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embros" sheetId="2" state="visible" r:id="rId2"/>
    <sheet xmlns:r="http://schemas.openxmlformats.org/officeDocument/2006/relationships" name="Movimentações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'Membros'!$A$1:$G$211</definedName>
    <definedName name="_xlnm._FilterDatabase" localSheetId="2" hidden="1">'Movimentações'!$A$1:$J$211</definedName>
    <definedName name="_xlnm._FilterDatabase" localSheetId="3" hidden="1">'Listas'!$D$1:$F$8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color rgb="00263735"/>
      <sz val="10"/>
    </font>
    <font>
      <name val="Aptos"/>
      <b val="1"/>
      <color rgb="00263735"/>
      <sz val="10"/>
    </font>
    <font>
      <name val="Aptos"/>
      <i val="1"/>
      <color rgb="00526963"/>
      <sz val="9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E7ECE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5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left" vertical="center"/>
    </xf>
    <xf numFmtId="0" fontId="0" fillId="0" borderId="4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63735"/>
        <sz val="10"/>
      </font>
      <fill>
        <patternFill patternType="solid">
          <fgColor rgb="00FFF1C9"/>
        </patternFill>
      </fill>
    </dxf>
    <dxf>
      <font>
        <name val="Aptos"/>
        <color rgb="00263735"/>
        <sz val="10"/>
      </font>
      <fill>
        <patternFill patternType="solid">
          <fgColor rgb="00E7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B19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</cols>
  <sheetData>
    <row r="1" ht="27" customHeight="1">
      <c r="A1" s="1" t="inlineStr">
        <is>
          <t>Situação administrativa de membresia</t>
        </is>
      </c>
      <c r="B1" s="19" t="n"/>
    </row>
    <row r="2">
      <c r="A2" s="2" t="inlineStr">
        <is>
          <t>Indicadores operacionais</t>
        </is>
      </c>
      <c r="B2" s="2" t="inlineStr">
        <is>
          <t>Valor</t>
        </is>
      </c>
    </row>
    <row r="3" ht="21" customHeight="1">
      <c r="A3" s="3" t="inlineStr">
        <is>
          <t>Data de referência</t>
        </is>
      </c>
      <c r="B3" s="4">
        <f>'Listas'!$B$2</f>
        <v/>
      </c>
    </row>
    <row r="4" ht="21" customHeight="1">
      <c r="A4" s="5" t="inlineStr">
        <is>
          <t>Total de membros cadastrados</t>
        </is>
      </c>
      <c r="B4" s="6">
        <f>COUNTIF('Membros'!$A$2:$A$211,"&lt;&gt;")</f>
        <v/>
      </c>
    </row>
    <row r="5" ht="21" customHeight="1">
      <c r="A5" s="3" t="inlineStr">
        <is>
          <t>Membros com situação calculada</t>
        </is>
      </c>
      <c r="B5" s="6">
        <f>COUNTIFS('Membros'!$A$2:$A$211,"&lt;&gt;",'Membros'!$D$2:$D$211,"&lt;&gt;Sem movimentação")</f>
        <v/>
      </c>
    </row>
    <row r="6" ht="21" customHeight="1">
      <c r="A6" s="5" t="inlineStr">
        <is>
          <t>Membros sem movimentação</t>
        </is>
      </c>
      <c r="B6" s="6">
        <f>COUNTIF('Membros'!$D$2:$D$211,"Sem movimentação")</f>
        <v/>
      </c>
    </row>
    <row r="7" ht="21" customHeight="1">
      <c r="A7" s="3" t="inlineStr">
        <is>
          <t>Cadastros que exigem revisão</t>
        </is>
      </c>
      <c r="B7" s="6">
        <f>SUMPRODUCT(--('Membros'!$A$2:$A$211&lt;&gt;""),--('Membros'!$G$2:$G$211&lt;&gt;"OK"))</f>
        <v/>
      </c>
    </row>
    <row r="8" ht="21" customHeight="1">
      <c r="A8" s="5" t="inlineStr">
        <is>
          <t>Movimentações com alerta</t>
        </is>
      </c>
      <c r="B8" s="6">
        <f>SUMPRODUCT(--(LEN('Movimentações'!$I$2:$I$211)&gt;0))</f>
        <v/>
      </c>
    </row>
    <row r="9"/>
    <row r="10">
      <c r="A10" s="2" t="inlineStr">
        <is>
          <t>Situação vigente</t>
        </is>
      </c>
      <c r="B10" s="2" t="inlineStr">
        <is>
          <t>Quantidade</t>
        </is>
      </c>
    </row>
    <row r="11" ht="21" customHeight="1">
      <c r="A11" s="3" t="inlineStr">
        <is>
          <t>Ativa</t>
        </is>
      </c>
      <c r="B11" s="6">
        <f>COUNTIF('Membros'!$D$2:$D$211,A11)</f>
        <v/>
      </c>
    </row>
    <row r="12" ht="21" customHeight="1">
      <c r="A12" s="5" t="inlineStr">
        <is>
          <t>Inativa</t>
        </is>
      </c>
      <c r="B12" s="6">
        <f>COUNTIF('Membros'!$D$2:$D$211,A12)</f>
        <v/>
      </c>
    </row>
    <row r="13" ht="21" customHeight="1">
      <c r="A13" s="3" t="inlineStr">
        <is>
          <t>Transferida</t>
        </is>
      </c>
      <c r="B13" s="6">
        <f>COUNTIF('Membros'!$D$2:$D$211,A13)</f>
        <v/>
      </c>
    </row>
    <row r="14" ht="21" customHeight="1">
      <c r="A14" s="5" t="inlineStr">
        <is>
          <t>Desligada</t>
        </is>
      </c>
      <c r="B14" s="6">
        <f>COUNTIF('Membros'!$D$2:$D$211,A14)</f>
        <v/>
      </c>
    </row>
    <row r="15"/>
    <row r="16">
      <c r="A16" s="2" t="inlineStr">
        <is>
          <t>Escopo e cuidado administrativo</t>
        </is>
      </c>
      <c r="B16" s="2" t="inlineStr"/>
    </row>
    <row r="17" ht="58" customHeight="1">
      <c r="A17" s="7" t="inlineStr">
        <is>
          <t>Uso interno para registro cadastral e histórico de situações. Não representa aprovação eclesiástica, transferência oficial, acompanhamento pastoral ou parecer jurídico, contábil ou tributário.</t>
        </is>
      </c>
      <c r="B17" s="8" t="n"/>
    </row>
    <row r="18" ht="34" customHeight="1">
      <c r="A18" s="7" t="inlineStr">
        <is>
          <t>O identificador de exibição é opcional e deve ser tratado como dado administrativo sensível.</t>
        </is>
      </c>
      <c r="B18" s="8" t="n"/>
    </row>
    <row r="19" ht="34" customHeight="1">
      <c r="A19" s="7" t="inlineStr">
        <is>
          <t>Antes de usar, confira a data de referência e as categorias da planilha Listas.</t>
        </is>
      </c>
      <c r="B19" s="8" t="n"/>
    </row>
  </sheetData>
  <mergeCells count="1">
    <mergeCell ref="A1:B1"/>
  </mergeCells>
  <conditionalFormatting sqref="B6:B8">
    <cfRule type="expression" priority="1" dxfId="0" stopIfTrue="1">
      <formula>B6&gt;0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G2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  <col width="16" customWidth="1" min="3" max="3"/>
    <col width="19" customWidth="1" min="4" max="4"/>
    <col width="14" customWidth="1" min="5" max="5"/>
    <col width="17" customWidth="1" min="6" max="6"/>
    <col width="27" customWidth="1" min="7" max="7"/>
  </cols>
  <sheetData>
    <row r="1" ht="30" customHeight="1">
      <c r="A1" s="9" t="inlineStr">
        <is>
          <t>Código do membro</t>
        </is>
      </c>
      <c r="B1" s="9" t="inlineStr">
        <is>
          <t>Identificador de exibição</t>
        </is>
      </c>
      <c r="C1" s="9" t="inlineStr">
        <is>
          <t>Data de inclusão</t>
        </is>
      </c>
      <c r="D1" s="9" t="inlineStr">
        <is>
          <t>Situação atual</t>
        </is>
      </c>
      <c r="E1" s="9" t="inlineStr">
        <is>
          <t>Desde</t>
        </is>
      </c>
      <c r="F1" s="9" t="inlineStr">
        <is>
          <t>Dias na situação</t>
        </is>
      </c>
      <c r="G1" s="9" t="inlineStr">
        <is>
          <t>Alerta cadastral</t>
        </is>
      </c>
    </row>
    <row r="2" ht="21" customHeight="1">
      <c r="A2" s="10" t="inlineStr">
        <is>
          <t>MBR-FIC-001</t>
        </is>
      </c>
      <c r="B2" s="10" t="inlineStr">
        <is>
          <t>Pessoa Fictícia 01</t>
        </is>
      </c>
      <c r="C2" s="11" t="n">
        <v>45296</v>
      </c>
      <c r="D2" s="12">
        <f>IF(A2="","",IFERROR(LOOKUP(2,1/(('Movimentações'!$B$2:$B$211=A2)*('Movimentações'!$H$2:$H$211="Vigente")),'Movimentações'!$E$2:$E$211),"Sem movimentação"))</f>
        <v/>
      </c>
      <c r="E2" s="13">
        <f>IF(A2="","",IFERROR(LOOKUP(2,1/(('Movimentações'!$B$2:$B$211=A2)*('Movimentações'!$H$2:$H$211="Vigente")),'Movimentações'!$C$2:$C$211),""))</f>
        <v/>
      </c>
      <c r="F2" s="14">
        <f>IF(OR(A2="",E2=""),"",IF(E2&gt;'Listas'!$B$2,"",'Listas'!$B$2-E2))</f>
        <v/>
      </c>
      <c r="G2" s="15">
        <f>IF(A2="","",IF(C2="","Preencher data de inclusão",IF(COUNTIF($A$2:$A$211,A2)&gt;1,"Código duplicado",IF(D2="Sem movimentação","Sem movimentação",IF(SUMPRODUCT(('Movimentações'!$B$2:$B$211=A2)*(LEN('Movimentações'!$I$2:$I$211)&gt;0))&gt;0,"Revisar movimentação","OK")))))</f>
        <v/>
      </c>
    </row>
    <row r="3" ht="21" customHeight="1">
      <c r="A3" s="10" t="inlineStr">
        <is>
          <t>MBR-FIC-002</t>
        </is>
      </c>
      <c r="B3" s="10" t="inlineStr">
        <is>
          <t>Pessoa Fictícia 02</t>
        </is>
      </c>
      <c r="C3" s="11" t="n">
        <v>45332</v>
      </c>
      <c r="D3" s="12">
        <f>IF(A3="","",IFERROR(LOOKUP(2,1/(('Movimentações'!$B$2:$B$211=A3)*('Movimentações'!$H$2:$H$211="Vigente")),'Movimentações'!$E$2:$E$211),"Sem movimentação"))</f>
        <v/>
      </c>
      <c r="E3" s="13">
        <f>IF(A3="","",IFERROR(LOOKUP(2,1/(('Movimentações'!$B$2:$B$211=A3)*('Movimentações'!$H$2:$H$211="Vigente")),'Movimentações'!$C$2:$C$211),""))</f>
        <v/>
      </c>
      <c r="F3" s="14">
        <f>IF(OR(A3="",E3=""),"",IF(E3&gt;'Listas'!$B$2,"",'Listas'!$B$2-E3))</f>
        <v/>
      </c>
      <c r="G3" s="15">
        <f>IF(A3="","",IF(C3="","Preencher data de inclusão",IF(COUNTIF($A$2:$A$211,A3)&gt;1,"Código duplicado",IF(D3="Sem movimentação","Sem movimentação",IF(SUMPRODUCT(('Movimentações'!$B$2:$B$211=A3)*(LEN('Movimentações'!$I$2:$I$211)&gt;0))&gt;0,"Revisar movimentação","OK")))))</f>
        <v/>
      </c>
    </row>
    <row r="4" ht="21" customHeight="1">
      <c r="A4" s="10" t="inlineStr">
        <is>
          <t>MBR-FIC-003</t>
        </is>
      </c>
      <c r="B4" s="10" t="inlineStr">
        <is>
          <t>Pessoa Fictícia 03</t>
        </is>
      </c>
      <c r="C4" s="11" t="n">
        <v>45366</v>
      </c>
      <c r="D4" s="12">
        <f>IF(A4="","",IFERROR(LOOKUP(2,1/(('Movimentações'!$B$2:$B$211=A4)*('Movimentações'!$H$2:$H$211="Vigente")),'Movimentações'!$E$2:$E$211),"Sem movimentação"))</f>
        <v/>
      </c>
      <c r="E4" s="13">
        <f>IF(A4="","",IFERROR(LOOKUP(2,1/(('Movimentações'!$B$2:$B$211=A4)*('Movimentações'!$H$2:$H$211="Vigente")),'Movimentações'!$C$2:$C$211),""))</f>
        <v/>
      </c>
      <c r="F4" s="14">
        <f>IF(OR(A4="",E4=""),"",IF(E4&gt;'Listas'!$B$2,"",'Listas'!$B$2-E4))</f>
        <v/>
      </c>
      <c r="G4" s="15">
        <f>IF(A4="","",IF(C4="","Preencher data de inclusão",IF(COUNTIF($A$2:$A$211,A4)&gt;1,"Código duplicado",IF(D4="Sem movimentação","Sem movimentação",IF(SUMPRODUCT(('Movimentações'!$B$2:$B$211=A4)*(LEN('Movimentações'!$I$2:$I$211)&gt;0))&gt;0,"Revisar movimentação","OK")))))</f>
        <v/>
      </c>
    </row>
    <row r="5" ht="21" customHeight="1">
      <c r="A5" s="10" t="inlineStr">
        <is>
          <t>MBR-FIC-004</t>
        </is>
      </c>
      <c r="B5" s="10" t="inlineStr">
        <is>
          <t>Pessoa Fictícia 04</t>
        </is>
      </c>
      <c r="C5" s="11" t="n">
        <v>45402</v>
      </c>
      <c r="D5" s="12">
        <f>IF(A5="","",IFERROR(LOOKUP(2,1/(('Movimentações'!$B$2:$B$211=A5)*('Movimentações'!$H$2:$H$211="Vigente")),'Movimentações'!$E$2:$E$211),"Sem movimentação"))</f>
        <v/>
      </c>
      <c r="E5" s="13">
        <f>IF(A5="","",IFERROR(LOOKUP(2,1/(('Movimentações'!$B$2:$B$211=A5)*('Movimentações'!$H$2:$H$211="Vigente")),'Movimentações'!$C$2:$C$211),""))</f>
        <v/>
      </c>
      <c r="F5" s="14">
        <f>IF(OR(A5="",E5=""),"",IF(E5&gt;'Listas'!$B$2,"",'Listas'!$B$2-E5))</f>
        <v/>
      </c>
      <c r="G5" s="15">
        <f>IF(A5="","",IF(C5="","Preencher data de inclusão",IF(COUNTIF($A$2:$A$211,A5)&gt;1,"Código duplicado",IF(D5="Sem movimentação","Sem movimentação",IF(SUMPRODUCT(('Movimentações'!$B$2:$B$211=A5)*(LEN('Movimentações'!$I$2:$I$211)&gt;0))&gt;0,"Revisar movimentação","OK")))))</f>
        <v/>
      </c>
    </row>
    <row r="6" ht="21" customHeight="1">
      <c r="A6" s="10" t="inlineStr">
        <is>
          <t>MBR-FIC-005</t>
        </is>
      </c>
      <c r="B6" s="10" t="inlineStr">
        <is>
          <t>Pessoa Fictícia 05</t>
        </is>
      </c>
      <c r="C6" s="11" t="n">
        <v>45413</v>
      </c>
      <c r="D6" s="12">
        <f>IF(A6="","",IFERROR(LOOKUP(2,1/(('Movimentações'!$B$2:$B$211=A6)*('Movimentações'!$H$2:$H$211="Vigente")),'Movimentações'!$E$2:$E$211),"Sem movimentação"))</f>
        <v/>
      </c>
      <c r="E6" s="13">
        <f>IF(A6="","",IFERROR(LOOKUP(2,1/(('Movimentações'!$B$2:$B$211=A6)*('Movimentações'!$H$2:$H$211="Vigente")),'Movimentações'!$C$2:$C$211),""))</f>
        <v/>
      </c>
      <c r="F6" s="14">
        <f>IF(OR(A6="",E6=""),"",IF(E6&gt;'Listas'!$B$2,"",'Listas'!$B$2-E6))</f>
        <v/>
      </c>
      <c r="G6" s="15">
        <f>IF(A6="","",IF(C6="","Preencher data de inclusão",IF(COUNTIF($A$2:$A$211,A6)&gt;1,"Código duplicado",IF(D6="Sem movimentação","Sem movimentação",IF(SUMPRODUCT(('Movimentações'!$B$2:$B$211=A6)*(LEN('Movimentações'!$I$2:$I$211)&gt;0))&gt;0,"Revisar movimentação","OK")))))</f>
        <v/>
      </c>
    </row>
    <row r="7" ht="21" customHeight="1">
      <c r="A7" s="10" t="inlineStr">
        <is>
          <t>MBR-FIC-006</t>
        </is>
      </c>
      <c r="B7" s="10" t="inlineStr">
        <is>
          <t>Pessoa Fictícia 06</t>
        </is>
      </c>
      <c r="C7" s="11" t="n">
        <v>45455</v>
      </c>
      <c r="D7" s="12">
        <f>IF(A7="","",IFERROR(LOOKUP(2,1/(('Movimentações'!$B$2:$B$211=A7)*('Movimentações'!$H$2:$H$211="Vigente")),'Movimentações'!$E$2:$E$211),"Sem movimentação"))</f>
        <v/>
      </c>
      <c r="E7" s="13">
        <f>IF(A7="","",IFERROR(LOOKUP(2,1/(('Movimentações'!$B$2:$B$211=A7)*('Movimentações'!$H$2:$H$211="Vigente")),'Movimentações'!$C$2:$C$211),""))</f>
        <v/>
      </c>
      <c r="F7" s="14">
        <f>IF(OR(A7="",E7=""),"",IF(E7&gt;'Listas'!$B$2,"",'Listas'!$B$2-E7))</f>
        <v/>
      </c>
      <c r="G7" s="15">
        <f>IF(A7="","",IF(C7="","Preencher data de inclusão",IF(COUNTIF($A$2:$A$211,A7)&gt;1,"Código duplicado",IF(D7="Sem movimentação","Sem movimentação",IF(SUMPRODUCT(('Movimentações'!$B$2:$B$211=A7)*(LEN('Movimentações'!$I$2:$I$211)&gt;0))&gt;0,"Revisar movimentação","OK")))))</f>
        <v/>
      </c>
    </row>
    <row r="8" ht="21" customHeight="1">
      <c r="A8" s="10" t="inlineStr">
        <is>
          <t>MBR-FIC-007</t>
        </is>
      </c>
      <c r="B8" s="10" t="inlineStr">
        <is>
          <t>Pessoa Fictícia 07</t>
        </is>
      </c>
      <c r="C8" s="11" t="n">
        <v>45491</v>
      </c>
      <c r="D8" s="12">
        <f>IF(A8="","",IFERROR(LOOKUP(2,1/(('Movimentações'!$B$2:$B$211=A8)*('Movimentações'!$H$2:$H$211="Vigente")),'Movimentações'!$E$2:$E$211),"Sem movimentação"))</f>
        <v/>
      </c>
      <c r="E8" s="13">
        <f>IF(A8="","",IFERROR(LOOKUP(2,1/(('Movimentações'!$B$2:$B$211=A8)*('Movimentações'!$H$2:$H$211="Vigente")),'Movimentações'!$C$2:$C$211),""))</f>
        <v/>
      </c>
      <c r="F8" s="14">
        <f>IF(OR(A8="",E8=""),"",IF(E8&gt;'Listas'!$B$2,"",'Listas'!$B$2-E8))</f>
        <v/>
      </c>
      <c r="G8" s="15">
        <f>IF(A8="","",IF(C8="","Preencher data de inclusão",IF(COUNTIF($A$2:$A$211,A8)&gt;1,"Código duplicado",IF(D8="Sem movimentação","Sem movimentação",IF(SUMPRODUCT(('Movimentações'!$B$2:$B$211=A8)*(LEN('Movimentações'!$I$2:$I$211)&gt;0))&gt;0,"Revisar movimentação","OK")))))</f>
        <v/>
      </c>
    </row>
    <row r="9" ht="21" customHeight="1">
      <c r="A9" s="10" t="inlineStr">
        <is>
          <t>MBR-FIC-008</t>
        </is>
      </c>
      <c r="B9" s="10" t="inlineStr">
        <is>
          <t>Pessoa Fictícia 08</t>
        </is>
      </c>
      <c r="C9" s="11" t="n">
        <v>45529</v>
      </c>
      <c r="D9" s="12">
        <f>IF(A9="","",IFERROR(LOOKUP(2,1/(('Movimentações'!$B$2:$B$211=A9)*('Movimentações'!$H$2:$H$211="Vigente")),'Movimentações'!$E$2:$E$211),"Sem movimentação"))</f>
        <v/>
      </c>
      <c r="E9" s="13">
        <f>IF(A9="","",IFERROR(LOOKUP(2,1/(('Movimentações'!$B$2:$B$211=A9)*('Movimentações'!$H$2:$H$211="Vigente")),'Movimentações'!$C$2:$C$211),""))</f>
        <v/>
      </c>
      <c r="F9" s="14">
        <f>IF(OR(A9="",E9=""),"",IF(E9&gt;'Listas'!$B$2,"",'Listas'!$B$2-E9))</f>
        <v/>
      </c>
      <c r="G9" s="15">
        <f>IF(A9="","",IF(C9="","Preencher data de inclusão",IF(COUNTIF($A$2:$A$211,A9)&gt;1,"Código duplicado",IF(D9="Sem movimentação","Sem movimentação",IF(SUMPRODUCT(('Movimentações'!$B$2:$B$211=A9)*(LEN('Movimentações'!$I$2:$I$211)&gt;0))&gt;0,"Revisar movimentação","OK")))))</f>
        <v/>
      </c>
    </row>
    <row r="10" ht="21" customHeight="1">
      <c r="A10" s="10" t="n"/>
      <c r="B10" s="10" t="n"/>
      <c r="C10" s="11" t="n"/>
      <c r="D10" s="12">
        <f>IF(A10="","",IFERROR(LOOKUP(2,1/(('Movimentações'!$B$2:$B$211=A10)*('Movimentações'!$H$2:$H$211="Vigente")),'Movimentações'!$E$2:$E$211),"Sem movimentação"))</f>
        <v/>
      </c>
      <c r="E10" s="13">
        <f>IF(A10="","",IFERROR(LOOKUP(2,1/(('Movimentações'!$B$2:$B$211=A10)*('Movimentações'!$H$2:$H$211="Vigente")),'Movimentações'!$C$2:$C$211),""))</f>
        <v/>
      </c>
      <c r="F10" s="14">
        <f>IF(OR(A10="",E10=""),"",IF(E10&gt;'Listas'!$B$2,"",'Listas'!$B$2-E10))</f>
        <v/>
      </c>
      <c r="G10" s="15">
        <f>IF(A10="","",IF(C10="","Preencher data de inclusão",IF(COUNTIF($A$2:$A$211,A10)&gt;1,"Código duplicado",IF(D10="Sem movimentação","Sem movimentação",IF(SUMPRODUCT(('Movimentações'!$B$2:$B$211=A10)*(LEN('Movimentações'!$I$2:$I$211)&gt;0))&gt;0,"Revisar movimentação","OK")))))</f>
        <v/>
      </c>
    </row>
    <row r="11" ht="21" customHeight="1">
      <c r="A11" s="10" t="n"/>
      <c r="B11" s="10" t="n"/>
      <c r="C11" s="11" t="n"/>
      <c r="D11" s="12">
        <f>IF(A11="","",IFERROR(LOOKUP(2,1/(('Movimentações'!$B$2:$B$211=A11)*('Movimentações'!$H$2:$H$211="Vigente")),'Movimentações'!$E$2:$E$211),"Sem movimentação"))</f>
        <v/>
      </c>
      <c r="E11" s="13">
        <f>IF(A11="","",IFERROR(LOOKUP(2,1/(('Movimentações'!$B$2:$B$211=A11)*('Movimentações'!$H$2:$H$211="Vigente")),'Movimentações'!$C$2:$C$211),""))</f>
        <v/>
      </c>
      <c r="F11" s="14">
        <f>IF(OR(A11="",E11=""),"",IF(E11&gt;'Listas'!$B$2,"",'Listas'!$B$2-E11))</f>
        <v/>
      </c>
      <c r="G11" s="15">
        <f>IF(A11="","",IF(C11="","Preencher data de inclusão",IF(COUNTIF($A$2:$A$211,A11)&gt;1,"Código duplicado",IF(D11="Sem movimentação","Sem movimentação",IF(SUMPRODUCT(('Movimentações'!$B$2:$B$211=A11)*(LEN('Movimentações'!$I$2:$I$211)&gt;0))&gt;0,"Revisar movimentação","OK")))))</f>
        <v/>
      </c>
    </row>
    <row r="12" ht="21" customHeight="1">
      <c r="A12" s="10" t="n"/>
      <c r="B12" s="10" t="n"/>
      <c r="C12" s="11" t="n"/>
      <c r="D12" s="12">
        <f>IF(A12="","",IFERROR(LOOKUP(2,1/(('Movimentações'!$B$2:$B$211=A12)*('Movimentações'!$H$2:$H$211="Vigente")),'Movimentações'!$E$2:$E$211),"Sem movimentação"))</f>
        <v/>
      </c>
      <c r="E12" s="13">
        <f>IF(A12="","",IFERROR(LOOKUP(2,1/(('Movimentações'!$B$2:$B$211=A12)*('Movimentações'!$H$2:$H$211="Vigente")),'Movimentações'!$C$2:$C$211),""))</f>
        <v/>
      </c>
      <c r="F12" s="14">
        <f>IF(OR(A12="",E12=""),"",IF(E12&gt;'Listas'!$B$2,"",'Listas'!$B$2-E12))</f>
        <v/>
      </c>
      <c r="G12" s="15">
        <f>IF(A12="","",IF(C12="","Preencher data de inclusão",IF(COUNTIF($A$2:$A$211,A12)&gt;1,"Código duplicado",IF(D12="Sem movimentação","Sem movimentação",IF(SUMPRODUCT(('Movimentações'!$B$2:$B$211=A12)*(LEN('Movimentações'!$I$2:$I$211)&gt;0))&gt;0,"Revisar movimentação","OK")))))</f>
        <v/>
      </c>
    </row>
    <row r="13" ht="21" customHeight="1">
      <c r="A13" s="10" t="n"/>
      <c r="B13" s="10" t="n"/>
      <c r="C13" s="11" t="n"/>
      <c r="D13" s="12">
        <f>IF(A13="","",IFERROR(LOOKUP(2,1/(('Movimentações'!$B$2:$B$211=A13)*('Movimentações'!$H$2:$H$211="Vigente")),'Movimentações'!$E$2:$E$211),"Sem movimentação"))</f>
        <v/>
      </c>
      <c r="E13" s="13">
        <f>IF(A13="","",IFERROR(LOOKUP(2,1/(('Movimentações'!$B$2:$B$211=A13)*('Movimentações'!$H$2:$H$211="Vigente")),'Movimentações'!$C$2:$C$211),""))</f>
        <v/>
      </c>
      <c r="F13" s="14">
        <f>IF(OR(A13="",E13=""),"",IF(E13&gt;'Listas'!$B$2,"",'Listas'!$B$2-E13))</f>
        <v/>
      </c>
      <c r="G13" s="15">
        <f>IF(A13="","",IF(C13="","Preencher data de inclusão",IF(COUNTIF($A$2:$A$211,A13)&gt;1,"Código duplicado",IF(D13="Sem movimentação","Sem movimentação",IF(SUMPRODUCT(('Movimentações'!$B$2:$B$211=A13)*(LEN('Movimentações'!$I$2:$I$211)&gt;0))&gt;0,"Revisar movimentação","OK")))))</f>
        <v/>
      </c>
    </row>
    <row r="14" ht="21" customHeight="1">
      <c r="A14" s="10" t="n"/>
      <c r="B14" s="10" t="n"/>
      <c r="C14" s="11" t="n"/>
      <c r="D14" s="12">
        <f>IF(A14="","",IFERROR(LOOKUP(2,1/(('Movimentações'!$B$2:$B$211=A14)*('Movimentações'!$H$2:$H$211="Vigente")),'Movimentações'!$E$2:$E$211),"Sem movimentação"))</f>
        <v/>
      </c>
      <c r="E14" s="13">
        <f>IF(A14="","",IFERROR(LOOKUP(2,1/(('Movimentações'!$B$2:$B$211=A14)*('Movimentações'!$H$2:$H$211="Vigente")),'Movimentações'!$C$2:$C$211),""))</f>
        <v/>
      </c>
      <c r="F14" s="14">
        <f>IF(OR(A14="",E14=""),"",IF(E14&gt;'Listas'!$B$2,"",'Listas'!$B$2-E14))</f>
        <v/>
      </c>
      <c r="G14" s="15">
        <f>IF(A14="","",IF(C14="","Preencher data de inclusão",IF(COUNTIF($A$2:$A$211,A14)&gt;1,"Código duplicado",IF(D14="Sem movimentação","Sem movimentação",IF(SUMPRODUCT(('Movimentações'!$B$2:$B$211=A14)*(LEN('Movimentações'!$I$2:$I$211)&gt;0))&gt;0,"Revisar movimentação","OK")))))</f>
        <v/>
      </c>
    </row>
    <row r="15" ht="21" customHeight="1">
      <c r="A15" s="10" t="n"/>
      <c r="B15" s="10" t="n"/>
      <c r="C15" s="11" t="n"/>
      <c r="D15" s="12">
        <f>IF(A15="","",IFERROR(LOOKUP(2,1/(('Movimentações'!$B$2:$B$211=A15)*('Movimentações'!$H$2:$H$211="Vigente")),'Movimentações'!$E$2:$E$211),"Sem movimentação"))</f>
        <v/>
      </c>
      <c r="E15" s="13">
        <f>IF(A15="","",IFERROR(LOOKUP(2,1/(('Movimentações'!$B$2:$B$211=A15)*('Movimentações'!$H$2:$H$211="Vigente")),'Movimentações'!$C$2:$C$211),""))</f>
        <v/>
      </c>
      <c r="F15" s="14">
        <f>IF(OR(A15="",E15=""),"",IF(E15&gt;'Listas'!$B$2,"",'Listas'!$B$2-E15))</f>
        <v/>
      </c>
      <c r="G15" s="15">
        <f>IF(A15="","",IF(C15="","Preencher data de inclusão",IF(COUNTIF($A$2:$A$211,A15)&gt;1,"Código duplicado",IF(D15="Sem movimentação","Sem movimentação",IF(SUMPRODUCT(('Movimentações'!$B$2:$B$211=A15)*(LEN('Movimentações'!$I$2:$I$211)&gt;0))&gt;0,"Revisar movimentação","OK")))))</f>
        <v/>
      </c>
    </row>
    <row r="16" ht="21" customHeight="1">
      <c r="A16" s="10" t="n"/>
      <c r="B16" s="10" t="n"/>
      <c r="C16" s="11" t="n"/>
      <c r="D16" s="12">
        <f>IF(A16="","",IFERROR(LOOKUP(2,1/(('Movimentações'!$B$2:$B$211=A16)*('Movimentações'!$H$2:$H$211="Vigente")),'Movimentações'!$E$2:$E$211),"Sem movimentação"))</f>
        <v/>
      </c>
      <c r="E16" s="13">
        <f>IF(A16="","",IFERROR(LOOKUP(2,1/(('Movimentações'!$B$2:$B$211=A16)*('Movimentações'!$H$2:$H$211="Vigente")),'Movimentações'!$C$2:$C$211),""))</f>
        <v/>
      </c>
      <c r="F16" s="14">
        <f>IF(OR(A16="",E16=""),"",IF(E16&gt;'Listas'!$B$2,"",'Listas'!$B$2-E16))</f>
        <v/>
      </c>
      <c r="G16" s="15">
        <f>IF(A16="","",IF(C16="","Preencher data de inclusão",IF(COUNTIF($A$2:$A$211,A16)&gt;1,"Código duplicado",IF(D16="Sem movimentação","Sem movimentação",IF(SUMPRODUCT(('Movimentações'!$B$2:$B$211=A16)*(LEN('Movimentações'!$I$2:$I$211)&gt;0))&gt;0,"Revisar movimentação","OK")))))</f>
        <v/>
      </c>
    </row>
    <row r="17" ht="21" customHeight="1">
      <c r="A17" s="10" t="n"/>
      <c r="B17" s="10" t="n"/>
      <c r="C17" s="11" t="n"/>
      <c r="D17" s="12">
        <f>IF(A17="","",IFERROR(LOOKUP(2,1/(('Movimentações'!$B$2:$B$211=A17)*('Movimentações'!$H$2:$H$211="Vigente")),'Movimentações'!$E$2:$E$211),"Sem movimentação"))</f>
        <v/>
      </c>
      <c r="E17" s="13">
        <f>IF(A17="","",IFERROR(LOOKUP(2,1/(('Movimentações'!$B$2:$B$211=A17)*('Movimentações'!$H$2:$H$211="Vigente")),'Movimentações'!$C$2:$C$211),""))</f>
        <v/>
      </c>
      <c r="F17" s="14">
        <f>IF(OR(A17="",E17=""),"",IF(E17&gt;'Listas'!$B$2,"",'Listas'!$B$2-E17))</f>
        <v/>
      </c>
      <c r="G17" s="15">
        <f>IF(A17="","",IF(C17="","Preencher data de inclusão",IF(COUNTIF($A$2:$A$211,A17)&gt;1,"Código duplicado",IF(D17="Sem movimentação","Sem movimentação",IF(SUMPRODUCT(('Movimentações'!$B$2:$B$211=A17)*(LEN('Movimentações'!$I$2:$I$211)&gt;0))&gt;0,"Revisar movimentação","OK")))))</f>
        <v/>
      </c>
    </row>
    <row r="18" ht="21" customHeight="1">
      <c r="A18" s="10" t="n"/>
      <c r="B18" s="10" t="n"/>
      <c r="C18" s="11" t="n"/>
      <c r="D18" s="12">
        <f>IF(A18="","",IFERROR(LOOKUP(2,1/(('Movimentações'!$B$2:$B$211=A18)*('Movimentações'!$H$2:$H$211="Vigente")),'Movimentações'!$E$2:$E$211),"Sem movimentação"))</f>
        <v/>
      </c>
      <c r="E18" s="13">
        <f>IF(A18="","",IFERROR(LOOKUP(2,1/(('Movimentações'!$B$2:$B$211=A18)*('Movimentações'!$H$2:$H$211="Vigente")),'Movimentações'!$C$2:$C$211),""))</f>
        <v/>
      </c>
      <c r="F18" s="14">
        <f>IF(OR(A18="",E18=""),"",IF(E18&gt;'Listas'!$B$2,"",'Listas'!$B$2-E18))</f>
        <v/>
      </c>
      <c r="G18" s="15">
        <f>IF(A18="","",IF(C18="","Preencher data de inclusão",IF(COUNTIF($A$2:$A$211,A18)&gt;1,"Código duplicado",IF(D18="Sem movimentação","Sem movimentação",IF(SUMPRODUCT(('Movimentações'!$B$2:$B$211=A18)*(LEN('Movimentações'!$I$2:$I$211)&gt;0))&gt;0,"Revisar movimentação","OK")))))</f>
        <v/>
      </c>
    </row>
    <row r="19" ht="21" customHeight="1">
      <c r="A19" s="10" t="n"/>
      <c r="B19" s="10" t="n"/>
      <c r="C19" s="11" t="n"/>
      <c r="D19" s="12">
        <f>IF(A19="","",IFERROR(LOOKUP(2,1/(('Movimentações'!$B$2:$B$211=A19)*('Movimentações'!$H$2:$H$211="Vigente")),'Movimentações'!$E$2:$E$211),"Sem movimentação"))</f>
        <v/>
      </c>
      <c r="E19" s="13">
        <f>IF(A19="","",IFERROR(LOOKUP(2,1/(('Movimentações'!$B$2:$B$211=A19)*('Movimentações'!$H$2:$H$211="Vigente")),'Movimentações'!$C$2:$C$211),""))</f>
        <v/>
      </c>
      <c r="F19" s="14">
        <f>IF(OR(A19="",E19=""),"",IF(E19&gt;'Listas'!$B$2,"",'Listas'!$B$2-E19))</f>
        <v/>
      </c>
      <c r="G19" s="15">
        <f>IF(A19="","",IF(C19="","Preencher data de inclusão",IF(COUNTIF($A$2:$A$211,A19)&gt;1,"Código duplicado",IF(D19="Sem movimentação","Sem movimentação",IF(SUMPRODUCT(('Movimentações'!$B$2:$B$211=A19)*(LEN('Movimentações'!$I$2:$I$211)&gt;0))&gt;0,"Revisar movimentação","OK")))))</f>
        <v/>
      </c>
    </row>
    <row r="20" ht="21" customHeight="1">
      <c r="A20" s="10" t="n"/>
      <c r="B20" s="10" t="n"/>
      <c r="C20" s="11" t="n"/>
      <c r="D20" s="12">
        <f>IF(A20="","",IFERROR(LOOKUP(2,1/(('Movimentações'!$B$2:$B$211=A20)*('Movimentações'!$H$2:$H$211="Vigente")),'Movimentações'!$E$2:$E$211),"Sem movimentação"))</f>
        <v/>
      </c>
      <c r="E20" s="13">
        <f>IF(A20="","",IFERROR(LOOKUP(2,1/(('Movimentações'!$B$2:$B$211=A20)*('Movimentações'!$H$2:$H$211="Vigente")),'Movimentações'!$C$2:$C$211),""))</f>
        <v/>
      </c>
      <c r="F20" s="14">
        <f>IF(OR(A20="",E20=""),"",IF(E20&gt;'Listas'!$B$2,"",'Listas'!$B$2-E20))</f>
        <v/>
      </c>
      <c r="G20" s="15">
        <f>IF(A20="","",IF(C20="","Preencher data de inclusão",IF(COUNTIF($A$2:$A$211,A20)&gt;1,"Código duplicado",IF(D20="Sem movimentação","Sem movimentação",IF(SUMPRODUCT(('Movimentações'!$B$2:$B$211=A20)*(LEN('Movimentações'!$I$2:$I$211)&gt;0))&gt;0,"Revisar movimentação","OK")))))</f>
        <v/>
      </c>
    </row>
    <row r="21" ht="21" customHeight="1">
      <c r="A21" s="10" t="n"/>
      <c r="B21" s="10" t="n"/>
      <c r="C21" s="11" t="n"/>
      <c r="D21" s="12">
        <f>IF(A21="","",IFERROR(LOOKUP(2,1/(('Movimentações'!$B$2:$B$211=A21)*('Movimentações'!$H$2:$H$211="Vigente")),'Movimentações'!$E$2:$E$211),"Sem movimentação"))</f>
        <v/>
      </c>
      <c r="E21" s="13">
        <f>IF(A21="","",IFERROR(LOOKUP(2,1/(('Movimentações'!$B$2:$B$211=A21)*('Movimentações'!$H$2:$H$211="Vigente")),'Movimentações'!$C$2:$C$211),""))</f>
        <v/>
      </c>
      <c r="F21" s="14">
        <f>IF(OR(A21="",E21=""),"",IF(E21&gt;'Listas'!$B$2,"",'Listas'!$B$2-E21))</f>
        <v/>
      </c>
      <c r="G21" s="15">
        <f>IF(A21="","",IF(C21="","Preencher data de inclusão",IF(COUNTIF($A$2:$A$211,A21)&gt;1,"Código duplicado",IF(D21="Sem movimentação","Sem movimentação",IF(SUMPRODUCT(('Movimentações'!$B$2:$B$211=A21)*(LEN('Movimentações'!$I$2:$I$211)&gt;0))&gt;0,"Revisar movimentação","OK")))))</f>
        <v/>
      </c>
    </row>
    <row r="22" ht="21" customHeight="1">
      <c r="A22" s="10" t="n"/>
      <c r="B22" s="10" t="n"/>
      <c r="C22" s="11" t="n"/>
      <c r="D22" s="12">
        <f>IF(A22="","",IFERROR(LOOKUP(2,1/(('Movimentações'!$B$2:$B$211=A22)*('Movimentações'!$H$2:$H$211="Vigente")),'Movimentações'!$E$2:$E$211),"Sem movimentação"))</f>
        <v/>
      </c>
      <c r="E22" s="13">
        <f>IF(A22="","",IFERROR(LOOKUP(2,1/(('Movimentações'!$B$2:$B$211=A22)*('Movimentações'!$H$2:$H$211="Vigente")),'Movimentações'!$C$2:$C$211),""))</f>
        <v/>
      </c>
      <c r="F22" s="14">
        <f>IF(OR(A22="",E22=""),"",IF(E22&gt;'Listas'!$B$2,"",'Listas'!$B$2-E22))</f>
        <v/>
      </c>
      <c r="G22" s="15">
        <f>IF(A22="","",IF(C22="","Preencher data de inclusão",IF(COUNTIF($A$2:$A$211,A22)&gt;1,"Código duplicado",IF(D22="Sem movimentação","Sem movimentação",IF(SUMPRODUCT(('Movimentações'!$B$2:$B$211=A22)*(LEN('Movimentações'!$I$2:$I$211)&gt;0))&gt;0,"Revisar movimentação","OK")))))</f>
        <v/>
      </c>
    </row>
    <row r="23" ht="21" customHeight="1">
      <c r="A23" s="10" t="n"/>
      <c r="B23" s="10" t="n"/>
      <c r="C23" s="11" t="n"/>
      <c r="D23" s="12">
        <f>IF(A23="","",IFERROR(LOOKUP(2,1/(('Movimentações'!$B$2:$B$211=A23)*('Movimentações'!$H$2:$H$211="Vigente")),'Movimentações'!$E$2:$E$211),"Sem movimentação"))</f>
        <v/>
      </c>
      <c r="E23" s="13">
        <f>IF(A23="","",IFERROR(LOOKUP(2,1/(('Movimentações'!$B$2:$B$211=A23)*('Movimentações'!$H$2:$H$211="Vigente")),'Movimentações'!$C$2:$C$211),""))</f>
        <v/>
      </c>
      <c r="F23" s="14">
        <f>IF(OR(A23="",E23=""),"",IF(E23&gt;'Listas'!$B$2,"",'Listas'!$B$2-E23))</f>
        <v/>
      </c>
      <c r="G23" s="15">
        <f>IF(A23="","",IF(C23="","Preencher data de inclusão",IF(COUNTIF($A$2:$A$211,A23)&gt;1,"Código duplicado",IF(D23="Sem movimentação","Sem movimentação",IF(SUMPRODUCT(('Movimentações'!$B$2:$B$211=A23)*(LEN('Movimentações'!$I$2:$I$211)&gt;0))&gt;0,"Revisar movimentação","OK")))))</f>
        <v/>
      </c>
    </row>
    <row r="24" ht="21" customHeight="1">
      <c r="A24" s="10" t="n"/>
      <c r="B24" s="10" t="n"/>
      <c r="C24" s="11" t="n"/>
      <c r="D24" s="12">
        <f>IF(A24="","",IFERROR(LOOKUP(2,1/(('Movimentações'!$B$2:$B$211=A24)*('Movimentações'!$H$2:$H$211="Vigente")),'Movimentações'!$E$2:$E$211),"Sem movimentação"))</f>
        <v/>
      </c>
      <c r="E24" s="13">
        <f>IF(A24="","",IFERROR(LOOKUP(2,1/(('Movimentações'!$B$2:$B$211=A24)*('Movimentações'!$H$2:$H$211="Vigente")),'Movimentações'!$C$2:$C$211),""))</f>
        <v/>
      </c>
      <c r="F24" s="14">
        <f>IF(OR(A24="",E24=""),"",IF(E24&gt;'Listas'!$B$2,"",'Listas'!$B$2-E24))</f>
        <v/>
      </c>
      <c r="G24" s="15">
        <f>IF(A24="","",IF(C24="","Preencher data de inclusão",IF(COUNTIF($A$2:$A$211,A24)&gt;1,"Código duplicado",IF(D24="Sem movimentação","Sem movimentação",IF(SUMPRODUCT(('Movimentações'!$B$2:$B$211=A24)*(LEN('Movimentações'!$I$2:$I$211)&gt;0))&gt;0,"Revisar movimentação","OK")))))</f>
        <v/>
      </c>
    </row>
    <row r="25" ht="21" customHeight="1">
      <c r="A25" s="10" t="n"/>
      <c r="B25" s="10" t="n"/>
      <c r="C25" s="11" t="n"/>
      <c r="D25" s="12">
        <f>IF(A25="","",IFERROR(LOOKUP(2,1/(('Movimentações'!$B$2:$B$211=A25)*('Movimentações'!$H$2:$H$211="Vigente")),'Movimentações'!$E$2:$E$211),"Sem movimentação"))</f>
        <v/>
      </c>
      <c r="E25" s="13">
        <f>IF(A25="","",IFERROR(LOOKUP(2,1/(('Movimentações'!$B$2:$B$211=A25)*('Movimentações'!$H$2:$H$211="Vigente")),'Movimentações'!$C$2:$C$211),""))</f>
        <v/>
      </c>
      <c r="F25" s="14">
        <f>IF(OR(A25="",E25=""),"",IF(E25&gt;'Listas'!$B$2,"",'Listas'!$B$2-E25))</f>
        <v/>
      </c>
      <c r="G25" s="15">
        <f>IF(A25="","",IF(C25="","Preencher data de inclusão",IF(COUNTIF($A$2:$A$211,A25)&gt;1,"Código duplicado",IF(D25="Sem movimentação","Sem movimentação",IF(SUMPRODUCT(('Movimentações'!$B$2:$B$211=A25)*(LEN('Movimentações'!$I$2:$I$211)&gt;0))&gt;0,"Revisar movimentação","OK")))))</f>
        <v/>
      </c>
    </row>
    <row r="26" ht="21" customHeight="1">
      <c r="A26" s="10" t="n"/>
      <c r="B26" s="10" t="n"/>
      <c r="C26" s="11" t="n"/>
      <c r="D26" s="12">
        <f>IF(A26="","",IFERROR(LOOKUP(2,1/(('Movimentações'!$B$2:$B$211=A26)*('Movimentações'!$H$2:$H$211="Vigente")),'Movimentações'!$E$2:$E$211),"Sem movimentação"))</f>
        <v/>
      </c>
      <c r="E26" s="13">
        <f>IF(A26="","",IFERROR(LOOKUP(2,1/(('Movimentações'!$B$2:$B$211=A26)*('Movimentações'!$H$2:$H$211="Vigente")),'Movimentações'!$C$2:$C$211),""))</f>
        <v/>
      </c>
      <c r="F26" s="14">
        <f>IF(OR(A26="",E26=""),"",IF(E26&gt;'Listas'!$B$2,"",'Listas'!$B$2-E26))</f>
        <v/>
      </c>
      <c r="G26" s="15">
        <f>IF(A26="","",IF(C26="","Preencher data de inclusão",IF(COUNTIF($A$2:$A$211,A26)&gt;1,"Código duplicado",IF(D26="Sem movimentação","Sem movimentação",IF(SUMPRODUCT(('Movimentações'!$B$2:$B$211=A26)*(LEN('Movimentações'!$I$2:$I$211)&gt;0))&gt;0,"Revisar movimentação","OK")))))</f>
        <v/>
      </c>
    </row>
    <row r="27" ht="21" customHeight="1">
      <c r="A27" s="10" t="n"/>
      <c r="B27" s="10" t="n"/>
      <c r="C27" s="11" t="n"/>
      <c r="D27" s="12">
        <f>IF(A27="","",IFERROR(LOOKUP(2,1/(('Movimentações'!$B$2:$B$211=A27)*('Movimentações'!$H$2:$H$211="Vigente")),'Movimentações'!$E$2:$E$211),"Sem movimentação"))</f>
        <v/>
      </c>
      <c r="E27" s="13">
        <f>IF(A27="","",IFERROR(LOOKUP(2,1/(('Movimentações'!$B$2:$B$211=A27)*('Movimentações'!$H$2:$H$211="Vigente")),'Movimentações'!$C$2:$C$211),""))</f>
        <v/>
      </c>
      <c r="F27" s="14">
        <f>IF(OR(A27="",E27=""),"",IF(E27&gt;'Listas'!$B$2,"",'Listas'!$B$2-E27))</f>
        <v/>
      </c>
      <c r="G27" s="15">
        <f>IF(A27="","",IF(C27="","Preencher data de inclusão",IF(COUNTIF($A$2:$A$211,A27)&gt;1,"Código duplicado",IF(D27="Sem movimentação","Sem movimentação",IF(SUMPRODUCT(('Movimentações'!$B$2:$B$211=A27)*(LEN('Movimentações'!$I$2:$I$211)&gt;0))&gt;0,"Revisar movimentação","OK")))))</f>
        <v/>
      </c>
    </row>
    <row r="28" ht="21" customHeight="1">
      <c r="A28" s="10" t="n"/>
      <c r="B28" s="10" t="n"/>
      <c r="C28" s="11" t="n"/>
      <c r="D28" s="12">
        <f>IF(A28="","",IFERROR(LOOKUP(2,1/(('Movimentações'!$B$2:$B$211=A28)*('Movimentações'!$H$2:$H$211="Vigente")),'Movimentações'!$E$2:$E$211),"Sem movimentação"))</f>
        <v/>
      </c>
      <c r="E28" s="13">
        <f>IF(A28="","",IFERROR(LOOKUP(2,1/(('Movimentações'!$B$2:$B$211=A28)*('Movimentações'!$H$2:$H$211="Vigente")),'Movimentações'!$C$2:$C$211),""))</f>
        <v/>
      </c>
      <c r="F28" s="14">
        <f>IF(OR(A28="",E28=""),"",IF(E28&gt;'Listas'!$B$2,"",'Listas'!$B$2-E28))</f>
        <v/>
      </c>
      <c r="G28" s="15">
        <f>IF(A28="","",IF(C28="","Preencher data de inclusão",IF(COUNTIF($A$2:$A$211,A28)&gt;1,"Código duplicado",IF(D28="Sem movimentação","Sem movimentação",IF(SUMPRODUCT(('Movimentações'!$B$2:$B$211=A28)*(LEN('Movimentações'!$I$2:$I$211)&gt;0))&gt;0,"Revisar movimentação","OK")))))</f>
        <v/>
      </c>
    </row>
    <row r="29" ht="21" customHeight="1">
      <c r="A29" s="10" t="n"/>
      <c r="B29" s="10" t="n"/>
      <c r="C29" s="11" t="n"/>
      <c r="D29" s="12">
        <f>IF(A29="","",IFERROR(LOOKUP(2,1/(('Movimentações'!$B$2:$B$211=A29)*('Movimentações'!$H$2:$H$211="Vigente")),'Movimentações'!$E$2:$E$211),"Sem movimentação"))</f>
        <v/>
      </c>
      <c r="E29" s="13">
        <f>IF(A29="","",IFERROR(LOOKUP(2,1/(('Movimentações'!$B$2:$B$211=A29)*('Movimentações'!$H$2:$H$211="Vigente")),'Movimentações'!$C$2:$C$211),""))</f>
        <v/>
      </c>
      <c r="F29" s="14">
        <f>IF(OR(A29="",E29=""),"",IF(E29&gt;'Listas'!$B$2,"",'Listas'!$B$2-E29))</f>
        <v/>
      </c>
      <c r="G29" s="15">
        <f>IF(A29="","",IF(C29="","Preencher data de inclusão",IF(COUNTIF($A$2:$A$211,A29)&gt;1,"Código duplicado",IF(D29="Sem movimentação","Sem movimentação",IF(SUMPRODUCT(('Movimentações'!$B$2:$B$211=A29)*(LEN('Movimentações'!$I$2:$I$211)&gt;0))&gt;0,"Revisar movimentação","OK")))))</f>
        <v/>
      </c>
    </row>
    <row r="30" ht="21" customHeight="1">
      <c r="A30" s="10" t="n"/>
      <c r="B30" s="10" t="n"/>
      <c r="C30" s="11" t="n"/>
      <c r="D30" s="12">
        <f>IF(A30="","",IFERROR(LOOKUP(2,1/(('Movimentações'!$B$2:$B$211=A30)*('Movimentações'!$H$2:$H$211="Vigente")),'Movimentações'!$E$2:$E$211),"Sem movimentação"))</f>
        <v/>
      </c>
      <c r="E30" s="13">
        <f>IF(A30="","",IFERROR(LOOKUP(2,1/(('Movimentações'!$B$2:$B$211=A30)*('Movimentações'!$H$2:$H$211="Vigente")),'Movimentações'!$C$2:$C$211),""))</f>
        <v/>
      </c>
      <c r="F30" s="14">
        <f>IF(OR(A30="",E30=""),"",IF(E30&gt;'Listas'!$B$2,"",'Listas'!$B$2-E30))</f>
        <v/>
      </c>
      <c r="G30" s="15">
        <f>IF(A30="","",IF(C30="","Preencher data de inclusão",IF(COUNTIF($A$2:$A$211,A30)&gt;1,"Código duplicado",IF(D30="Sem movimentação","Sem movimentação",IF(SUMPRODUCT(('Movimentações'!$B$2:$B$211=A30)*(LEN('Movimentações'!$I$2:$I$211)&gt;0))&gt;0,"Revisar movimentação","OK")))))</f>
        <v/>
      </c>
    </row>
    <row r="31" ht="21" customHeight="1">
      <c r="A31" s="10" t="n"/>
      <c r="B31" s="10" t="n"/>
      <c r="C31" s="11" t="n"/>
      <c r="D31" s="12">
        <f>IF(A31="","",IFERROR(LOOKUP(2,1/(('Movimentações'!$B$2:$B$211=A31)*('Movimentações'!$H$2:$H$211="Vigente")),'Movimentações'!$E$2:$E$211),"Sem movimentação"))</f>
        <v/>
      </c>
      <c r="E31" s="13">
        <f>IF(A31="","",IFERROR(LOOKUP(2,1/(('Movimentações'!$B$2:$B$211=A31)*('Movimentações'!$H$2:$H$211="Vigente")),'Movimentações'!$C$2:$C$211),""))</f>
        <v/>
      </c>
      <c r="F31" s="14">
        <f>IF(OR(A31="",E31=""),"",IF(E31&gt;'Listas'!$B$2,"",'Listas'!$B$2-E31))</f>
        <v/>
      </c>
      <c r="G31" s="15">
        <f>IF(A31="","",IF(C31="","Preencher data de inclusão",IF(COUNTIF($A$2:$A$211,A31)&gt;1,"Código duplicado",IF(D31="Sem movimentação","Sem movimentação",IF(SUMPRODUCT(('Movimentações'!$B$2:$B$211=A31)*(LEN('Movimentações'!$I$2:$I$211)&gt;0))&gt;0,"Revisar movimentação","OK")))))</f>
        <v/>
      </c>
    </row>
    <row r="32" ht="21" customHeight="1">
      <c r="A32" s="10" t="n"/>
      <c r="B32" s="10" t="n"/>
      <c r="C32" s="11" t="n"/>
      <c r="D32" s="12">
        <f>IF(A32="","",IFERROR(LOOKUP(2,1/(('Movimentações'!$B$2:$B$211=A32)*('Movimentações'!$H$2:$H$211="Vigente")),'Movimentações'!$E$2:$E$211),"Sem movimentação"))</f>
        <v/>
      </c>
      <c r="E32" s="13">
        <f>IF(A32="","",IFERROR(LOOKUP(2,1/(('Movimentações'!$B$2:$B$211=A32)*('Movimentações'!$H$2:$H$211="Vigente")),'Movimentações'!$C$2:$C$211),""))</f>
        <v/>
      </c>
      <c r="F32" s="14">
        <f>IF(OR(A32="",E32=""),"",IF(E32&gt;'Listas'!$B$2,"",'Listas'!$B$2-E32))</f>
        <v/>
      </c>
      <c r="G32" s="15">
        <f>IF(A32="","",IF(C32="","Preencher data de inclusão",IF(COUNTIF($A$2:$A$211,A32)&gt;1,"Código duplicado",IF(D32="Sem movimentação","Sem movimentação",IF(SUMPRODUCT(('Movimentações'!$B$2:$B$211=A32)*(LEN('Movimentações'!$I$2:$I$211)&gt;0))&gt;0,"Revisar movimentação","OK")))))</f>
        <v/>
      </c>
    </row>
    <row r="33" ht="21" customHeight="1">
      <c r="A33" s="10" t="n"/>
      <c r="B33" s="10" t="n"/>
      <c r="C33" s="11" t="n"/>
      <c r="D33" s="12">
        <f>IF(A33="","",IFERROR(LOOKUP(2,1/(('Movimentações'!$B$2:$B$211=A33)*('Movimentações'!$H$2:$H$211="Vigente")),'Movimentações'!$E$2:$E$211),"Sem movimentação"))</f>
        <v/>
      </c>
      <c r="E33" s="13">
        <f>IF(A33="","",IFERROR(LOOKUP(2,1/(('Movimentações'!$B$2:$B$211=A33)*('Movimentações'!$H$2:$H$211="Vigente")),'Movimentações'!$C$2:$C$211),""))</f>
        <v/>
      </c>
      <c r="F33" s="14">
        <f>IF(OR(A33="",E33=""),"",IF(E33&gt;'Listas'!$B$2,"",'Listas'!$B$2-E33))</f>
        <v/>
      </c>
      <c r="G33" s="15">
        <f>IF(A33="","",IF(C33="","Preencher data de inclusão",IF(COUNTIF($A$2:$A$211,A33)&gt;1,"Código duplicado",IF(D33="Sem movimentação","Sem movimentação",IF(SUMPRODUCT(('Movimentações'!$B$2:$B$211=A33)*(LEN('Movimentações'!$I$2:$I$211)&gt;0))&gt;0,"Revisar movimentação","OK")))))</f>
        <v/>
      </c>
    </row>
    <row r="34" ht="21" customHeight="1">
      <c r="A34" s="10" t="n"/>
      <c r="B34" s="10" t="n"/>
      <c r="C34" s="11" t="n"/>
      <c r="D34" s="12">
        <f>IF(A34="","",IFERROR(LOOKUP(2,1/(('Movimentações'!$B$2:$B$211=A34)*('Movimentações'!$H$2:$H$211="Vigente")),'Movimentações'!$E$2:$E$211),"Sem movimentação"))</f>
        <v/>
      </c>
      <c r="E34" s="13">
        <f>IF(A34="","",IFERROR(LOOKUP(2,1/(('Movimentações'!$B$2:$B$211=A34)*('Movimentações'!$H$2:$H$211="Vigente")),'Movimentações'!$C$2:$C$211),""))</f>
        <v/>
      </c>
      <c r="F34" s="14">
        <f>IF(OR(A34="",E34=""),"",IF(E34&gt;'Listas'!$B$2,"",'Listas'!$B$2-E34))</f>
        <v/>
      </c>
      <c r="G34" s="15">
        <f>IF(A34="","",IF(C34="","Preencher data de inclusão",IF(COUNTIF($A$2:$A$211,A34)&gt;1,"Código duplicado",IF(D34="Sem movimentação","Sem movimentação",IF(SUMPRODUCT(('Movimentações'!$B$2:$B$211=A34)*(LEN('Movimentações'!$I$2:$I$211)&gt;0))&gt;0,"Revisar movimentação","OK")))))</f>
        <v/>
      </c>
    </row>
    <row r="35" ht="21" customHeight="1">
      <c r="A35" s="10" t="n"/>
      <c r="B35" s="10" t="n"/>
      <c r="C35" s="11" t="n"/>
      <c r="D35" s="12">
        <f>IF(A35="","",IFERROR(LOOKUP(2,1/(('Movimentações'!$B$2:$B$211=A35)*('Movimentações'!$H$2:$H$211="Vigente")),'Movimentações'!$E$2:$E$211),"Sem movimentação"))</f>
        <v/>
      </c>
      <c r="E35" s="13">
        <f>IF(A35="","",IFERROR(LOOKUP(2,1/(('Movimentações'!$B$2:$B$211=A35)*('Movimentações'!$H$2:$H$211="Vigente")),'Movimentações'!$C$2:$C$211),""))</f>
        <v/>
      </c>
      <c r="F35" s="14">
        <f>IF(OR(A35="",E35=""),"",IF(E35&gt;'Listas'!$B$2,"",'Listas'!$B$2-E35))</f>
        <v/>
      </c>
      <c r="G35" s="15">
        <f>IF(A35="","",IF(C35="","Preencher data de inclusão",IF(COUNTIF($A$2:$A$211,A35)&gt;1,"Código duplicado",IF(D35="Sem movimentação","Sem movimentação",IF(SUMPRODUCT(('Movimentações'!$B$2:$B$211=A35)*(LEN('Movimentações'!$I$2:$I$211)&gt;0))&gt;0,"Revisar movimentação","OK")))))</f>
        <v/>
      </c>
    </row>
    <row r="36" ht="21" customHeight="1">
      <c r="A36" s="10" t="n"/>
      <c r="B36" s="10" t="n"/>
      <c r="C36" s="11" t="n"/>
      <c r="D36" s="12">
        <f>IF(A36="","",IFERROR(LOOKUP(2,1/(('Movimentações'!$B$2:$B$211=A36)*('Movimentações'!$H$2:$H$211="Vigente")),'Movimentações'!$E$2:$E$211),"Sem movimentação"))</f>
        <v/>
      </c>
      <c r="E36" s="13">
        <f>IF(A36="","",IFERROR(LOOKUP(2,1/(('Movimentações'!$B$2:$B$211=A36)*('Movimentações'!$H$2:$H$211="Vigente")),'Movimentações'!$C$2:$C$211),""))</f>
        <v/>
      </c>
      <c r="F36" s="14">
        <f>IF(OR(A36="",E36=""),"",IF(E36&gt;'Listas'!$B$2,"",'Listas'!$B$2-E36))</f>
        <v/>
      </c>
      <c r="G36" s="15">
        <f>IF(A36="","",IF(C36="","Preencher data de inclusão",IF(COUNTIF($A$2:$A$211,A36)&gt;1,"Código duplicado",IF(D36="Sem movimentação","Sem movimentação",IF(SUMPRODUCT(('Movimentações'!$B$2:$B$211=A36)*(LEN('Movimentações'!$I$2:$I$211)&gt;0))&gt;0,"Revisar movimentação","OK")))))</f>
        <v/>
      </c>
    </row>
    <row r="37" ht="21" customHeight="1">
      <c r="A37" s="10" t="n"/>
      <c r="B37" s="10" t="n"/>
      <c r="C37" s="11" t="n"/>
      <c r="D37" s="12">
        <f>IF(A37="","",IFERROR(LOOKUP(2,1/(('Movimentações'!$B$2:$B$211=A37)*('Movimentações'!$H$2:$H$211="Vigente")),'Movimentações'!$E$2:$E$211),"Sem movimentação"))</f>
        <v/>
      </c>
      <c r="E37" s="13">
        <f>IF(A37="","",IFERROR(LOOKUP(2,1/(('Movimentações'!$B$2:$B$211=A37)*('Movimentações'!$H$2:$H$211="Vigente")),'Movimentações'!$C$2:$C$211),""))</f>
        <v/>
      </c>
      <c r="F37" s="14">
        <f>IF(OR(A37="",E37=""),"",IF(E37&gt;'Listas'!$B$2,"",'Listas'!$B$2-E37))</f>
        <v/>
      </c>
      <c r="G37" s="15">
        <f>IF(A37="","",IF(C37="","Preencher data de inclusão",IF(COUNTIF($A$2:$A$211,A37)&gt;1,"Código duplicado",IF(D37="Sem movimentação","Sem movimentação",IF(SUMPRODUCT(('Movimentações'!$B$2:$B$211=A37)*(LEN('Movimentações'!$I$2:$I$211)&gt;0))&gt;0,"Revisar movimentação","OK")))))</f>
        <v/>
      </c>
    </row>
    <row r="38" ht="21" customHeight="1">
      <c r="A38" s="10" t="n"/>
      <c r="B38" s="10" t="n"/>
      <c r="C38" s="11" t="n"/>
      <c r="D38" s="12">
        <f>IF(A38="","",IFERROR(LOOKUP(2,1/(('Movimentações'!$B$2:$B$211=A38)*('Movimentações'!$H$2:$H$211="Vigente")),'Movimentações'!$E$2:$E$211),"Sem movimentação"))</f>
        <v/>
      </c>
      <c r="E38" s="13">
        <f>IF(A38="","",IFERROR(LOOKUP(2,1/(('Movimentações'!$B$2:$B$211=A38)*('Movimentações'!$H$2:$H$211="Vigente")),'Movimentações'!$C$2:$C$211),""))</f>
        <v/>
      </c>
      <c r="F38" s="14">
        <f>IF(OR(A38="",E38=""),"",IF(E38&gt;'Listas'!$B$2,"",'Listas'!$B$2-E38))</f>
        <v/>
      </c>
      <c r="G38" s="15">
        <f>IF(A38="","",IF(C38="","Preencher data de inclusão",IF(COUNTIF($A$2:$A$211,A38)&gt;1,"Código duplicado",IF(D38="Sem movimentação","Sem movimentação",IF(SUMPRODUCT(('Movimentações'!$B$2:$B$211=A38)*(LEN('Movimentações'!$I$2:$I$211)&gt;0))&gt;0,"Revisar movimentação","OK")))))</f>
        <v/>
      </c>
    </row>
    <row r="39" ht="21" customHeight="1">
      <c r="A39" s="10" t="n"/>
      <c r="B39" s="10" t="n"/>
      <c r="C39" s="11" t="n"/>
      <c r="D39" s="12">
        <f>IF(A39="","",IFERROR(LOOKUP(2,1/(('Movimentações'!$B$2:$B$211=A39)*('Movimentações'!$H$2:$H$211="Vigente")),'Movimentações'!$E$2:$E$211),"Sem movimentação"))</f>
        <v/>
      </c>
      <c r="E39" s="13">
        <f>IF(A39="","",IFERROR(LOOKUP(2,1/(('Movimentações'!$B$2:$B$211=A39)*('Movimentações'!$H$2:$H$211="Vigente")),'Movimentações'!$C$2:$C$211),""))</f>
        <v/>
      </c>
      <c r="F39" s="14">
        <f>IF(OR(A39="",E39=""),"",IF(E39&gt;'Listas'!$B$2,"",'Listas'!$B$2-E39))</f>
        <v/>
      </c>
      <c r="G39" s="15">
        <f>IF(A39="","",IF(C39="","Preencher data de inclusão",IF(COUNTIF($A$2:$A$211,A39)&gt;1,"Código duplicado",IF(D39="Sem movimentação","Sem movimentação",IF(SUMPRODUCT(('Movimentações'!$B$2:$B$211=A39)*(LEN('Movimentações'!$I$2:$I$211)&gt;0))&gt;0,"Revisar movimentação","OK")))))</f>
        <v/>
      </c>
    </row>
    <row r="40" ht="21" customHeight="1">
      <c r="A40" s="10" t="n"/>
      <c r="B40" s="10" t="n"/>
      <c r="C40" s="11" t="n"/>
      <c r="D40" s="12">
        <f>IF(A40="","",IFERROR(LOOKUP(2,1/(('Movimentações'!$B$2:$B$211=A40)*('Movimentações'!$H$2:$H$211="Vigente")),'Movimentações'!$E$2:$E$211),"Sem movimentação"))</f>
        <v/>
      </c>
      <c r="E40" s="13">
        <f>IF(A40="","",IFERROR(LOOKUP(2,1/(('Movimentações'!$B$2:$B$211=A40)*('Movimentações'!$H$2:$H$211="Vigente")),'Movimentações'!$C$2:$C$211),""))</f>
        <v/>
      </c>
      <c r="F40" s="14">
        <f>IF(OR(A40="",E40=""),"",IF(E40&gt;'Listas'!$B$2,"",'Listas'!$B$2-E40))</f>
        <v/>
      </c>
      <c r="G40" s="15">
        <f>IF(A40="","",IF(C40="","Preencher data de inclusão",IF(COUNTIF($A$2:$A$211,A40)&gt;1,"Código duplicado",IF(D40="Sem movimentação","Sem movimentação",IF(SUMPRODUCT(('Movimentações'!$B$2:$B$211=A40)*(LEN('Movimentações'!$I$2:$I$211)&gt;0))&gt;0,"Revisar movimentação","OK")))))</f>
        <v/>
      </c>
    </row>
    <row r="41" ht="21" customHeight="1">
      <c r="A41" s="10" t="n"/>
      <c r="B41" s="10" t="n"/>
      <c r="C41" s="11" t="n"/>
      <c r="D41" s="12">
        <f>IF(A41="","",IFERROR(LOOKUP(2,1/(('Movimentações'!$B$2:$B$211=A41)*('Movimentações'!$H$2:$H$211="Vigente")),'Movimentações'!$E$2:$E$211),"Sem movimentação"))</f>
        <v/>
      </c>
      <c r="E41" s="13">
        <f>IF(A41="","",IFERROR(LOOKUP(2,1/(('Movimentações'!$B$2:$B$211=A41)*('Movimentações'!$H$2:$H$211="Vigente")),'Movimentações'!$C$2:$C$211),""))</f>
        <v/>
      </c>
      <c r="F41" s="14">
        <f>IF(OR(A41="",E41=""),"",IF(E41&gt;'Listas'!$B$2,"",'Listas'!$B$2-E41))</f>
        <v/>
      </c>
      <c r="G41" s="15">
        <f>IF(A41="","",IF(C41="","Preencher data de inclusão",IF(COUNTIF($A$2:$A$211,A41)&gt;1,"Código duplicado",IF(D41="Sem movimentação","Sem movimentação",IF(SUMPRODUCT(('Movimentações'!$B$2:$B$211=A41)*(LEN('Movimentações'!$I$2:$I$211)&gt;0))&gt;0,"Revisar movimentação","OK")))))</f>
        <v/>
      </c>
    </row>
    <row r="42" ht="21" customHeight="1">
      <c r="A42" s="10" t="n"/>
      <c r="B42" s="10" t="n"/>
      <c r="C42" s="11" t="n"/>
      <c r="D42" s="12">
        <f>IF(A42="","",IFERROR(LOOKUP(2,1/(('Movimentações'!$B$2:$B$211=A42)*('Movimentações'!$H$2:$H$211="Vigente")),'Movimentações'!$E$2:$E$211),"Sem movimentação"))</f>
        <v/>
      </c>
      <c r="E42" s="13">
        <f>IF(A42="","",IFERROR(LOOKUP(2,1/(('Movimentações'!$B$2:$B$211=A42)*('Movimentações'!$H$2:$H$211="Vigente")),'Movimentações'!$C$2:$C$211),""))</f>
        <v/>
      </c>
      <c r="F42" s="14">
        <f>IF(OR(A42="",E42=""),"",IF(E42&gt;'Listas'!$B$2,"",'Listas'!$B$2-E42))</f>
        <v/>
      </c>
      <c r="G42" s="15">
        <f>IF(A42="","",IF(C42="","Preencher data de inclusão",IF(COUNTIF($A$2:$A$211,A42)&gt;1,"Código duplicado",IF(D42="Sem movimentação","Sem movimentação",IF(SUMPRODUCT(('Movimentações'!$B$2:$B$211=A42)*(LEN('Movimentações'!$I$2:$I$211)&gt;0))&gt;0,"Revisar movimentação","OK")))))</f>
        <v/>
      </c>
    </row>
    <row r="43" ht="21" customHeight="1">
      <c r="A43" s="10" t="n"/>
      <c r="B43" s="10" t="n"/>
      <c r="C43" s="11" t="n"/>
      <c r="D43" s="12">
        <f>IF(A43="","",IFERROR(LOOKUP(2,1/(('Movimentações'!$B$2:$B$211=A43)*('Movimentações'!$H$2:$H$211="Vigente")),'Movimentações'!$E$2:$E$211),"Sem movimentação"))</f>
        <v/>
      </c>
      <c r="E43" s="13">
        <f>IF(A43="","",IFERROR(LOOKUP(2,1/(('Movimentações'!$B$2:$B$211=A43)*('Movimentações'!$H$2:$H$211="Vigente")),'Movimentações'!$C$2:$C$211),""))</f>
        <v/>
      </c>
      <c r="F43" s="14">
        <f>IF(OR(A43="",E43=""),"",IF(E43&gt;'Listas'!$B$2,"",'Listas'!$B$2-E43))</f>
        <v/>
      </c>
      <c r="G43" s="15">
        <f>IF(A43="","",IF(C43="","Preencher data de inclusão",IF(COUNTIF($A$2:$A$211,A43)&gt;1,"Código duplicado",IF(D43="Sem movimentação","Sem movimentação",IF(SUMPRODUCT(('Movimentações'!$B$2:$B$211=A43)*(LEN('Movimentações'!$I$2:$I$211)&gt;0))&gt;0,"Revisar movimentação","OK")))))</f>
        <v/>
      </c>
    </row>
    <row r="44" ht="21" customHeight="1">
      <c r="A44" s="10" t="n"/>
      <c r="B44" s="10" t="n"/>
      <c r="C44" s="11" t="n"/>
      <c r="D44" s="12">
        <f>IF(A44="","",IFERROR(LOOKUP(2,1/(('Movimentações'!$B$2:$B$211=A44)*('Movimentações'!$H$2:$H$211="Vigente")),'Movimentações'!$E$2:$E$211),"Sem movimentação"))</f>
        <v/>
      </c>
      <c r="E44" s="13">
        <f>IF(A44="","",IFERROR(LOOKUP(2,1/(('Movimentações'!$B$2:$B$211=A44)*('Movimentações'!$H$2:$H$211="Vigente")),'Movimentações'!$C$2:$C$211),""))</f>
        <v/>
      </c>
      <c r="F44" s="14">
        <f>IF(OR(A44="",E44=""),"",IF(E44&gt;'Listas'!$B$2,"",'Listas'!$B$2-E44))</f>
        <v/>
      </c>
      <c r="G44" s="15">
        <f>IF(A44="","",IF(C44="","Preencher data de inclusão",IF(COUNTIF($A$2:$A$211,A44)&gt;1,"Código duplicado",IF(D44="Sem movimentação","Sem movimentação",IF(SUMPRODUCT(('Movimentações'!$B$2:$B$211=A44)*(LEN('Movimentações'!$I$2:$I$211)&gt;0))&gt;0,"Revisar movimentação","OK")))))</f>
        <v/>
      </c>
    </row>
    <row r="45" ht="21" customHeight="1">
      <c r="A45" s="10" t="n"/>
      <c r="B45" s="10" t="n"/>
      <c r="C45" s="11" t="n"/>
      <c r="D45" s="12">
        <f>IF(A45="","",IFERROR(LOOKUP(2,1/(('Movimentações'!$B$2:$B$211=A45)*('Movimentações'!$H$2:$H$211="Vigente")),'Movimentações'!$E$2:$E$211),"Sem movimentação"))</f>
        <v/>
      </c>
      <c r="E45" s="13">
        <f>IF(A45="","",IFERROR(LOOKUP(2,1/(('Movimentações'!$B$2:$B$211=A45)*('Movimentações'!$H$2:$H$211="Vigente")),'Movimentações'!$C$2:$C$211),""))</f>
        <v/>
      </c>
      <c r="F45" s="14">
        <f>IF(OR(A45="",E45=""),"",IF(E45&gt;'Listas'!$B$2,"",'Listas'!$B$2-E45))</f>
        <v/>
      </c>
      <c r="G45" s="15">
        <f>IF(A45="","",IF(C45="","Preencher data de inclusão",IF(COUNTIF($A$2:$A$211,A45)&gt;1,"Código duplicado",IF(D45="Sem movimentação","Sem movimentação",IF(SUMPRODUCT(('Movimentações'!$B$2:$B$211=A45)*(LEN('Movimentações'!$I$2:$I$211)&gt;0))&gt;0,"Revisar movimentação","OK")))))</f>
        <v/>
      </c>
    </row>
    <row r="46" ht="21" customHeight="1">
      <c r="A46" s="10" t="n"/>
      <c r="B46" s="10" t="n"/>
      <c r="C46" s="11" t="n"/>
      <c r="D46" s="12">
        <f>IF(A46="","",IFERROR(LOOKUP(2,1/(('Movimentações'!$B$2:$B$211=A46)*('Movimentações'!$H$2:$H$211="Vigente")),'Movimentações'!$E$2:$E$211),"Sem movimentação"))</f>
        <v/>
      </c>
      <c r="E46" s="13">
        <f>IF(A46="","",IFERROR(LOOKUP(2,1/(('Movimentações'!$B$2:$B$211=A46)*('Movimentações'!$H$2:$H$211="Vigente")),'Movimentações'!$C$2:$C$211),""))</f>
        <v/>
      </c>
      <c r="F46" s="14">
        <f>IF(OR(A46="",E46=""),"",IF(E46&gt;'Listas'!$B$2,"",'Listas'!$B$2-E46))</f>
        <v/>
      </c>
      <c r="G46" s="15">
        <f>IF(A46="","",IF(C46="","Preencher data de inclusão",IF(COUNTIF($A$2:$A$211,A46)&gt;1,"Código duplicado",IF(D46="Sem movimentação","Sem movimentação",IF(SUMPRODUCT(('Movimentações'!$B$2:$B$211=A46)*(LEN('Movimentações'!$I$2:$I$211)&gt;0))&gt;0,"Revisar movimentação","OK")))))</f>
        <v/>
      </c>
    </row>
    <row r="47" ht="21" customHeight="1">
      <c r="A47" s="10" t="n"/>
      <c r="B47" s="10" t="n"/>
      <c r="C47" s="11" t="n"/>
      <c r="D47" s="12">
        <f>IF(A47="","",IFERROR(LOOKUP(2,1/(('Movimentações'!$B$2:$B$211=A47)*('Movimentações'!$H$2:$H$211="Vigente")),'Movimentações'!$E$2:$E$211),"Sem movimentação"))</f>
        <v/>
      </c>
      <c r="E47" s="13">
        <f>IF(A47="","",IFERROR(LOOKUP(2,1/(('Movimentações'!$B$2:$B$211=A47)*('Movimentações'!$H$2:$H$211="Vigente")),'Movimentações'!$C$2:$C$211),""))</f>
        <v/>
      </c>
      <c r="F47" s="14">
        <f>IF(OR(A47="",E47=""),"",IF(E47&gt;'Listas'!$B$2,"",'Listas'!$B$2-E47))</f>
        <v/>
      </c>
      <c r="G47" s="15">
        <f>IF(A47="","",IF(C47="","Preencher data de inclusão",IF(COUNTIF($A$2:$A$211,A47)&gt;1,"Código duplicado",IF(D47="Sem movimentação","Sem movimentação",IF(SUMPRODUCT(('Movimentações'!$B$2:$B$211=A47)*(LEN('Movimentações'!$I$2:$I$211)&gt;0))&gt;0,"Revisar movimentação","OK")))))</f>
        <v/>
      </c>
    </row>
    <row r="48" ht="21" customHeight="1">
      <c r="A48" s="10" t="n"/>
      <c r="B48" s="10" t="n"/>
      <c r="C48" s="11" t="n"/>
      <c r="D48" s="12">
        <f>IF(A48="","",IFERROR(LOOKUP(2,1/(('Movimentações'!$B$2:$B$211=A48)*('Movimentações'!$H$2:$H$211="Vigente")),'Movimentações'!$E$2:$E$211),"Sem movimentação"))</f>
        <v/>
      </c>
      <c r="E48" s="13">
        <f>IF(A48="","",IFERROR(LOOKUP(2,1/(('Movimentações'!$B$2:$B$211=A48)*('Movimentações'!$H$2:$H$211="Vigente")),'Movimentações'!$C$2:$C$211),""))</f>
        <v/>
      </c>
      <c r="F48" s="14">
        <f>IF(OR(A48="",E48=""),"",IF(E48&gt;'Listas'!$B$2,"",'Listas'!$B$2-E48))</f>
        <v/>
      </c>
      <c r="G48" s="15">
        <f>IF(A48="","",IF(C48="","Preencher data de inclusão",IF(COUNTIF($A$2:$A$211,A48)&gt;1,"Código duplicado",IF(D48="Sem movimentação","Sem movimentação",IF(SUMPRODUCT(('Movimentações'!$B$2:$B$211=A48)*(LEN('Movimentações'!$I$2:$I$211)&gt;0))&gt;0,"Revisar movimentação","OK")))))</f>
        <v/>
      </c>
    </row>
    <row r="49" ht="21" customHeight="1">
      <c r="A49" s="10" t="n"/>
      <c r="B49" s="10" t="n"/>
      <c r="C49" s="11" t="n"/>
      <c r="D49" s="12">
        <f>IF(A49="","",IFERROR(LOOKUP(2,1/(('Movimentações'!$B$2:$B$211=A49)*('Movimentações'!$H$2:$H$211="Vigente")),'Movimentações'!$E$2:$E$211),"Sem movimentação"))</f>
        <v/>
      </c>
      <c r="E49" s="13">
        <f>IF(A49="","",IFERROR(LOOKUP(2,1/(('Movimentações'!$B$2:$B$211=A49)*('Movimentações'!$H$2:$H$211="Vigente")),'Movimentações'!$C$2:$C$211),""))</f>
        <v/>
      </c>
      <c r="F49" s="14">
        <f>IF(OR(A49="",E49=""),"",IF(E49&gt;'Listas'!$B$2,"",'Listas'!$B$2-E49))</f>
        <v/>
      </c>
      <c r="G49" s="15">
        <f>IF(A49="","",IF(C49="","Preencher data de inclusão",IF(COUNTIF($A$2:$A$211,A49)&gt;1,"Código duplicado",IF(D49="Sem movimentação","Sem movimentação",IF(SUMPRODUCT(('Movimentações'!$B$2:$B$211=A49)*(LEN('Movimentações'!$I$2:$I$211)&gt;0))&gt;0,"Revisar movimentação","OK")))))</f>
        <v/>
      </c>
    </row>
    <row r="50" ht="21" customHeight="1">
      <c r="A50" s="10" t="n"/>
      <c r="B50" s="10" t="n"/>
      <c r="C50" s="11" t="n"/>
      <c r="D50" s="12">
        <f>IF(A50="","",IFERROR(LOOKUP(2,1/(('Movimentações'!$B$2:$B$211=A50)*('Movimentações'!$H$2:$H$211="Vigente")),'Movimentações'!$E$2:$E$211),"Sem movimentação"))</f>
        <v/>
      </c>
      <c r="E50" s="13">
        <f>IF(A50="","",IFERROR(LOOKUP(2,1/(('Movimentações'!$B$2:$B$211=A50)*('Movimentações'!$H$2:$H$211="Vigente")),'Movimentações'!$C$2:$C$211),""))</f>
        <v/>
      </c>
      <c r="F50" s="14">
        <f>IF(OR(A50="",E50=""),"",IF(E50&gt;'Listas'!$B$2,"",'Listas'!$B$2-E50))</f>
        <v/>
      </c>
      <c r="G50" s="15">
        <f>IF(A50="","",IF(C50="","Preencher data de inclusão",IF(COUNTIF($A$2:$A$211,A50)&gt;1,"Código duplicado",IF(D50="Sem movimentação","Sem movimentação",IF(SUMPRODUCT(('Movimentações'!$B$2:$B$211=A50)*(LEN('Movimentações'!$I$2:$I$211)&gt;0))&gt;0,"Revisar movimentação","OK")))))</f>
        <v/>
      </c>
    </row>
    <row r="51" ht="21" customHeight="1">
      <c r="A51" s="10" t="n"/>
      <c r="B51" s="10" t="n"/>
      <c r="C51" s="11" t="n"/>
      <c r="D51" s="12">
        <f>IF(A51="","",IFERROR(LOOKUP(2,1/(('Movimentações'!$B$2:$B$211=A51)*('Movimentações'!$H$2:$H$211="Vigente")),'Movimentações'!$E$2:$E$211),"Sem movimentação"))</f>
        <v/>
      </c>
      <c r="E51" s="13">
        <f>IF(A51="","",IFERROR(LOOKUP(2,1/(('Movimentações'!$B$2:$B$211=A51)*('Movimentações'!$H$2:$H$211="Vigente")),'Movimentações'!$C$2:$C$211),""))</f>
        <v/>
      </c>
      <c r="F51" s="14">
        <f>IF(OR(A51="",E51=""),"",IF(E51&gt;'Listas'!$B$2,"",'Listas'!$B$2-E51))</f>
        <v/>
      </c>
      <c r="G51" s="15">
        <f>IF(A51="","",IF(C51="","Preencher data de inclusão",IF(COUNTIF($A$2:$A$211,A51)&gt;1,"Código duplicado",IF(D51="Sem movimentação","Sem movimentação",IF(SUMPRODUCT(('Movimentações'!$B$2:$B$211=A51)*(LEN('Movimentações'!$I$2:$I$211)&gt;0))&gt;0,"Revisar movimentação","OK")))))</f>
        <v/>
      </c>
    </row>
    <row r="52" ht="21" customHeight="1">
      <c r="A52" s="10" t="n"/>
      <c r="B52" s="10" t="n"/>
      <c r="C52" s="11" t="n"/>
      <c r="D52" s="12">
        <f>IF(A52="","",IFERROR(LOOKUP(2,1/(('Movimentações'!$B$2:$B$211=A52)*('Movimentações'!$H$2:$H$211="Vigente")),'Movimentações'!$E$2:$E$211),"Sem movimentação"))</f>
        <v/>
      </c>
      <c r="E52" s="13">
        <f>IF(A52="","",IFERROR(LOOKUP(2,1/(('Movimentações'!$B$2:$B$211=A52)*('Movimentações'!$H$2:$H$211="Vigente")),'Movimentações'!$C$2:$C$211),""))</f>
        <v/>
      </c>
      <c r="F52" s="14">
        <f>IF(OR(A52="",E52=""),"",IF(E52&gt;'Listas'!$B$2,"",'Listas'!$B$2-E52))</f>
        <v/>
      </c>
      <c r="G52" s="15">
        <f>IF(A52="","",IF(C52="","Preencher data de inclusão",IF(COUNTIF($A$2:$A$211,A52)&gt;1,"Código duplicado",IF(D52="Sem movimentação","Sem movimentação",IF(SUMPRODUCT(('Movimentações'!$B$2:$B$211=A52)*(LEN('Movimentações'!$I$2:$I$211)&gt;0))&gt;0,"Revisar movimentação","OK")))))</f>
        <v/>
      </c>
    </row>
    <row r="53" ht="21" customHeight="1">
      <c r="A53" s="10" t="n"/>
      <c r="B53" s="10" t="n"/>
      <c r="C53" s="11" t="n"/>
      <c r="D53" s="12">
        <f>IF(A53="","",IFERROR(LOOKUP(2,1/(('Movimentações'!$B$2:$B$211=A53)*('Movimentações'!$H$2:$H$211="Vigente")),'Movimentações'!$E$2:$E$211),"Sem movimentação"))</f>
        <v/>
      </c>
      <c r="E53" s="13">
        <f>IF(A53="","",IFERROR(LOOKUP(2,1/(('Movimentações'!$B$2:$B$211=A53)*('Movimentações'!$H$2:$H$211="Vigente")),'Movimentações'!$C$2:$C$211),""))</f>
        <v/>
      </c>
      <c r="F53" s="14">
        <f>IF(OR(A53="",E53=""),"",IF(E53&gt;'Listas'!$B$2,"",'Listas'!$B$2-E53))</f>
        <v/>
      </c>
      <c r="G53" s="15">
        <f>IF(A53="","",IF(C53="","Preencher data de inclusão",IF(COUNTIF($A$2:$A$211,A53)&gt;1,"Código duplicado",IF(D53="Sem movimentação","Sem movimentação",IF(SUMPRODUCT(('Movimentações'!$B$2:$B$211=A53)*(LEN('Movimentações'!$I$2:$I$211)&gt;0))&gt;0,"Revisar movimentação","OK")))))</f>
        <v/>
      </c>
    </row>
    <row r="54" ht="21" customHeight="1">
      <c r="A54" s="10" t="n"/>
      <c r="B54" s="10" t="n"/>
      <c r="C54" s="11" t="n"/>
      <c r="D54" s="12">
        <f>IF(A54="","",IFERROR(LOOKUP(2,1/(('Movimentações'!$B$2:$B$211=A54)*('Movimentações'!$H$2:$H$211="Vigente")),'Movimentações'!$E$2:$E$211),"Sem movimentação"))</f>
        <v/>
      </c>
      <c r="E54" s="13">
        <f>IF(A54="","",IFERROR(LOOKUP(2,1/(('Movimentações'!$B$2:$B$211=A54)*('Movimentações'!$H$2:$H$211="Vigente")),'Movimentações'!$C$2:$C$211),""))</f>
        <v/>
      </c>
      <c r="F54" s="14">
        <f>IF(OR(A54="",E54=""),"",IF(E54&gt;'Listas'!$B$2,"",'Listas'!$B$2-E54))</f>
        <v/>
      </c>
      <c r="G54" s="15">
        <f>IF(A54="","",IF(C54="","Preencher data de inclusão",IF(COUNTIF($A$2:$A$211,A54)&gt;1,"Código duplicado",IF(D54="Sem movimentação","Sem movimentação",IF(SUMPRODUCT(('Movimentações'!$B$2:$B$211=A54)*(LEN('Movimentações'!$I$2:$I$211)&gt;0))&gt;0,"Revisar movimentação","OK")))))</f>
        <v/>
      </c>
    </row>
    <row r="55" ht="21" customHeight="1">
      <c r="A55" s="10" t="n"/>
      <c r="B55" s="10" t="n"/>
      <c r="C55" s="11" t="n"/>
      <c r="D55" s="12">
        <f>IF(A55="","",IFERROR(LOOKUP(2,1/(('Movimentações'!$B$2:$B$211=A55)*('Movimentações'!$H$2:$H$211="Vigente")),'Movimentações'!$E$2:$E$211),"Sem movimentação"))</f>
        <v/>
      </c>
      <c r="E55" s="13">
        <f>IF(A55="","",IFERROR(LOOKUP(2,1/(('Movimentações'!$B$2:$B$211=A55)*('Movimentações'!$H$2:$H$211="Vigente")),'Movimentações'!$C$2:$C$211),""))</f>
        <v/>
      </c>
      <c r="F55" s="14">
        <f>IF(OR(A55="",E55=""),"",IF(E55&gt;'Listas'!$B$2,"",'Listas'!$B$2-E55))</f>
        <v/>
      </c>
      <c r="G55" s="15">
        <f>IF(A55="","",IF(C55="","Preencher data de inclusão",IF(COUNTIF($A$2:$A$211,A55)&gt;1,"Código duplicado",IF(D55="Sem movimentação","Sem movimentação",IF(SUMPRODUCT(('Movimentações'!$B$2:$B$211=A55)*(LEN('Movimentações'!$I$2:$I$211)&gt;0))&gt;0,"Revisar movimentação","OK")))))</f>
        <v/>
      </c>
    </row>
    <row r="56" ht="21" customHeight="1">
      <c r="A56" s="10" t="n"/>
      <c r="B56" s="10" t="n"/>
      <c r="C56" s="11" t="n"/>
      <c r="D56" s="12">
        <f>IF(A56="","",IFERROR(LOOKUP(2,1/(('Movimentações'!$B$2:$B$211=A56)*('Movimentações'!$H$2:$H$211="Vigente")),'Movimentações'!$E$2:$E$211),"Sem movimentação"))</f>
        <v/>
      </c>
      <c r="E56" s="13">
        <f>IF(A56="","",IFERROR(LOOKUP(2,1/(('Movimentações'!$B$2:$B$211=A56)*('Movimentações'!$H$2:$H$211="Vigente")),'Movimentações'!$C$2:$C$211),""))</f>
        <v/>
      </c>
      <c r="F56" s="14">
        <f>IF(OR(A56="",E56=""),"",IF(E56&gt;'Listas'!$B$2,"",'Listas'!$B$2-E56))</f>
        <v/>
      </c>
      <c r="G56" s="15">
        <f>IF(A56="","",IF(C56="","Preencher data de inclusão",IF(COUNTIF($A$2:$A$211,A56)&gt;1,"Código duplicado",IF(D56="Sem movimentação","Sem movimentação",IF(SUMPRODUCT(('Movimentações'!$B$2:$B$211=A56)*(LEN('Movimentações'!$I$2:$I$211)&gt;0))&gt;0,"Revisar movimentação","OK")))))</f>
        <v/>
      </c>
    </row>
    <row r="57" ht="21" customHeight="1">
      <c r="A57" s="10" t="n"/>
      <c r="B57" s="10" t="n"/>
      <c r="C57" s="11" t="n"/>
      <c r="D57" s="12">
        <f>IF(A57="","",IFERROR(LOOKUP(2,1/(('Movimentações'!$B$2:$B$211=A57)*('Movimentações'!$H$2:$H$211="Vigente")),'Movimentações'!$E$2:$E$211),"Sem movimentação"))</f>
        <v/>
      </c>
      <c r="E57" s="13">
        <f>IF(A57="","",IFERROR(LOOKUP(2,1/(('Movimentações'!$B$2:$B$211=A57)*('Movimentações'!$H$2:$H$211="Vigente")),'Movimentações'!$C$2:$C$211),""))</f>
        <v/>
      </c>
      <c r="F57" s="14">
        <f>IF(OR(A57="",E57=""),"",IF(E57&gt;'Listas'!$B$2,"",'Listas'!$B$2-E57))</f>
        <v/>
      </c>
      <c r="G57" s="15">
        <f>IF(A57="","",IF(C57="","Preencher data de inclusão",IF(COUNTIF($A$2:$A$211,A57)&gt;1,"Código duplicado",IF(D57="Sem movimentação","Sem movimentação",IF(SUMPRODUCT(('Movimentações'!$B$2:$B$211=A57)*(LEN('Movimentações'!$I$2:$I$211)&gt;0))&gt;0,"Revisar movimentação","OK")))))</f>
        <v/>
      </c>
    </row>
    <row r="58" ht="21" customHeight="1">
      <c r="A58" s="10" t="n"/>
      <c r="B58" s="10" t="n"/>
      <c r="C58" s="11" t="n"/>
      <c r="D58" s="12">
        <f>IF(A58="","",IFERROR(LOOKUP(2,1/(('Movimentações'!$B$2:$B$211=A58)*('Movimentações'!$H$2:$H$211="Vigente")),'Movimentações'!$E$2:$E$211),"Sem movimentação"))</f>
        <v/>
      </c>
      <c r="E58" s="13">
        <f>IF(A58="","",IFERROR(LOOKUP(2,1/(('Movimentações'!$B$2:$B$211=A58)*('Movimentações'!$H$2:$H$211="Vigente")),'Movimentações'!$C$2:$C$211),""))</f>
        <v/>
      </c>
      <c r="F58" s="14">
        <f>IF(OR(A58="",E58=""),"",IF(E58&gt;'Listas'!$B$2,"",'Listas'!$B$2-E58))</f>
        <v/>
      </c>
      <c r="G58" s="15">
        <f>IF(A58="","",IF(C58="","Preencher data de inclusão",IF(COUNTIF($A$2:$A$211,A58)&gt;1,"Código duplicado",IF(D58="Sem movimentação","Sem movimentação",IF(SUMPRODUCT(('Movimentações'!$B$2:$B$211=A58)*(LEN('Movimentações'!$I$2:$I$211)&gt;0))&gt;0,"Revisar movimentação","OK")))))</f>
        <v/>
      </c>
    </row>
    <row r="59" ht="21" customHeight="1">
      <c r="A59" s="10" t="n"/>
      <c r="B59" s="10" t="n"/>
      <c r="C59" s="11" t="n"/>
      <c r="D59" s="12">
        <f>IF(A59="","",IFERROR(LOOKUP(2,1/(('Movimentações'!$B$2:$B$211=A59)*('Movimentações'!$H$2:$H$211="Vigente")),'Movimentações'!$E$2:$E$211),"Sem movimentação"))</f>
        <v/>
      </c>
      <c r="E59" s="13">
        <f>IF(A59="","",IFERROR(LOOKUP(2,1/(('Movimentações'!$B$2:$B$211=A59)*('Movimentações'!$H$2:$H$211="Vigente")),'Movimentações'!$C$2:$C$211),""))</f>
        <v/>
      </c>
      <c r="F59" s="14">
        <f>IF(OR(A59="",E59=""),"",IF(E59&gt;'Listas'!$B$2,"",'Listas'!$B$2-E59))</f>
        <v/>
      </c>
      <c r="G59" s="15">
        <f>IF(A59="","",IF(C59="","Preencher data de inclusão",IF(COUNTIF($A$2:$A$211,A59)&gt;1,"Código duplicado",IF(D59="Sem movimentação","Sem movimentação",IF(SUMPRODUCT(('Movimentações'!$B$2:$B$211=A59)*(LEN('Movimentações'!$I$2:$I$211)&gt;0))&gt;0,"Revisar movimentação","OK")))))</f>
        <v/>
      </c>
    </row>
    <row r="60" ht="21" customHeight="1">
      <c r="A60" s="10" t="n"/>
      <c r="B60" s="10" t="n"/>
      <c r="C60" s="11" t="n"/>
      <c r="D60" s="12">
        <f>IF(A60="","",IFERROR(LOOKUP(2,1/(('Movimentações'!$B$2:$B$211=A60)*('Movimentações'!$H$2:$H$211="Vigente")),'Movimentações'!$E$2:$E$211),"Sem movimentação"))</f>
        <v/>
      </c>
      <c r="E60" s="13">
        <f>IF(A60="","",IFERROR(LOOKUP(2,1/(('Movimentações'!$B$2:$B$211=A60)*('Movimentações'!$H$2:$H$211="Vigente")),'Movimentações'!$C$2:$C$211),""))</f>
        <v/>
      </c>
      <c r="F60" s="14">
        <f>IF(OR(A60="",E60=""),"",IF(E60&gt;'Listas'!$B$2,"",'Listas'!$B$2-E60))</f>
        <v/>
      </c>
      <c r="G60" s="15">
        <f>IF(A60="","",IF(C60="","Preencher data de inclusão",IF(COUNTIF($A$2:$A$211,A60)&gt;1,"Código duplicado",IF(D60="Sem movimentação","Sem movimentação",IF(SUMPRODUCT(('Movimentações'!$B$2:$B$211=A60)*(LEN('Movimentações'!$I$2:$I$211)&gt;0))&gt;0,"Revisar movimentação","OK")))))</f>
        <v/>
      </c>
    </row>
    <row r="61" ht="21" customHeight="1">
      <c r="A61" s="10" t="n"/>
      <c r="B61" s="10" t="n"/>
      <c r="C61" s="11" t="n"/>
      <c r="D61" s="12">
        <f>IF(A61="","",IFERROR(LOOKUP(2,1/(('Movimentações'!$B$2:$B$211=A61)*('Movimentações'!$H$2:$H$211="Vigente")),'Movimentações'!$E$2:$E$211),"Sem movimentação"))</f>
        <v/>
      </c>
      <c r="E61" s="13">
        <f>IF(A61="","",IFERROR(LOOKUP(2,1/(('Movimentações'!$B$2:$B$211=A61)*('Movimentações'!$H$2:$H$211="Vigente")),'Movimentações'!$C$2:$C$211),""))</f>
        <v/>
      </c>
      <c r="F61" s="14">
        <f>IF(OR(A61="",E61=""),"",IF(E61&gt;'Listas'!$B$2,"",'Listas'!$B$2-E61))</f>
        <v/>
      </c>
      <c r="G61" s="15">
        <f>IF(A61="","",IF(C61="","Preencher data de inclusão",IF(COUNTIF($A$2:$A$211,A61)&gt;1,"Código duplicado",IF(D61="Sem movimentação","Sem movimentação",IF(SUMPRODUCT(('Movimentações'!$B$2:$B$211=A61)*(LEN('Movimentações'!$I$2:$I$211)&gt;0))&gt;0,"Revisar movimentação","OK")))))</f>
        <v/>
      </c>
    </row>
    <row r="62" ht="21" customHeight="1">
      <c r="A62" s="10" t="n"/>
      <c r="B62" s="10" t="n"/>
      <c r="C62" s="11" t="n"/>
      <c r="D62" s="12">
        <f>IF(A62="","",IFERROR(LOOKUP(2,1/(('Movimentações'!$B$2:$B$211=A62)*('Movimentações'!$H$2:$H$211="Vigente")),'Movimentações'!$E$2:$E$211),"Sem movimentação"))</f>
        <v/>
      </c>
      <c r="E62" s="13">
        <f>IF(A62="","",IFERROR(LOOKUP(2,1/(('Movimentações'!$B$2:$B$211=A62)*('Movimentações'!$H$2:$H$211="Vigente")),'Movimentações'!$C$2:$C$211),""))</f>
        <v/>
      </c>
      <c r="F62" s="14">
        <f>IF(OR(A62="",E62=""),"",IF(E62&gt;'Listas'!$B$2,"",'Listas'!$B$2-E62))</f>
        <v/>
      </c>
      <c r="G62" s="15">
        <f>IF(A62="","",IF(C62="","Preencher data de inclusão",IF(COUNTIF($A$2:$A$211,A62)&gt;1,"Código duplicado",IF(D62="Sem movimentação","Sem movimentação",IF(SUMPRODUCT(('Movimentações'!$B$2:$B$211=A62)*(LEN('Movimentações'!$I$2:$I$211)&gt;0))&gt;0,"Revisar movimentação","OK")))))</f>
        <v/>
      </c>
    </row>
    <row r="63" ht="21" customHeight="1">
      <c r="A63" s="10" t="n"/>
      <c r="B63" s="10" t="n"/>
      <c r="C63" s="11" t="n"/>
      <c r="D63" s="12">
        <f>IF(A63="","",IFERROR(LOOKUP(2,1/(('Movimentações'!$B$2:$B$211=A63)*('Movimentações'!$H$2:$H$211="Vigente")),'Movimentações'!$E$2:$E$211),"Sem movimentação"))</f>
        <v/>
      </c>
      <c r="E63" s="13">
        <f>IF(A63="","",IFERROR(LOOKUP(2,1/(('Movimentações'!$B$2:$B$211=A63)*('Movimentações'!$H$2:$H$211="Vigente")),'Movimentações'!$C$2:$C$211),""))</f>
        <v/>
      </c>
      <c r="F63" s="14">
        <f>IF(OR(A63="",E63=""),"",IF(E63&gt;'Listas'!$B$2,"",'Listas'!$B$2-E63))</f>
        <v/>
      </c>
      <c r="G63" s="15">
        <f>IF(A63="","",IF(C63="","Preencher data de inclusão",IF(COUNTIF($A$2:$A$211,A63)&gt;1,"Código duplicado",IF(D63="Sem movimentação","Sem movimentação",IF(SUMPRODUCT(('Movimentações'!$B$2:$B$211=A63)*(LEN('Movimentações'!$I$2:$I$211)&gt;0))&gt;0,"Revisar movimentação","OK")))))</f>
        <v/>
      </c>
    </row>
    <row r="64" ht="21" customHeight="1">
      <c r="A64" s="10" t="n"/>
      <c r="B64" s="10" t="n"/>
      <c r="C64" s="11" t="n"/>
      <c r="D64" s="12">
        <f>IF(A64="","",IFERROR(LOOKUP(2,1/(('Movimentações'!$B$2:$B$211=A64)*('Movimentações'!$H$2:$H$211="Vigente")),'Movimentações'!$E$2:$E$211),"Sem movimentação"))</f>
        <v/>
      </c>
      <c r="E64" s="13">
        <f>IF(A64="","",IFERROR(LOOKUP(2,1/(('Movimentações'!$B$2:$B$211=A64)*('Movimentações'!$H$2:$H$211="Vigente")),'Movimentações'!$C$2:$C$211),""))</f>
        <v/>
      </c>
      <c r="F64" s="14">
        <f>IF(OR(A64="",E64=""),"",IF(E64&gt;'Listas'!$B$2,"",'Listas'!$B$2-E64))</f>
        <v/>
      </c>
      <c r="G64" s="15">
        <f>IF(A64="","",IF(C64="","Preencher data de inclusão",IF(COUNTIF($A$2:$A$211,A64)&gt;1,"Código duplicado",IF(D64="Sem movimentação","Sem movimentação",IF(SUMPRODUCT(('Movimentações'!$B$2:$B$211=A64)*(LEN('Movimentações'!$I$2:$I$211)&gt;0))&gt;0,"Revisar movimentação","OK")))))</f>
        <v/>
      </c>
    </row>
    <row r="65" ht="21" customHeight="1">
      <c r="A65" s="10" t="n"/>
      <c r="B65" s="10" t="n"/>
      <c r="C65" s="11" t="n"/>
      <c r="D65" s="12">
        <f>IF(A65="","",IFERROR(LOOKUP(2,1/(('Movimentações'!$B$2:$B$211=A65)*('Movimentações'!$H$2:$H$211="Vigente")),'Movimentações'!$E$2:$E$211),"Sem movimentação"))</f>
        <v/>
      </c>
      <c r="E65" s="13">
        <f>IF(A65="","",IFERROR(LOOKUP(2,1/(('Movimentações'!$B$2:$B$211=A65)*('Movimentações'!$H$2:$H$211="Vigente")),'Movimentações'!$C$2:$C$211),""))</f>
        <v/>
      </c>
      <c r="F65" s="14">
        <f>IF(OR(A65="",E65=""),"",IF(E65&gt;'Listas'!$B$2,"",'Listas'!$B$2-E65))</f>
        <v/>
      </c>
      <c r="G65" s="15">
        <f>IF(A65="","",IF(C65="","Preencher data de inclusão",IF(COUNTIF($A$2:$A$211,A65)&gt;1,"Código duplicado",IF(D65="Sem movimentação","Sem movimentação",IF(SUMPRODUCT(('Movimentações'!$B$2:$B$211=A65)*(LEN('Movimentações'!$I$2:$I$211)&gt;0))&gt;0,"Revisar movimentação","OK")))))</f>
        <v/>
      </c>
    </row>
    <row r="66" ht="21" customHeight="1">
      <c r="A66" s="10" t="n"/>
      <c r="B66" s="10" t="n"/>
      <c r="C66" s="11" t="n"/>
      <c r="D66" s="12">
        <f>IF(A66="","",IFERROR(LOOKUP(2,1/(('Movimentações'!$B$2:$B$211=A66)*('Movimentações'!$H$2:$H$211="Vigente")),'Movimentações'!$E$2:$E$211),"Sem movimentação"))</f>
        <v/>
      </c>
      <c r="E66" s="13">
        <f>IF(A66="","",IFERROR(LOOKUP(2,1/(('Movimentações'!$B$2:$B$211=A66)*('Movimentações'!$H$2:$H$211="Vigente")),'Movimentações'!$C$2:$C$211),""))</f>
        <v/>
      </c>
      <c r="F66" s="14">
        <f>IF(OR(A66="",E66=""),"",IF(E66&gt;'Listas'!$B$2,"",'Listas'!$B$2-E66))</f>
        <v/>
      </c>
      <c r="G66" s="15">
        <f>IF(A66="","",IF(C66="","Preencher data de inclusão",IF(COUNTIF($A$2:$A$211,A66)&gt;1,"Código duplicado",IF(D66="Sem movimentação","Sem movimentação",IF(SUMPRODUCT(('Movimentações'!$B$2:$B$211=A66)*(LEN('Movimentações'!$I$2:$I$211)&gt;0))&gt;0,"Revisar movimentação","OK")))))</f>
        <v/>
      </c>
    </row>
    <row r="67" ht="21" customHeight="1">
      <c r="A67" s="10" t="n"/>
      <c r="B67" s="10" t="n"/>
      <c r="C67" s="11" t="n"/>
      <c r="D67" s="12">
        <f>IF(A67="","",IFERROR(LOOKUP(2,1/(('Movimentações'!$B$2:$B$211=A67)*('Movimentações'!$H$2:$H$211="Vigente")),'Movimentações'!$E$2:$E$211),"Sem movimentação"))</f>
        <v/>
      </c>
      <c r="E67" s="13">
        <f>IF(A67="","",IFERROR(LOOKUP(2,1/(('Movimentações'!$B$2:$B$211=A67)*('Movimentações'!$H$2:$H$211="Vigente")),'Movimentações'!$C$2:$C$211),""))</f>
        <v/>
      </c>
      <c r="F67" s="14">
        <f>IF(OR(A67="",E67=""),"",IF(E67&gt;'Listas'!$B$2,"",'Listas'!$B$2-E67))</f>
        <v/>
      </c>
      <c r="G67" s="15">
        <f>IF(A67="","",IF(C67="","Preencher data de inclusão",IF(COUNTIF($A$2:$A$211,A67)&gt;1,"Código duplicado",IF(D67="Sem movimentação","Sem movimentação",IF(SUMPRODUCT(('Movimentações'!$B$2:$B$211=A67)*(LEN('Movimentações'!$I$2:$I$211)&gt;0))&gt;0,"Revisar movimentação","OK")))))</f>
        <v/>
      </c>
    </row>
    <row r="68" ht="21" customHeight="1">
      <c r="A68" s="10" t="n"/>
      <c r="B68" s="10" t="n"/>
      <c r="C68" s="11" t="n"/>
      <c r="D68" s="12">
        <f>IF(A68="","",IFERROR(LOOKUP(2,1/(('Movimentações'!$B$2:$B$211=A68)*('Movimentações'!$H$2:$H$211="Vigente")),'Movimentações'!$E$2:$E$211),"Sem movimentação"))</f>
        <v/>
      </c>
      <c r="E68" s="13">
        <f>IF(A68="","",IFERROR(LOOKUP(2,1/(('Movimentações'!$B$2:$B$211=A68)*('Movimentações'!$H$2:$H$211="Vigente")),'Movimentações'!$C$2:$C$211),""))</f>
        <v/>
      </c>
      <c r="F68" s="14">
        <f>IF(OR(A68="",E68=""),"",IF(E68&gt;'Listas'!$B$2,"",'Listas'!$B$2-E68))</f>
        <v/>
      </c>
      <c r="G68" s="15">
        <f>IF(A68="","",IF(C68="","Preencher data de inclusão",IF(COUNTIF($A$2:$A$211,A68)&gt;1,"Código duplicado",IF(D68="Sem movimentação","Sem movimentação",IF(SUMPRODUCT(('Movimentações'!$B$2:$B$211=A68)*(LEN('Movimentações'!$I$2:$I$211)&gt;0))&gt;0,"Revisar movimentação","OK")))))</f>
        <v/>
      </c>
    </row>
    <row r="69" ht="21" customHeight="1">
      <c r="A69" s="10" t="n"/>
      <c r="B69" s="10" t="n"/>
      <c r="C69" s="11" t="n"/>
      <c r="D69" s="12">
        <f>IF(A69="","",IFERROR(LOOKUP(2,1/(('Movimentações'!$B$2:$B$211=A69)*('Movimentações'!$H$2:$H$211="Vigente")),'Movimentações'!$E$2:$E$211),"Sem movimentação"))</f>
        <v/>
      </c>
      <c r="E69" s="13">
        <f>IF(A69="","",IFERROR(LOOKUP(2,1/(('Movimentações'!$B$2:$B$211=A69)*('Movimentações'!$H$2:$H$211="Vigente")),'Movimentações'!$C$2:$C$211),""))</f>
        <v/>
      </c>
      <c r="F69" s="14">
        <f>IF(OR(A69="",E69=""),"",IF(E69&gt;'Listas'!$B$2,"",'Listas'!$B$2-E69))</f>
        <v/>
      </c>
      <c r="G69" s="15">
        <f>IF(A69="","",IF(C69="","Preencher data de inclusão",IF(COUNTIF($A$2:$A$211,A69)&gt;1,"Código duplicado",IF(D69="Sem movimentação","Sem movimentação",IF(SUMPRODUCT(('Movimentações'!$B$2:$B$211=A69)*(LEN('Movimentações'!$I$2:$I$211)&gt;0))&gt;0,"Revisar movimentação","OK")))))</f>
        <v/>
      </c>
    </row>
    <row r="70" ht="21" customHeight="1">
      <c r="A70" s="10" t="n"/>
      <c r="B70" s="10" t="n"/>
      <c r="C70" s="11" t="n"/>
      <c r="D70" s="12">
        <f>IF(A70="","",IFERROR(LOOKUP(2,1/(('Movimentações'!$B$2:$B$211=A70)*('Movimentações'!$H$2:$H$211="Vigente")),'Movimentações'!$E$2:$E$211),"Sem movimentação"))</f>
        <v/>
      </c>
      <c r="E70" s="13">
        <f>IF(A70="","",IFERROR(LOOKUP(2,1/(('Movimentações'!$B$2:$B$211=A70)*('Movimentações'!$H$2:$H$211="Vigente")),'Movimentações'!$C$2:$C$211),""))</f>
        <v/>
      </c>
      <c r="F70" s="14">
        <f>IF(OR(A70="",E70=""),"",IF(E70&gt;'Listas'!$B$2,"",'Listas'!$B$2-E70))</f>
        <v/>
      </c>
      <c r="G70" s="15">
        <f>IF(A70="","",IF(C70="","Preencher data de inclusão",IF(COUNTIF($A$2:$A$211,A70)&gt;1,"Código duplicado",IF(D70="Sem movimentação","Sem movimentação",IF(SUMPRODUCT(('Movimentações'!$B$2:$B$211=A70)*(LEN('Movimentações'!$I$2:$I$211)&gt;0))&gt;0,"Revisar movimentação","OK")))))</f>
        <v/>
      </c>
    </row>
    <row r="71" ht="21" customHeight="1">
      <c r="A71" s="10" t="n"/>
      <c r="B71" s="10" t="n"/>
      <c r="C71" s="11" t="n"/>
      <c r="D71" s="12">
        <f>IF(A71="","",IFERROR(LOOKUP(2,1/(('Movimentações'!$B$2:$B$211=A71)*('Movimentações'!$H$2:$H$211="Vigente")),'Movimentações'!$E$2:$E$211),"Sem movimentação"))</f>
        <v/>
      </c>
      <c r="E71" s="13">
        <f>IF(A71="","",IFERROR(LOOKUP(2,1/(('Movimentações'!$B$2:$B$211=A71)*('Movimentações'!$H$2:$H$211="Vigente")),'Movimentações'!$C$2:$C$211),""))</f>
        <v/>
      </c>
      <c r="F71" s="14">
        <f>IF(OR(A71="",E71=""),"",IF(E71&gt;'Listas'!$B$2,"",'Listas'!$B$2-E71))</f>
        <v/>
      </c>
      <c r="G71" s="15">
        <f>IF(A71="","",IF(C71="","Preencher data de inclusão",IF(COUNTIF($A$2:$A$211,A71)&gt;1,"Código duplicado",IF(D71="Sem movimentação","Sem movimentação",IF(SUMPRODUCT(('Movimentações'!$B$2:$B$211=A71)*(LEN('Movimentações'!$I$2:$I$211)&gt;0))&gt;0,"Revisar movimentação","OK")))))</f>
        <v/>
      </c>
    </row>
    <row r="72" ht="21" customHeight="1">
      <c r="A72" s="10" t="n"/>
      <c r="B72" s="10" t="n"/>
      <c r="C72" s="11" t="n"/>
      <c r="D72" s="12">
        <f>IF(A72="","",IFERROR(LOOKUP(2,1/(('Movimentações'!$B$2:$B$211=A72)*('Movimentações'!$H$2:$H$211="Vigente")),'Movimentações'!$E$2:$E$211),"Sem movimentação"))</f>
        <v/>
      </c>
      <c r="E72" s="13">
        <f>IF(A72="","",IFERROR(LOOKUP(2,1/(('Movimentações'!$B$2:$B$211=A72)*('Movimentações'!$H$2:$H$211="Vigente")),'Movimentações'!$C$2:$C$211),""))</f>
        <v/>
      </c>
      <c r="F72" s="14">
        <f>IF(OR(A72="",E72=""),"",IF(E72&gt;'Listas'!$B$2,"",'Listas'!$B$2-E72))</f>
        <v/>
      </c>
      <c r="G72" s="15">
        <f>IF(A72="","",IF(C72="","Preencher data de inclusão",IF(COUNTIF($A$2:$A$211,A72)&gt;1,"Código duplicado",IF(D72="Sem movimentação","Sem movimentação",IF(SUMPRODUCT(('Movimentações'!$B$2:$B$211=A72)*(LEN('Movimentações'!$I$2:$I$211)&gt;0))&gt;0,"Revisar movimentação","OK")))))</f>
        <v/>
      </c>
    </row>
    <row r="73" ht="21" customHeight="1">
      <c r="A73" s="10" t="n"/>
      <c r="B73" s="10" t="n"/>
      <c r="C73" s="11" t="n"/>
      <c r="D73" s="12">
        <f>IF(A73="","",IFERROR(LOOKUP(2,1/(('Movimentações'!$B$2:$B$211=A73)*('Movimentações'!$H$2:$H$211="Vigente")),'Movimentações'!$E$2:$E$211),"Sem movimentação"))</f>
        <v/>
      </c>
      <c r="E73" s="13">
        <f>IF(A73="","",IFERROR(LOOKUP(2,1/(('Movimentações'!$B$2:$B$211=A73)*('Movimentações'!$H$2:$H$211="Vigente")),'Movimentações'!$C$2:$C$211),""))</f>
        <v/>
      </c>
      <c r="F73" s="14">
        <f>IF(OR(A73="",E73=""),"",IF(E73&gt;'Listas'!$B$2,"",'Listas'!$B$2-E73))</f>
        <v/>
      </c>
      <c r="G73" s="15">
        <f>IF(A73="","",IF(C73="","Preencher data de inclusão",IF(COUNTIF($A$2:$A$211,A73)&gt;1,"Código duplicado",IF(D73="Sem movimentação","Sem movimentação",IF(SUMPRODUCT(('Movimentações'!$B$2:$B$211=A73)*(LEN('Movimentações'!$I$2:$I$211)&gt;0))&gt;0,"Revisar movimentação","OK")))))</f>
        <v/>
      </c>
    </row>
    <row r="74" ht="21" customHeight="1">
      <c r="A74" s="10" t="n"/>
      <c r="B74" s="10" t="n"/>
      <c r="C74" s="11" t="n"/>
      <c r="D74" s="12">
        <f>IF(A74="","",IFERROR(LOOKUP(2,1/(('Movimentações'!$B$2:$B$211=A74)*('Movimentações'!$H$2:$H$211="Vigente")),'Movimentações'!$E$2:$E$211),"Sem movimentação"))</f>
        <v/>
      </c>
      <c r="E74" s="13">
        <f>IF(A74="","",IFERROR(LOOKUP(2,1/(('Movimentações'!$B$2:$B$211=A74)*('Movimentações'!$H$2:$H$211="Vigente")),'Movimentações'!$C$2:$C$211),""))</f>
        <v/>
      </c>
      <c r="F74" s="14">
        <f>IF(OR(A74="",E74=""),"",IF(E74&gt;'Listas'!$B$2,"",'Listas'!$B$2-E74))</f>
        <v/>
      </c>
      <c r="G74" s="15">
        <f>IF(A74="","",IF(C74="","Preencher data de inclusão",IF(COUNTIF($A$2:$A$211,A74)&gt;1,"Código duplicado",IF(D74="Sem movimentação","Sem movimentação",IF(SUMPRODUCT(('Movimentações'!$B$2:$B$211=A74)*(LEN('Movimentações'!$I$2:$I$211)&gt;0))&gt;0,"Revisar movimentação","OK")))))</f>
        <v/>
      </c>
    </row>
    <row r="75" ht="21" customHeight="1">
      <c r="A75" s="10" t="n"/>
      <c r="B75" s="10" t="n"/>
      <c r="C75" s="11" t="n"/>
      <c r="D75" s="12">
        <f>IF(A75="","",IFERROR(LOOKUP(2,1/(('Movimentações'!$B$2:$B$211=A75)*('Movimentações'!$H$2:$H$211="Vigente")),'Movimentações'!$E$2:$E$211),"Sem movimentação"))</f>
        <v/>
      </c>
      <c r="E75" s="13">
        <f>IF(A75="","",IFERROR(LOOKUP(2,1/(('Movimentações'!$B$2:$B$211=A75)*('Movimentações'!$H$2:$H$211="Vigente")),'Movimentações'!$C$2:$C$211),""))</f>
        <v/>
      </c>
      <c r="F75" s="14">
        <f>IF(OR(A75="",E75=""),"",IF(E75&gt;'Listas'!$B$2,"",'Listas'!$B$2-E75))</f>
        <v/>
      </c>
      <c r="G75" s="15">
        <f>IF(A75="","",IF(C75="","Preencher data de inclusão",IF(COUNTIF($A$2:$A$211,A75)&gt;1,"Código duplicado",IF(D75="Sem movimentação","Sem movimentação",IF(SUMPRODUCT(('Movimentações'!$B$2:$B$211=A75)*(LEN('Movimentações'!$I$2:$I$211)&gt;0))&gt;0,"Revisar movimentação","OK")))))</f>
        <v/>
      </c>
    </row>
    <row r="76" ht="21" customHeight="1">
      <c r="A76" s="10" t="n"/>
      <c r="B76" s="10" t="n"/>
      <c r="C76" s="11" t="n"/>
      <c r="D76" s="12">
        <f>IF(A76="","",IFERROR(LOOKUP(2,1/(('Movimentações'!$B$2:$B$211=A76)*('Movimentações'!$H$2:$H$211="Vigente")),'Movimentações'!$E$2:$E$211),"Sem movimentação"))</f>
        <v/>
      </c>
      <c r="E76" s="13">
        <f>IF(A76="","",IFERROR(LOOKUP(2,1/(('Movimentações'!$B$2:$B$211=A76)*('Movimentações'!$H$2:$H$211="Vigente")),'Movimentações'!$C$2:$C$211),""))</f>
        <v/>
      </c>
      <c r="F76" s="14">
        <f>IF(OR(A76="",E76=""),"",IF(E76&gt;'Listas'!$B$2,"",'Listas'!$B$2-E76))</f>
        <v/>
      </c>
      <c r="G76" s="15">
        <f>IF(A76="","",IF(C76="","Preencher data de inclusão",IF(COUNTIF($A$2:$A$211,A76)&gt;1,"Código duplicado",IF(D76="Sem movimentação","Sem movimentação",IF(SUMPRODUCT(('Movimentações'!$B$2:$B$211=A76)*(LEN('Movimentações'!$I$2:$I$211)&gt;0))&gt;0,"Revisar movimentação","OK")))))</f>
        <v/>
      </c>
    </row>
    <row r="77" ht="21" customHeight="1">
      <c r="A77" s="10" t="n"/>
      <c r="B77" s="10" t="n"/>
      <c r="C77" s="11" t="n"/>
      <c r="D77" s="12">
        <f>IF(A77="","",IFERROR(LOOKUP(2,1/(('Movimentações'!$B$2:$B$211=A77)*('Movimentações'!$H$2:$H$211="Vigente")),'Movimentações'!$E$2:$E$211),"Sem movimentação"))</f>
        <v/>
      </c>
      <c r="E77" s="13">
        <f>IF(A77="","",IFERROR(LOOKUP(2,1/(('Movimentações'!$B$2:$B$211=A77)*('Movimentações'!$H$2:$H$211="Vigente")),'Movimentações'!$C$2:$C$211),""))</f>
        <v/>
      </c>
      <c r="F77" s="14">
        <f>IF(OR(A77="",E77=""),"",IF(E77&gt;'Listas'!$B$2,"",'Listas'!$B$2-E77))</f>
        <v/>
      </c>
      <c r="G77" s="15">
        <f>IF(A77="","",IF(C77="","Preencher data de inclusão",IF(COUNTIF($A$2:$A$211,A77)&gt;1,"Código duplicado",IF(D77="Sem movimentação","Sem movimentação",IF(SUMPRODUCT(('Movimentações'!$B$2:$B$211=A77)*(LEN('Movimentações'!$I$2:$I$211)&gt;0))&gt;0,"Revisar movimentação","OK")))))</f>
        <v/>
      </c>
    </row>
    <row r="78" ht="21" customHeight="1">
      <c r="A78" s="10" t="n"/>
      <c r="B78" s="10" t="n"/>
      <c r="C78" s="11" t="n"/>
      <c r="D78" s="12">
        <f>IF(A78="","",IFERROR(LOOKUP(2,1/(('Movimentações'!$B$2:$B$211=A78)*('Movimentações'!$H$2:$H$211="Vigente")),'Movimentações'!$E$2:$E$211),"Sem movimentação"))</f>
        <v/>
      </c>
      <c r="E78" s="13">
        <f>IF(A78="","",IFERROR(LOOKUP(2,1/(('Movimentações'!$B$2:$B$211=A78)*('Movimentações'!$H$2:$H$211="Vigente")),'Movimentações'!$C$2:$C$211),""))</f>
        <v/>
      </c>
      <c r="F78" s="14">
        <f>IF(OR(A78="",E78=""),"",IF(E78&gt;'Listas'!$B$2,"",'Listas'!$B$2-E78))</f>
        <v/>
      </c>
      <c r="G78" s="15">
        <f>IF(A78="","",IF(C78="","Preencher data de inclusão",IF(COUNTIF($A$2:$A$211,A78)&gt;1,"Código duplicado",IF(D78="Sem movimentação","Sem movimentação",IF(SUMPRODUCT(('Movimentações'!$B$2:$B$211=A78)*(LEN('Movimentações'!$I$2:$I$211)&gt;0))&gt;0,"Revisar movimentação","OK")))))</f>
        <v/>
      </c>
    </row>
    <row r="79" ht="21" customHeight="1">
      <c r="A79" s="10" t="n"/>
      <c r="B79" s="10" t="n"/>
      <c r="C79" s="11" t="n"/>
      <c r="D79" s="12">
        <f>IF(A79="","",IFERROR(LOOKUP(2,1/(('Movimentações'!$B$2:$B$211=A79)*('Movimentações'!$H$2:$H$211="Vigente")),'Movimentações'!$E$2:$E$211),"Sem movimentação"))</f>
        <v/>
      </c>
      <c r="E79" s="13">
        <f>IF(A79="","",IFERROR(LOOKUP(2,1/(('Movimentações'!$B$2:$B$211=A79)*('Movimentações'!$H$2:$H$211="Vigente")),'Movimentações'!$C$2:$C$211),""))</f>
        <v/>
      </c>
      <c r="F79" s="14">
        <f>IF(OR(A79="",E79=""),"",IF(E79&gt;'Listas'!$B$2,"",'Listas'!$B$2-E79))</f>
        <v/>
      </c>
      <c r="G79" s="15">
        <f>IF(A79="","",IF(C79="","Preencher data de inclusão",IF(COUNTIF($A$2:$A$211,A79)&gt;1,"Código duplicado",IF(D79="Sem movimentação","Sem movimentação",IF(SUMPRODUCT(('Movimentações'!$B$2:$B$211=A79)*(LEN('Movimentações'!$I$2:$I$211)&gt;0))&gt;0,"Revisar movimentação","OK")))))</f>
        <v/>
      </c>
    </row>
    <row r="80" ht="21" customHeight="1">
      <c r="A80" s="10" t="n"/>
      <c r="B80" s="10" t="n"/>
      <c r="C80" s="11" t="n"/>
      <c r="D80" s="12">
        <f>IF(A80="","",IFERROR(LOOKUP(2,1/(('Movimentações'!$B$2:$B$211=A80)*('Movimentações'!$H$2:$H$211="Vigente")),'Movimentações'!$E$2:$E$211),"Sem movimentação"))</f>
        <v/>
      </c>
      <c r="E80" s="13">
        <f>IF(A80="","",IFERROR(LOOKUP(2,1/(('Movimentações'!$B$2:$B$211=A80)*('Movimentações'!$H$2:$H$211="Vigente")),'Movimentações'!$C$2:$C$211),""))</f>
        <v/>
      </c>
      <c r="F80" s="14">
        <f>IF(OR(A80="",E80=""),"",IF(E80&gt;'Listas'!$B$2,"",'Listas'!$B$2-E80))</f>
        <v/>
      </c>
      <c r="G80" s="15">
        <f>IF(A80="","",IF(C80="","Preencher data de inclusão",IF(COUNTIF($A$2:$A$211,A80)&gt;1,"Código duplicado",IF(D80="Sem movimentação","Sem movimentação",IF(SUMPRODUCT(('Movimentações'!$B$2:$B$211=A80)*(LEN('Movimentações'!$I$2:$I$211)&gt;0))&gt;0,"Revisar movimentação","OK")))))</f>
        <v/>
      </c>
    </row>
    <row r="81" ht="21" customHeight="1">
      <c r="A81" s="10" t="n"/>
      <c r="B81" s="10" t="n"/>
      <c r="C81" s="11" t="n"/>
      <c r="D81" s="12">
        <f>IF(A81="","",IFERROR(LOOKUP(2,1/(('Movimentações'!$B$2:$B$211=A81)*('Movimentações'!$H$2:$H$211="Vigente")),'Movimentações'!$E$2:$E$211),"Sem movimentação"))</f>
        <v/>
      </c>
      <c r="E81" s="13">
        <f>IF(A81="","",IFERROR(LOOKUP(2,1/(('Movimentações'!$B$2:$B$211=A81)*('Movimentações'!$H$2:$H$211="Vigente")),'Movimentações'!$C$2:$C$211),""))</f>
        <v/>
      </c>
      <c r="F81" s="14">
        <f>IF(OR(A81="",E81=""),"",IF(E81&gt;'Listas'!$B$2,"",'Listas'!$B$2-E81))</f>
        <v/>
      </c>
      <c r="G81" s="15">
        <f>IF(A81="","",IF(C81="","Preencher data de inclusão",IF(COUNTIF($A$2:$A$211,A81)&gt;1,"Código duplicado",IF(D81="Sem movimentação","Sem movimentação",IF(SUMPRODUCT(('Movimentações'!$B$2:$B$211=A81)*(LEN('Movimentações'!$I$2:$I$211)&gt;0))&gt;0,"Revisar movimentação","OK")))))</f>
        <v/>
      </c>
    </row>
    <row r="82" ht="21" customHeight="1">
      <c r="A82" s="10" t="n"/>
      <c r="B82" s="10" t="n"/>
      <c r="C82" s="11" t="n"/>
      <c r="D82" s="12">
        <f>IF(A82="","",IFERROR(LOOKUP(2,1/(('Movimentações'!$B$2:$B$211=A82)*('Movimentações'!$H$2:$H$211="Vigente")),'Movimentações'!$E$2:$E$211),"Sem movimentação"))</f>
        <v/>
      </c>
      <c r="E82" s="13">
        <f>IF(A82="","",IFERROR(LOOKUP(2,1/(('Movimentações'!$B$2:$B$211=A82)*('Movimentações'!$H$2:$H$211="Vigente")),'Movimentações'!$C$2:$C$211),""))</f>
        <v/>
      </c>
      <c r="F82" s="14">
        <f>IF(OR(A82="",E82=""),"",IF(E82&gt;'Listas'!$B$2,"",'Listas'!$B$2-E82))</f>
        <v/>
      </c>
      <c r="G82" s="15">
        <f>IF(A82="","",IF(C82="","Preencher data de inclusão",IF(COUNTIF($A$2:$A$211,A82)&gt;1,"Código duplicado",IF(D82="Sem movimentação","Sem movimentação",IF(SUMPRODUCT(('Movimentações'!$B$2:$B$211=A82)*(LEN('Movimentações'!$I$2:$I$211)&gt;0))&gt;0,"Revisar movimentação","OK")))))</f>
        <v/>
      </c>
    </row>
    <row r="83" ht="21" customHeight="1">
      <c r="A83" s="10" t="n"/>
      <c r="B83" s="10" t="n"/>
      <c r="C83" s="11" t="n"/>
      <c r="D83" s="12">
        <f>IF(A83="","",IFERROR(LOOKUP(2,1/(('Movimentações'!$B$2:$B$211=A83)*('Movimentações'!$H$2:$H$211="Vigente")),'Movimentações'!$E$2:$E$211),"Sem movimentação"))</f>
        <v/>
      </c>
      <c r="E83" s="13">
        <f>IF(A83="","",IFERROR(LOOKUP(2,1/(('Movimentações'!$B$2:$B$211=A83)*('Movimentações'!$H$2:$H$211="Vigente")),'Movimentações'!$C$2:$C$211),""))</f>
        <v/>
      </c>
      <c r="F83" s="14">
        <f>IF(OR(A83="",E83=""),"",IF(E83&gt;'Listas'!$B$2,"",'Listas'!$B$2-E83))</f>
        <v/>
      </c>
      <c r="G83" s="15">
        <f>IF(A83="","",IF(C83="","Preencher data de inclusão",IF(COUNTIF($A$2:$A$211,A83)&gt;1,"Código duplicado",IF(D83="Sem movimentação","Sem movimentação",IF(SUMPRODUCT(('Movimentações'!$B$2:$B$211=A83)*(LEN('Movimentações'!$I$2:$I$211)&gt;0))&gt;0,"Revisar movimentação","OK")))))</f>
        <v/>
      </c>
    </row>
    <row r="84" ht="21" customHeight="1">
      <c r="A84" s="10" t="n"/>
      <c r="B84" s="10" t="n"/>
      <c r="C84" s="11" t="n"/>
      <c r="D84" s="12">
        <f>IF(A84="","",IFERROR(LOOKUP(2,1/(('Movimentações'!$B$2:$B$211=A84)*('Movimentações'!$H$2:$H$211="Vigente")),'Movimentações'!$E$2:$E$211),"Sem movimentação"))</f>
        <v/>
      </c>
      <c r="E84" s="13">
        <f>IF(A84="","",IFERROR(LOOKUP(2,1/(('Movimentações'!$B$2:$B$211=A84)*('Movimentações'!$H$2:$H$211="Vigente")),'Movimentações'!$C$2:$C$211),""))</f>
        <v/>
      </c>
      <c r="F84" s="14">
        <f>IF(OR(A84="",E84=""),"",IF(E84&gt;'Listas'!$B$2,"",'Listas'!$B$2-E84))</f>
        <v/>
      </c>
      <c r="G84" s="15">
        <f>IF(A84="","",IF(C84="","Preencher data de inclusão",IF(COUNTIF($A$2:$A$211,A84)&gt;1,"Código duplicado",IF(D84="Sem movimentação","Sem movimentação",IF(SUMPRODUCT(('Movimentações'!$B$2:$B$211=A84)*(LEN('Movimentações'!$I$2:$I$211)&gt;0))&gt;0,"Revisar movimentação","OK")))))</f>
        <v/>
      </c>
    </row>
    <row r="85" ht="21" customHeight="1">
      <c r="A85" s="10" t="n"/>
      <c r="B85" s="10" t="n"/>
      <c r="C85" s="11" t="n"/>
      <c r="D85" s="12">
        <f>IF(A85="","",IFERROR(LOOKUP(2,1/(('Movimentações'!$B$2:$B$211=A85)*('Movimentações'!$H$2:$H$211="Vigente")),'Movimentações'!$E$2:$E$211),"Sem movimentação"))</f>
        <v/>
      </c>
      <c r="E85" s="13">
        <f>IF(A85="","",IFERROR(LOOKUP(2,1/(('Movimentações'!$B$2:$B$211=A85)*('Movimentações'!$H$2:$H$211="Vigente")),'Movimentações'!$C$2:$C$211),""))</f>
        <v/>
      </c>
      <c r="F85" s="14">
        <f>IF(OR(A85="",E85=""),"",IF(E85&gt;'Listas'!$B$2,"",'Listas'!$B$2-E85))</f>
        <v/>
      </c>
      <c r="G85" s="15">
        <f>IF(A85="","",IF(C85="","Preencher data de inclusão",IF(COUNTIF($A$2:$A$211,A85)&gt;1,"Código duplicado",IF(D85="Sem movimentação","Sem movimentação",IF(SUMPRODUCT(('Movimentações'!$B$2:$B$211=A85)*(LEN('Movimentações'!$I$2:$I$211)&gt;0))&gt;0,"Revisar movimentação","OK")))))</f>
        <v/>
      </c>
    </row>
    <row r="86" ht="21" customHeight="1">
      <c r="A86" s="10" t="n"/>
      <c r="B86" s="10" t="n"/>
      <c r="C86" s="11" t="n"/>
      <c r="D86" s="12">
        <f>IF(A86="","",IFERROR(LOOKUP(2,1/(('Movimentações'!$B$2:$B$211=A86)*('Movimentações'!$H$2:$H$211="Vigente")),'Movimentações'!$E$2:$E$211),"Sem movimentação"))</f>
        <v/>
      </c>
      <c r="E86" s="13">
        <f>IF(A86="","",IFERROR(LOOKUP(2,1/(('Movimentações'!$B$2:$B$211=A86)*('Movimentações'!$H$2:$H$211="Vigente")),'Movimentações'!$C$2:$C$211),""))</f>
        <v/>
      </c>
      <c r="F86" s="14">
        <f>IF(OR(A86="",E86=""),"",IF(E86&gt;'Listas'!$B$2,"",'Listas'!$B$2-E86))</f>
        <v/>
      </c>
      <c r="G86" s="15">
        <f>IF(A86="","",IF(C86="","Preencher data de inclusão",IF(COUNTIF($A$2:$A$211,A86)&gt;1,"Código duplicado",IF(D86="Sem movimentação","Sem movimentação",IF(SUMPRODUCT(('Movimentações'!$B$2:$B$211=A86)*(LEN('Movimentações'!$I$2:$I$211)&gt;0))&gt;0,"Revisar movimentação","OK")))))</f>
        <v/>
      </c>
    </row>
    <row r="87" ht="21" customHeight="1">
      <c r="A87" s="10" t="n"/>
      <c r="B87" s="10" t="n"/>
      <c r="C87" s="11" t="n"/>
      <c r="D87" s="12">
        <f>IF(A87="","",IFERROR(LOOKUP(2,1/(('Movimentações'!$B$2:$B$211=A87)*('Movimentações'!$H$2:$H$211="Vigente")),'Movimentações'!$E$2:$E$211),"Sem movimentação"))</f>
        <v/>
      </c>
      <c r="E87" s="13">
        <f>IF(A87="","",IFERROR(LOOKUP(2,1/(('Movimentações'!$B$2:$B$211=A87)*('Movimentações'!$H$2:$H$211="Vigente")),'Movimentações'!$C$2:$C$211),""))</f>
        <v/>
      </c>
      <c r="F87" s="14">
        <f>IF(OR(A87="",E87=""),"",IF(E87&gt;'Listas'!$B$2,"",'Listas'!$B$2-E87))</f>
        <v/>
      </c>
      <c r="G87" s="15">
        <f>IF(A87="","",IF(C87="","Preencher data de inclusão",IF(COUNTIF($A$2:$A$211,A87)&gt;1,"Código duplicado",IF(D87="Sem movimentação","Sem movimentação",IF(SUMPRODUCT(('Movimentações'!$B$2:$B$211=A87)*(LEN('Movimentações'!$I$2:$I$211)&gt;0))&gt;0,"Revisar movimentação","OK")))))</f>
        <v/>
      </c>
    </row>
    <row r="88" ht="21" customHeight="1">
      <c r="A88" s="10" t="n"/>
      <c r="B88" s="10" t="n"/>
      <c r="C88" s="11" t="n"/>
      <c r="D88" s="12">
        <f>IF(A88="","",IFERROR(LOOKUP(2,1/(('Movimentações'!$B$2:$B$211=A88)*('Movimentações'!$H$2:$H$211="Vigente")),'Movimentações'!$E$2:$E$211),"Sem movimentação"))</f>
        <v/>
      </c>
      <c r="E88" s="13">
        <f>IF(A88="","",IFERROR(LOOKUP(2,1/(('Movimentações'!$B$2:$B$211=A88)*('Movimentações'!$H$2:$H$211="Vigente")),'Movimentações'!$C$2:$C$211),""))</f>
        <v/>
      </c>
      <c r="F88" s="14">
        <f>IF(OR(A88="",E88=""),"",IF(E88&gt;'Listas'!$B$2,"",'Listas'!$B$2-E88))</f>
        <v/>
      </c>
      <c r="G88" s="15">
        <f>IF(A88="","",IF(C88="","Preencher data de inclusão",IF(COUNTIF($A$2:$A$211,A88)&gt;1,"Código duplicado",IF(D88="Sem movimentação","Sem movimentação",IF(SUMPRODUCT(('Movimentações'!$B$2:$B$211=A88)*(LEN('Movimentações'!$I$2:$I$211)&gt;0))&gt;0,"Revisar movimentação","OK")))))</f>
        <v/>
      </c>
    </row>
    <row r="89" ht="21" customHeight="1">
      <c r="A89" s="10" t="n"/>
      <c r="B89" s="10" t="n"/>
      <c r="C89" s="11" t="n"/>
      <c r="D89" s="12">
        <f>IF(A89="","",IFERROR(LOOKUP(2,1/(('Movimentações'!$B$2:$B$211=A89)*('Movimentações'!$H$2:$H$211="Vigente")),'Movimentações'!$E$2:$E$211),"Sem movimentação"))</f>
        <v/>
      </c>
      <c r="E89" s="13">
        <f>IF(A89="","",IFERROR(LOOKUP(2,1/(('Movimentações'!$B$2:$B$211=A89)*('Movimentações'!$H$2:$H$211="Vigente")),'Movimentações'!$C$2:$C$211),""))</f>
        <v/>
      </c>
      <c r="F89" s="14">
        <f>IF(OR(A89="",E89=""),"",IF(E89&gt;'Listas'!$B$2,"",'Listas'!$B$2-E89))</f>
        <v/>
      </c>
      <c r="G89" s="15">
        <f>IF(A89="","",IF(C89="","Preencher data de inclusão",IF(COUNTIF($A$2:$A$211,A89)&gt;1,"Código duplicado",IF(D89="Sem movimentação","Sem movimentação",IF(SUMPRODUCT(('Movimentações'!$B$2:$B$211=A89)*(LEN('Movimentações'!$I$2:$I$211)&gt;0))&gt;0,"Revisar movimentação","OK")))))</f>
        <v/>
      </c>
    </row>
    <row r="90" ht="21" customHeight="1">
      <c r="A90" s="10" t="n"/>
      <c r="B90" s="10" t="n"/>
      <c r="C90" s="11" t="n"/>
      <c r="D90" s="12">
        <f>IF(A90="","",IFERROR(LOOKUP(2,1/(('Movimentações'!$B$2:$B$211=A90)*('Movimentações'!$H$2:$H$211="Vigente")),'Movimentações'!$E$2:$E$211),"Sem movimentação"))</f>
        <v/>
      </c>
      <c r="E90" s="13">
        <f>IF(A90="","",IFERROR(LOOKUP(2,1/(('Movimentações'!$B$2:$B$211=A90)*('Movimentações'!$H$2:$H$211="Vigente")),'Movimentações'!$C$2:$C$211),""))</f>
        <v/>
      </c>
      <c r="F90" s="14">
        <f>IF(OR(A90="",E90=""),"",IF(E90&gt;'Listas'!$B$2,"",'Listas'!$B$2-E90))</f>
        <v/>
      </c>
      <c r="G90" s="15">
        <f>IF(A90="","",IF(C90="","Preencher data de inclusão",IF(COUNTIF($A$2:$A$211,A90)&gt;1,"Código duplicado",IF(D90="Sem movimentação","Sem movimentação",IF(SUMPRODUCT(('Movimentações'!$B$2:$B$211=A90)*(LEN('Movimentações'!$I$2:$I$211)&gt;0))&gt;0,"Revisar movimentação","OK")))))</f>
        <v/>
      </c>
    </row>
    <row r="91" ht="21" customHeight="1">
      <c r="A91" s="10" t="n"/>
      <c r="B91" s="10" t="n"/>
      <c r="C91" s="11" t="n"/>
      <c r="D91" s="12">
        <f>IF(A91="","",IFERROR(LOOKUP(2,1/(('Movimentações'!$B$2:$B$211=A91)*('Movimentações'!$H$2:$H$211="Vigente")),'Movimentações'!$E$2:$E$211),"Sem movimentação"))</f>
        <v/>
      </c>
      <c r="E91" s="13">
        <f>IF(A91="","",IFERROR(LOOKUP(2,1/(('Movimentações'!$B$2:$B$211=A91)*('Movimentações'!$H$2:$H$211="Vigente")),'Movimentações'!$C$2:$C$211),""))</f>
        <v/>
      </c>
      <c r="F91" s="14">
        <f>IF(OR(A91="",E91=""),"",IF(E91&gt;'Listas'!$B$2,"",'Listas'!$B$2-E91))</f>
        <v/>
      </c>
      <c r="G91" s="15">
        <f>IF(A91="","",IF(C91="","Preencher data de inclusão",IF(COUNTIF($A$2:$A$211,A91)&gt;1,"Código duplicado",IF(D91="Sem movimentação","Sem movimentação",IF(SUMPRODUCT(('Movimentações'!$B$2:$B$211=A91)*(LEN('Movimentações'!$I$2:$I$211)&gt;0))&gt;0,"Revisar movimentação","OK")))))</f>
        <v/>
      </c>
    </row>
    <row r="92" ht="21" customHeight="1">
      <c r="A92" s="10" t="n"/>
      <c r="B92" s="10" t="n"/>
      <c r="C92" s="11" t="n"/>
      <c r="D92" s="12">
        <f>IF(A92="","",IFERROR(LOOKUP(2,1/(('Movimentações'!$B$2:$B$211=A92)*('Movimentações'!$H$2:$H$211="Vigente")),'Movimentações'!$E$2:$E$211),"Sem movimentação"))</f>
        <v/>
      </c>
      <c r="E92" s="13">
        <f>IF(A92="","",IFERROR(LOOKUP(2,1/(('Movimentações'!$B$2:$B$211=A92)*('Movimentações'!$H$2:$H$211="Vigente")),'Movimentações'!$C$2:$C$211),""))</f>
        <v/>
      </c>
      <c r="F92" s="14">
        <f>IF(OR(A92="",E92=""),"",IF(E92&gt;'Listas'!$B$2,"",'Listas'!$B$2-E92))</f>
        <v/>
      </c>
      <c r="G92" s="15">
        <f>IF(A92="","",IF(C92="","Preencher data de inclusão",IF(COUNTIF($A$2:$A$211,A92)&gt;1,"Código duplicado",IF(D92="Sem movimentação","Sem movimentação",IF(SUMPRODUCT(('Movimentações'!$B$2:$B$211=A92)*(LEN('Movimentações'!$I$2:$I$211)&gt;0))&gt;0,"Revisar movimentação","OK")))))</f>
        <v/>
      </c>
    </row>
    <row r="93" ht="21" customHeight="1">
      <c r="A93" s="10" t="n"/>
      <c r="B93" s="10" t="n"/>
      <c r="C93" s="11" t="n"/>
      <c r="D93" s="12">
        <f>IF(A93="","",IFERROR(LOOKUP(2,1/(('Movimentações'!$B$2:$B$211=A93)*('Movimentações'!$H$2:$H$211="Vigente")),'Movimentações'!$E$2:$E$211),"Sem movimentação"))</f>
        <v/>
      </c>
      <c r="E93" s="13">
        <f>IF(A93="","",IFERROR(LOOKUP(2,1/(('Movimentações'!$B$2:$B$211=A93)*('Movimentações'!$H$2:$H$211="Vigente")),'Movimentações'!$C$2:$C$211),""))</f>
        <v/>
      </c>
      <c r="F93" s="14">
        <f>IF(OR(A93="",E93=""),"",IF(E93&gt;'Listas'!$B$2,"",'Listas'!$B$2-E93))</f>
        <v/>
      </c>
      <c r="G93" s="15">
        <f>IF(A93="","",IF(C93="","Preencher data de inclusão",IF(COUNTIF($A$2:$A$211,A93)&gt;1,"Código duplicado",IF(D93="Sem movimentação","Sem movimentação",IF(SUMPRODUCT(('Movimentações'!$B$2:$B$211=A93)*(LEN('Movimentações'!$I$2:$I$211)&gt;0))&gt;0,"Revisar movimentação","OK")))))</f>
        <v/>
      </c>
    </row>
    <row r="94" ht="21" customHeight="1">
      <c r="A94" s="10" t="n"/>
      <c r="B94" s="10" t="n"/>
      <c r="C94" s="11" t="n"/>
      <c r="D94" s="12">
        <f>IF(A94="","",IFERROR(LOOKUP(2,1/(('Movimentações'!$B$2:$B$211=A94)*('Movimentações'!$H$2:$H$211="Vigente")),'Movimentações'!$E$2:$E$211),"Sem movimentação"))</f>
        <v/>
      </c>
      <c r="E94" s="13">
        <f>IF(A94="","",IFERROR(LOOKUP(2,1/(('Movimentações'!$B$2:$B$211=A94)*('Movimentações'!$H$2:$H$211="Vigente")),'Movimentações'!$C$2:$C$211),""))</f>
        <v/>
      </c>
      <c r="F94" s="14">
        <f>IF(OR(A94="",E94=""),"",IF(E94&gt;'Listas'!$B$2,"",'Listas'!$B$2-E94))</f>
        <v/>
      </c>
      <c r="G94" s="15">
        <f>IF(A94="","",IF(C94="","Preencher data de inclusão",IF(COUNTIF($A$2:$A$211,A94)&gt;1,"Código duplicado",IF(D94="Sem movimentação","Sem movimentação",IF(SUMPRODUCT(('Movimentações'!$B$2:$B$211=A94)*(LEN('Movimentações'!$I$2:$I$211)&gt;0))&gt;0,"Revisar movimentação","OK")))))</f>
        <v/>
      </c>
    </row>
    <row r="95" ht="21" customHeight="1">
      <c r="A95" s="10" t="n"/>
      <c r="B95" s="10" t="n"/>
      <c r="C95" s="11" t="n"/>
      <c r="D95" s="12">
        <f>IF(A95="","",IFERROR(LOOKUP(2,1/(('Movimentações'!$B$2:$B$211=A95)*('Movimentações'!$H$2:$H$211="Vigente")),'Movimentações'!$E$2:$E$211),"Sem movimentação"))</f>
        <v/>
      </c>
      <c r="E95" s="13">
        <f>IF(A95="","",IFERROR(LOOKUP(2,1/(('Movimentações'!$B$2:$B$211=A95)*('Movimentações'!$H$2:$H$211="Vigente")),'Movimentações'!$C$2:$C$211),""))</f>
        <v/>
      </c>
      <c r="F95" s="14">
        <f>IF(OR(A95="",E95=""),"",IF(E95&gt;'Listas'!$B$2,"",'Listas'!$B$2-E95))</f>
        <v/>
      </c>
      <c r="G95" s="15">
        <f>IF(A95="","",IF(C95="","Preencher data de inclusão",IF(COUNTIF($A$2:$A$211,A95)&gt;1,"Código duplicado",IF(D95="Sem movimentação","Sem movimentação",IF(SUMPRODUCT(('Movimentações'!$B$2:$B$211=A95)*(LEN('Movimentações'!$I$2:$I$211)&gt;0))&gt;0,"Revisar movimentação","OK")))))</f>
        <v/>
      </c>
    </row>
    <row r="96" ht="21" customHeight="1">
      <c r="A96" s="10" t="n"/>
      <c r="B96" s="10" t="n"/>
      <c r="C96" s="11" t="n"/>
      <c r="D96" s="12">
        <f>IF(A96="","",IFERROR(LOOKUP(2,1/(('Movimentações'!$B$2:$B$211=A96)*('Movimentações'!$H$2:$H$211="Vigente")),'Movimentações'!$E$2:$E$211),"Sem movimentação"))</f>
        <v/>
      </c>
      <c r="E96" s="13">
        <f>IF(A96="","",IFERROR(LOOKUP(2,1/(('Movimentações'!$B$2:$B$211=A96)*('Movimentações'!$H$2:$H$211="Vigente")),'Movimentações'!$C$2:$C$211),""))</f>
        <v/>
      </c>
      <c r="F96" s="14">
        <f>IF(OR(A96="",E96=""),"",IF(E96&gt;'Listas'!$B$2,"",'Listas'!$B$2-E96))</f>
        <v/>
      </c>
      <c r="G96" s="15">
        <f>IF(A96="","",IF(C96="","Preencher data de inclusão",IF(COUNTIF($A$2:$A$211,A96)&gt;1,"Código duplicado",IF(D96="Sem movimentação","Sem movimentação",IF(SUMPRODUCT(('Movimentações'!$B$2:$B$211=A96)*(LEN('Movimentações'!$I$2:$I$211)&gt;0))&gt;0,"Revisar movimentação","OK")))))</f>
        <v/>
      </c>
    </row>
    <row r="97" ht="21" customHeight="1">
      <c r="A97" s="10" t="n"/>
      <c r="B97" s="10" t="n"/>
      <c r="C97" s="11" t="n"/>
      <c r="D97" s="12">
        <f>IF(A97="","",IFERROR(LOOKUP(2,1/(('Movimentações'!$B$2:$B$211=A97)*('Movimentações'!$H$2:$H$211="Vigente")),'Movimentações'!$E$2:$E$211),"Sem movimentação"))</f>
        <v/>
      </c>
      <c r="E97" s="13">
        <f>IF(A97="","",IFERROR(LOOKUP(2,1/(('Movimentações'!$B$2:$B$211=A97)*('Movimentações'!$H$2:$H$211="Vigente")),'Movimentações'!$C$2:$C$211),""))</f>
        <v/>
      </c>
      <c r="F97" s="14">
        <f>IF(OR(A97="",E97=""),"",IF(E97&gt;'Listas'!$B$2,"",'Listas'!$B$2-E97))</f>
        <v/>
      </c>
      <c r="G97" s="15">
        <f>IF(A97="","",IF(C97="","Preencher data de inclusão",IF(COUNTIF($A$2:$A$211,A97)&gt;1,"Código duplicado",IF(D97="Sem movimentação","Sem movimentação",IF(SUMPRODUCT(('Movimentações'!$B$2:$B$211=A97)*(LEN('Movimentações'!$I$2:$I$211)&gt;0))&gt;0,"Revisar movimentação","OK")))))</f>
        <v/>
      </c>
    </row>
    <row r="98" ht="21" customHeight="1">
      <c r="A98" s="10" t="n"/>
      <c r="B98" s="10" t="n"/>
      <c r="C98" s="11" t="n"/>
      <c r="D98" s="12">
        <f>IF(A98="","",IFERROR(LOOKUP(2,1/(('Movimentações'!$B$2:$B$211=A98)*('Movimentações'!$H$2:$H$211="Vigente")),'Movimentações'!$E$2:$E$211),"Sem movimentação"))</f>
        <v/>
      </c>
      <c r="E98" s="13">
        <f>IF(A98="","",IFERROR(LOOKUP(2,1/(('Movimentações'!$B$2:$B$211=A98)*('Movimentações'!$H$2:$H$211="Vigente")),'Movimentações'!$C$2:$C$211),""))</f>
        <v/>
      </c>
      <c r="F98" s="14">
        <f>IF(OR(A98="",E98=""),"",IF(E98&gt;'Listas'!$B$2,"",'Listas'!$B$2-E98))</f>
        <v/>
      </c>
      <c r="G98" s="15">
        <f>IF(A98="","",IF(C98="","Preencher data de inclusão",IF(COUNTIF($A$2:$A$211,A98)&gt;1,"Código duplicado",IF(D98="Sem movimentação","Sem movimentação",IF(SUMPRODUCT(('Movimentações'!$B$2:$B$211=A98)*(LEN('Movimentações'!$I$2:$I$211)&gt;0))&gt;0,"Revisar movimentação","OK")))))</f>
        <v/>
      </c>
    </row>
    <row r="99" ht="21" customHeight="1">
      <c r="A99" s="10" t="n"/>
      <c r="B99" s="10" t="n"/>
      <c r="C99" s="11" t="n"/>
      <c r="D99" s="12">
        <f>IF(A99="","",IFERROR(LOOKUP(2,1/(('Movimentações'!$B$2:$B$211=A99)*('Movimentações'!$H$2:$H$211="Vigente")),'Movimentações'!$E$2:$E$211),"Sem movimentação"))</f>
        <v/>
      </c>
      <c r="E99" s="13">
        <f>IF(A99="","",IFERROR(LOOKUP(2,1/(('Movimentações'!$B$2:$B$211=A99)*('Movimentações'!$H$2:$H$211="Vigente")),'Movimentações'!$C$2:$C$211),""))</f>
        <v/>
      </c>
      <c r="F99" s="14">
        <f>IF(OR(A99="",E99=""),"",IF(E99&gt;'Listas'!$B$2,"",'Listas'!$B$2-E99))</f>
        <v/>
      </c>
      <c r="G99" s="15">
        <f>IF(A99="","",IF(C99="","Preencher data de inclusão",IF(COUNTIF($A$2:$A$211,A99)&gt;1,"Código duplicado",IF(D99="Sem movimentação","Sem movimentação",IF(SUMPRODUCT(('Movimentações'!$B$2:$B$211=A99)*(LEN('Movimentações'!$I$2:$I$211)&gt;0))&gt;0,"Revisar movimentação","OK")))))</f>
        <v/>
      </c>
    </row>
    <row r="100" ht="21" customHeight="1">
      <c r="A100" s="10" t="n"/>
      <c r="B100" s="10" t="n"/>
      <c r="C100" s="11" t="n"/>
      <c r="D100" s="12">
        <f>IF(A100="","",IFERROR(LOOKUP(2,1/(('Movimentações'!$B$2:$B$211=A100)*('Movimentações'!$H$2:$H$211="Vigente")),'Movimentações'!$E$2:$E$211),"Sem movimentação"))</f>
        <v/>
      </c>
      <c r="E100" s="13">
        <f>IF(A100="","",IFERROR(LOOKUP(2,1/(('Movimentações'!$B$2:$B$211=A100)*('Movimentações'!$H$2:$H$211="Vigente")),'Movimentações'!$C$2:$C$211),""))</f>
        <v/>
      </c>
      <c r="F100" s="14">
        <f>IF(OR(A100="",E100=""),"",IF(E100&gt;'Listas'!$B$2,"",'Listas'!$B$2-E100))</f>
        <v/>
      </c>
      <c r="G100" s="15">
        <f>IF(A100="","",IF(C100="","Preencher data de inclusão",IF(COUNTIF($A$2:$A$211,A100)&gt;1,"Código duplicado",IF(D100="Sem movimentação","Sem movimentação",IF(SUMPRODUCT(('Movimentações'!$B$2:$B$211=A100)*(LEN('Movimentações'!$I$2:$I$211)&gt;0))&gt;0,"Revisar movimentação","OK")))))</f>
        <v/>
      </c>
    </row>
    <row r="101" ht="21" customHeight="1">
      <c r="A101" s="10" t="n"/>
      <c r="B101" s="10" t="n"/>
      <c r="C101" s="11" t="n"/>
      <c r="D101" s="12">
        <f>IF(A101="","",IFERROR(LOOKUP(2,1/(('Movimentações'!$B$2:$B$211=A101)*('Movimentações'!$H$2:$H$211="Vigente")),'Movimentações'!$E$2:$E$211),"Sem movimentação"))</f>
        <v/>
      </c>
      <c r="E101" s="13">
        <f>IF(A101="","",IFERROR(LOOKUP(2,1/(('Movimentações'!$B$2:$B$211=A101)*('Movimentações'!$H$2:$H$211="Vigente")),'Movimentações'!$C$2:$C$211),""))</f>
        <v/>
      </c>
      <c r="F101" s="14">
        <f>IF(OR(A101="",E101=""),"",IF(E101&gt;'Listas'!$B$2,"",'Listas'!$B$2-E101))</f>
        <v/>
      </c>
      <c r="G101" s="15">
        <f>IF(A101="","",IF(C101="","Preencher data de inclusão",IF(COUNTIF($A$2:$A$211,A101)&gt;1,"Código duplicado",IF(D101="Sem movimentação","Sem movimentação",IF(SUMPRODUCT(('Movimentações'!$B$2:$B$211=A101)*(LEN('Movimentações'!$I$2:$I$211)&gt;0))&gt;0,"Revisar movimentação","OK")))))</f>
        <v/>
      </c>
    </row>
    <row r="102" ht="21" customHeight="1">
      <c r="A102" s="10" t="n"/>
      <c r="B102" s="10" t="n"/>
      <c r="C102" s="11" t="n"/>
      <c r="D102" s="12">
        <f>IF(A102="","",IFERROR(LOOKUP(2,1/(('Movimentações'!$B$2:$B$211=A102)*('Movimentações'!$H$2:$H$211="Vigente")),'Movimentações'!$E$2:$E$211),"Sem movimentação"))</f>
        <v/>
      </c>
      <c r="E102" s="13">
        <f>IF(A102="","",IFERROR(LOOKUP(2,1/(('Movimentações'!$B$2:$B$211=A102)*('Movimentações'!$H$2:$H$211="Vigente")),'Movimentações'!$C$2:$C$211),""))</f>
        <v/>
      </c>
      <c r="F102" s="14">
        <f>IF(OR(A102="",E102=""),"",IF(E102&gt;'Listas'!$B$2,"",'Listas'!$B$2-E102))</f>
        <v/>
      </c>
      <c r="G102" s="15">
        <f>IF(A102="","",IF(C102="","Preencher data de inclusão",IF(COUNTIF($A$2:$A$211,A102)&gt;1,"Código duplicado",IF(D102="Sem movimentação","Sem movimentação",IF(SUMPRODUCT(('Movimentações'!$B$2:$B$211=A102)*(LEN('Movimentações'!$I$2:$I$211)&gt;0))&gt;0,"Revisar movimentação","OK")))))</f>
        <v/>
      </c>
    </row>
    <row r="103" ht="21" customHeight="1">
      <c r="A103" s="10" t="n"/>
      <c r="B103" s="10" t="n"/>
      <c r="C103" s="11" t="n"/>
      <c r="D103" s="12">
        <f>IF(A103="","",IFERROR(LOOKUP(2,1/(('Movimentações'!$B$2:$B$211=A103)*('Movimentações'!$H$2:$H$211="Vigente")),'Movimentações'!$E$2:$E$211),"Sem movimentação"))</f>
        <v/>
      </c>
      <c r="E103" s="13">
        <f>IF(A103="","",IFERROR(LOOKUP(2,1/(('Movimentações'!$B$2:$B$211=A103)*('Movimentações'!$H$2:$H$211="Vigente")),'Movimentações'!$C$2:$C$211),""))</f>
        <v/>
      </c>
      <c r="F103" s="14">
        <f>IF(OR(A103="",E103=""),"",IF(E103&gt;'Listas'!$B$2,"",'Listas'!$B$2-E103))</f>
        <v/>
      </c>
      <c r="G103" s="15">
        <f>IF(A103="","",IF(C103="","Preencher data de inclusão",IF(COUNTIF($A$2:$A$211,A103)&gt;1,"Código duplicado",IF(D103="Sem movimentação","Sem movimentação",IF(SUMPRODUCT(('Movimentações'!$B$2:$B$211=A103)*(LEN('Movimentações'!$I$2:$I$211)&gt;0))&gt;0,"Revisar movimentação","OK")))))</f>
        <v/>
      </c>
    </row>
    <row r="104" ht="21" customHeight="1">
      <c r="A104" s="10" t="n"/>
      <c r="B104" s="10" t="n"/>
      <c r="C104" s="11" t="n"/>
      <c r="D104" s="12">
        <f>IF(A104="","",IFERROR(LOOKUP(2,1/(('Movimentações'!$B$2:$B$211=A104)*('Movimentações'!$H$2:$H$211="Vigente")),'Movimentações'!$E$2:$E$211),"Sem movimentação"))</f>
        <v/>
      </c>
      <c r="E104" s="13">
        <f>IF(A104="","",IFERROR(LOOKUP(2,1/(('Movimentações'!$B$2:$B$211=A104)*('Movimentações'!$H$2:$H$211="Vigente")),'Movimentações'!$C$2:$C$211),""))</f>
        <v/>
      </c>
      <c r="F104" s="14">
        <f>IF(OR(A104="",E104=""),"",IF(E104&gt;'Listas'!$B$2,"",'Listas'!$B$2-E104))</f>
        <v/>
      </c>
      <c r="G104" s="15">
        <f>IF(A104="","",IF(C104="","Preencher data de inclusão",IF(COUNTIF($A$2:$A$211,A104)&gt;1,"Código duplicado",IF(D104="Sem movimentação","Sem movimentação",IF(SUMPRODUCT(('Movimentações'!$B$2:$B$211=A104)*(LEN('Movimentações'!$I$2:$I$211)&gt;0))&gt;0,"Revisar movimentação","OK")))))</f>
        <v/>
      </c>
    </row>
    <row r="105" ht="21" customHeight="1">
      <c r="A105" s="10" t="n"/>
      <c r="B105" s="10" t="n"/>
      <c r="C105" s="11" t="n"/>
      <c r="D105" s="12">
        <f>IF(A105="","",IFERROR(LOOKUP(2,1/(('Movimentações'!$B$2:$B$211=A105)*('Movimentações'!$H$2:$H$211="Vigente")),'Movimentações'!$E$2:$E$211),"Sem movimentação"))</f>
        <v/>
      </c>
      <c r="E105" s="13">
        <f>IF(A105="","",IFERROR(LOOKUP(2,1/(('Movimentações'!$B$2:$B$211=A105)*('Movimentações'!$H$2:$H$211="Vigente")),'Movimentações'!$C$2:$C$211),""))</f>
        <v/>
      </c>
      <c r="F105" s="14">
        <f>IF(OR(A105="",E105=""),"",IF(E105&gt;'Listas'!$B$2,"",'Listas'!$B$2-E105))</f>
        <v/>
      </c>
      <c r="G105" s="15">
        <f>IF(A105="","",IF(C105="","Preencher data de inclusão",IF(COUNTIF($A$2:$A$211,A105)&gt;1,"Código duplicado",IF(D105="Sem movimentação","Sem movimentação",IF(SUMPRODUCT(('Movimentações'!$B$2:$B$211=A105)*(LEN('Movimentações'!$I$2:$I$211)&gt;0))&gt;0,"Revisar movimentação","OK")))))</f>
        <v/>
      </c>
    </row>
    <row r="106" ht="21" customHeight="1">
      <c r="A106" s="10" t="n"/>
      <c r="B106" s="10" t="n"/>
      <c r="C106" s="11" t="n"/>
      <c r="D106" s="12">
        <f>IF(A106="","",IFERROR(LOOKUP(2,1/(('Movimentações'!$B$2:$B$211=A106)*('Movimentações'!$H$2:$H$211="Vigente")),'Movimentações'!$E$2:$E$211),"Sem movimentação"))</f>
        <v/>
      </c>
      <c r="E106" s="13">
        <f>IF(A106="","",IFERROR(LOOKUP(2,1/(('Movimentações'!$B$2:$B$211=A106)*('Movimentações'!$H$2:$H$211="Vigente")),'Movimentações'!$C$2:$C$211),""))</f>
        <v/>
      </c>
      <c r="F106" s="14">
        <f>IF(OR(A106="",E106=""),"",IF(E106&gt;'Listas'!$B$2,"",'Listas'!$B$2-E106))</f>
        <v/>
      </c>
      <c r="G106" s="15">
        <f>IF(A106="","",IF(C106="","Preencher data de inclusão",IF(COUNTIF($A$2:$A$211,A106)&gt;1,"Código duplicado",IF(D106="Sem movimentação","Sem movimentação",IF(SUMPRODUCT(('Movimentações'!$B$2:$B$211=A106)*(LEN('Movimentações'!$I$2:$I$211)&gt;0))&gt;0,"Revisar movimentação","OK")))))</f>
        <v/>
      </c>
    </row>
    <row r="107" ht="21" customHeight="1">
      <c r="A107" s="10" t="n"/>
      <c r="B107" s="10" t="n"/>
      <c r="C107" s="11" t="n"/>
      <c r="D107" s="12">
        <f>IF(A107="","",IFERROR(LOOKUP(2,1/(('Movimentações'!$B$2:$B$211=A107)*('Movimentações'!$H$2:$H$211="Vigente")),'Movimentações'!$E$2:$E$211),"Sem movimentação"))</f>
        <v/>
      </c>
      <c r="E107" s="13">
        <f>IF(A107="","",IFERROR(LOOKUP(2,1/(('Movimentações'!$B$2:$B$211=A107)*('Movimentações'!$H$2:$H$211="Vigente")),'Movimentações'!$C$2:$C$211),""))</f>
        <v/>
      </c>
      <c r="F107" s="14">
        <f>IF(OR(A107="",E107=""),"",IF(E107&gt;'Listas'!$B$2,"",'Listas'!$B$2-E107))</f>
        <v/>
      </c>
      <c r="G107" s="15">
        <f>IF(A107="","",IF(C107="","Preencher data de inclusão",IF(COUNTIF($A$2:$A$211,A107)&gt;1,"Código duplicado",IF(D107="Sem movimentação","Sem movimentação",IF(SUMPRODUCT(('Movimentações'!$B$2:$B$211=A107)*(LEN('Movimentações'!$I$2:$I$211)&gt;0))&gt;0,"Revisar movimentação","OK")))))</f>
        <v/>
      </c>
    </row>
    <row r="108" ht="21" customHeight="1">
      <c r="A108" s="10" t="n"/>
      <c r="B108" s="10" t="n"/>
      <c r="C108" s="11" t="n"/>
      <c r="D108" s="12">
        <f>IF(A108="","",IFERROR(LOOKUP(2,1/(('Movimentações'!$B$2:$B$211=A108)*('Movimentações'!$H$2:$H$211="Vigente")),'Movimentações'!$E$2:$E$211),"Sem movimentação"))</f>
        <v/>
      </c>
      <c r="E108" s="13">
        <f>IF(A108="","",IFERROR(LOOKUP(2,1/(('Movimentações'!$B$2:$B$211=A108)*('Movimentações'!$H$2:$H$211="Vigente")),'Movimentações'!$C$2:$C$211),""))</f>
        <v/>
      </c>
      <c r="F108" s="14">
        <f>IF(OR(A108="",E108=""),"",IF(E108&gt;'Listas'!$B$2,"",'Listas'!$B$2-E108))</f>
        <v/>
      </c>
      <c r="G108" s="15">
        <f>IF(A108="","",IF(C108="","Preencher data de inclusão",IF(COUNTIF($A$2:$A$211,A108)&gt;1,"Código duplicado",IF(D108="Sem movimentação","Sem movimentação",IF(SUMPRODUCT(('Movimentações'!$B$2:$B$211=A108)*(LEN('Movimentações'!$I$2:$I$211)&gt;0))&gt;0,"Revisar movimentação","OK")))))</f>
        <v/>
      </c>
    </row>
    <row r="109" ht="21" customHeight="1">
      <c r="A109" s="10" t="n"/>
      <c r="B109" s="10" t="n"/>
      <c r="C109" s="11" t="n"/>
      <c r="D109" s="12">
        <f>IF(A109="","",IFERROR(LOOKUP(2,1/(('Movimentações'!$B$2:$B$211=A109)*('Movimentações'!$H$2:$H$211="Vigente")),'Movimentações'!$E$2:$E$211),"Sem movimentação"))</f>
        <v/>
      </c>
      <c r="E109" s="13">
        <f>IF(A109="","",IFERROR(LOOKUP(2,1/(('Movimentações'!$B$2:$B$211=A109)*('Movimentações'!$H$2:$H$211="Vigente")),'Movimentações'!$C$2:$C$211),""))</f>
        <v/>
      </c>
      <c r="F109" s="14">
        <f>IF(OR(A109="",E109=""),"",IF(E109&gt;'Listas'!$B$2,"",'Listas'!$B$2-E109))</f>
        <v/>
      </c>
      <c r="G109" s="15">
        <f>IF(A109="","",IF(C109="","Preencher data de inclusão",IF(COUNTIF($A$2:$A$211,A109)&gt;1,"Código duplicado",IF(D109="Sem movimentação","Sem movimentação",IF(SUMPRODUCT(('Movimentações'!$B$2:$B$211=A109)*(LEN('Movimentações'!$I$2:$I$211)&gt;0))&gt;0,"Revisar movimentação","OK")))))</f>
        <v/>
      </c>
    </row>
    <row r="110" ht="21" customHeight="1">
      <c r="A110" s="10" t="n"/>
      <c r="B110" s="10" t="n"/>
      <c r="C110" s="11" t="n"/>
      <c r="D110" s="12">
        <f>IF(A110="","",IFERROR(LOOKUP(2,1/(('Movimentações'!$B$2:$B$211=A110)*('Movimentações'!$H$2:$H$211="Vigente")),'Movimentações'!$E$2:$E$211),"Sem movimentação"))</f>
        <v/>
      </c>
      <c r="E110" s="13">
        <f>IF(A110="","",IFERROR(LOOKUP(2,1/(('Movimentações'!$B$2:$B$211=A110)*('Movimentações'!$H$2:$H$211="Vigente")),'Movimentações'!$C$2:$C$211),""))</f>
        <v/>
      </c>
      <c r="F110" s="14">
        <f>IF(OR(A110="",E110=""),"",IF(E110&gt;'Listas'!$B$2,"",'Listas'!$B$2-E110))</f>
        <v/>
      </c>
      <c r="G110" s="15">
        <f>IF(A110="","",IF(C110="","Preencher data de inclusão",IF(COUNTIF($A$2:$A$211,A110)&gt;1,"Código duplicado",IF(D110="Sem movimentação","Sem movimentação",IF(SUMPRODUCT(('Movimentações'!$B$2:$B$211=A110)*(LEN('Movimentações'!$I$2:$I$211)&gt;0))&gt;0,"Revisar movimentação","OK")))))</f>
        <v/>
      </c>
    </row>
    <row r="111" ht="21" customHeight="1">
      <c r="A111" s="10" t="n"/>
      <c r="B111" s="10" t="n"/>
      <c r="C111" s="11" t="n"/>
      <c r="D111" s="12">
        <f>IF(A111="","",IFERROR(LOOKUP(2,1/(('Movimentações'!$B$2:$B$211=A111)*('Movimentações'!$H$2:$H$211="Vigente")),'Movimentações'!$E$2:$E$211),"Sem movimentação"))</f>
        <v/>
      </c>
      <c r="E111" s="13">
        <f>IF(A111="","",IFERROR(LOOKUP(2,1/(('Movimentações'!$B$2:$B$211=A111)*('Movimentações'!$H$2:$H$211="Vigente")),'Movimentações'!$C$2:$C$211),""))</f>
        <v/>
      </c>
      <c r="F111" s="14">
        <f>IF(OR(A111="",E111=""),"",IF(E111&gt;'Listas'!$B$2,"",'Listas'!$B$2-E111))</f>
        <v/>
      </c>
      <c r="G111" s="15">
        <f>IF(A111="","",IF(C111="","Preencher data de inclusão",IF(COUNTIF($A$2:$A$211,A111)&gt;1,"Código duplicado",IF(D111="Sem movimentação","Sem movimentação",IF(SUMPRODUCT(('Movimentações'!$B$2:$B$211=A111)*(LEN('Movimentações'!$I$2:$I$211)&gt;0))&gt;0,"Revisar movimentação","OK")))))</f>
        <v/>
      </c>
    </row>
    <row r="112" ht="21" customHeight="1">
      <c r="A112" s="10" t="n"/>
      <c r="B112" s="10" t="n"/>
      <c r="C112" s="11" t="n"/>
      <c r="D112" s="12">
        <f>IF(A112="","",IFERROR(LOOKUP(2,1/(('Movimentações'!$B$2:$B$211=A112)*('Movimentações'!$H$2:$H$211="Vigente")),'Movimentações'!$E$2:$E$211),"Sem movimentação"))</f>
        <v/>
      </c>
      <c r="E112" s="13">
        <f>IF(A112="","",IFERROR(LOOKUP(2,1/(('Movimentações'!$B$2:$B$211=A112)*('Movimentações'!$H$2:$H$211="Vigente")),'Movimentações'!$C$2:$C$211),""))</f>
        <v/>
      </c>
      <c r="F112" s="14">
        <f>IF(OR(A112="",E112=""),"",IF(E112&gt;'Listas'!$B$2,"",'Listas'!$B$2-E112))</f>
        <v/>
      </c>
      <c r="G112" s="15">
        <f>IF(A112="","",IF(C112="","Preencher data de inclusão",IF(COUNTIF($A$2:$A$211,A112)&gt;1,"Código duplicado",IF(D112="Sem movimentação","Sem movimentação",IF(SUMPRODUCT(('Movimentações'!$B$2:$B$211=A112)*(LEN('Movimentações'!$I$2:$I$211)&gt;0))&gt;0,"Revisar movimentação","OK")))))</f>
        <v/>
      </c>
    </row>
    <row r="113" ht="21" customHeight="1">
      <c r="A113" s="10" t="n"/>
      <c r="B113" s="10" t="n"/>
      <c r="C113" s="11" t="n"/>
      <c r="D113" s="12">
        <f>IF(A113="","",IFERROR(LOOKUP(2,1/(('Movimentações'!$B$2:$B$211=A113)*('Movimentações'!$H$2:$H$211="Vigente")),'Movimentações'!$E$2:$E$211),"Sem movimentação"))</f>
        <v/>
      </c>
      <c r="E113" s="13">
        <f>IF(A113="","",IFERROR(LOOKUP(2,1/(('Movimentações'!$B$2:$B$211=A113)*('Movimentações'!$H$2:$H$211="Vigente")),'Movimentações'!$C$2:$C$211),""))</f>
        <v/>
      </c>
      <c r="F113" s="14">
        <f>IF(OR(A113="",E113=""),"",IF(E113&gt;'Listas'!$B$2,"",'Listas'!$B$2-E113))</f>
        <v/>
      </c>
      <c r="G113" s="15">
        <f>IF(A113="","",IF(C113="","Preencher data de inclusão",IF(COUNTIF($A$2:$A$211,A113)&gt;1,"Código duplicado",IF(D113="Sem movimentação","Sem movimentação",IF(SUMPRODUCT(('Movimentações'!$B$2:$B$211=A113)*(LEN('Movimentações'!$I$2:$I$211)&gt;0))&gt;0,"Revisar movimentação","OK")))))</f>
        <v/>
      </c>
    </row>
    <row r="114" ht="21" customHeight="1">
      <c r="A114" s="10" t="n"/>
      <c r="B114" s="10" t="n"/>
      <c r="C114" s="11" t="n"/>
      <c r="D114" s="12">
        <f>IF(A114="","",IFERROR(LOOKUP(2,1/(('Movimentações'!$B$2:$B$211=A114)*('Movimentações'!$H$2:$H$211="Vigente")),'Movimentações'!$E$2:$E$211),"Sem movimentação"))</f>
        <v/>
      </c>
      <c r="E114" s="13">
        <f>IF(A114="","",IFERROR(LOOKUP(2,1/(('Movimentações'!$B$2:$B$211=A114)*('Movimentações'!$H$2:$H$211="Vigente")),'Movimentações'!$C$2:$C$211),""))</f>
        <v/>
      </c>
      <c r="F114" s="14">
        <f>IF(OR(A114="",E114=""),"",IF(E114&gt;'Listas'!$B$2,"",'Listas'!$B$2-E114))</f>
        <v/>
      </c>
      <c r="G114" s="15">
        <f>IF(A114="","",IF(C114="","Preencher data de inclusão",IF(COUNTIF($A$2:$A$211,A114)&gt;1,"Código duplicado",IF(D114="Sem movimentação","Sem movimentação",IF(SUMPRODUCT(('Movimentações'!$B$2:$B$211=A114)*(LEN('Movimentações'!$I$2:$I$211)&gt;0))&gt;0,"Revisar movimentação","OK")))))</f>
        <v/>
      </c>
    </row>
    <row r="115" ht="21" customHeight="1">
      <c r="A115" s="10" t="n"/>
      <c r="B115" s="10" t="n"/>
      <c r="C115" s="11" t="n"/>
      <c r="D115" s="12">
        <f>IF(A115="","",IFERROR(LOOKUP(2,1/(('Movimentações'!$B$2:$B$211=A115)*('Movimentações'!$H$2:$H$211="Vigente")),'Movimentações'!$E$2:$E$211),"Sem movimentação"))</f>
        <v/>
      </c>
      <c r="E115" s="13">
        <f>IF(A115="","",IFERROR(LOOKUP(2,1/(('Movimentações'!$B$2:$B$211=A115)*('Movimentações'!$H$2:$H$211="Vigente")),'Movimentações'!$C$2:$C$211),""))</f>
        <v/>
      </c>
      <c r="F115" s="14">
        <f>IF(OR(A115="",E115=""),"",IF(E115&gt;'Listas'!$B$2,"",'Listas'!$B$2-E115))</f>
        <v/>
      </c>
      <c r="G115" s="15">
        <f>IF(A115="","",IF(C115="","Preencher data de inclusão",IF(COUNTIF($A$2:$A$211,A115)&gt;1,"Código duplicado",IF(D115="Sem movimentação","Sem movimentação",IF(SUMPRODUCT(('Movimentações'!$B$2:$B$211=A115)*(LEN('Movimentações'!$I$2:$I$211)&gt;0))&gt;0,"Revisar movimentação","OK")))))</f>
        <v/>
      </c>
    </row>
    <row r="116" ht="21" customHeight="1">
      <c r="A116" s="10" t="n"/>
      <c r="B116" s="10" t="n"/>
      <c r="C116" s="11" t="n"/>
      <c r="D116" s="12">
        <f>IF(A116="","",IFERROR(LOOKUP(2,1/(('Movimentações'!$B$2:$B$211=A116)*('Movimentações'!$H$2:$H$211="Vigente")),'Movimentações'!$E$2:$E$211),"Sem movimentação"))</f>
        <v/>
      </c>
      <c r="E116" s="13">
        <f>IF(A116="","",IFERROR(LOOKUP(2,1/(('Movimentações'!$B$2:$B$211=A116)*('Movimentações'!$H$2:$H$211="Vigente")),'Movimentações'!$C$2:$C$211),""))</f>
        <v/>
      </c>
      <c r="F116" s="14">
        <f>IF(OR(A116="",E116=""),"",IF(E116&gt;'Listas'!$B$2,"",'Listas'!$B$2-E116))</f>
        <v/>
      </c>
      <c r="G116" s="15">
        <f>IF(A116="","",IF(C116="","Preencher data de inclusão",IF(COUNTIF($A$2:$A$211,A116)&gt;1,"Código duplicado",IF(D116="Sem movimentação","Sem movimentação",IF(SUMPRODUCT(('Movimentações'!$B$2:$B$211=A116)*(LEN('Movimentações'!$I$2:$I$211)&gt;0))&gt;0,"Revisar movimentação","OK")))))</f>
        <v/>
      </c>
    </row>
    <row r="117" ht="21" customHeight="1">
      <c r="A117" s="10" t="n"/>
      <c r="B117" s="10" t="n"/>
      <c r="C117" s="11" t="n"/>
      <c r="D117" s="12">
        <f>IF(A117="","",IFERROR(LOOKUP(2,1/(('Movimentações'!$B$2:$B$211=A117)*('Movimentações'!$H$2:$H$211="Vigente")),'Movimentações'!$E$2:$E$211),"Sem movimentação"))</f>
        <v/>
      </c>
      <c r="E117" s="13">
        <f>IF(A117="","",IFERROR(LOOKUP(2,1/(('Movimentações'!$B$2:$B$211=A117)*('Movimentações'!$H$2:$H$211="Vigente")),'Movimentações'!$C$2:$C$211),""))</f>
        <v/>
      </c>
      <c r="F117" s="14">
        <f>IF(OR(A117="",E117=""),"",IF(E117&gt;'Listas'!$B$2,"",'Listas'!$B$2-E117))</f>
        <v/>
      </c>
      <c r="G117" s="15">
        <f>IF(A117="","",IF(C117="","Preencher data de inclusão",IF(COUNTIF($A$2:$A$211,A117)&gt;1,"Código duplicado",IF(D117="Sem movimentação","Sem movimentação",IF(SUMPRODUCT(('Movimentações'!$B$2:$B$211=A117)*(LEN('Movimentações'!$I$2:$I$211)&gt;0))&gt;0,"Revisar movimentação","OK")))))</f>
        <v/>
      </c>
    </row>
    <row r="118" ht="21" customHeight="1">
      <c r="A118" s="10" t="n"/>
      <c r="B118" s="10" t="n"/>
      <c r="C118" s="11" t="n"/>
      <c r="D118" s="12">
        <f>IF(A118="","",IFERROR(LOOKUP(2,1/(('Movimentações'!$B$2:$B$211=A118)*('Movimentações'!$H$2:$H$211="Vigente")),'Movimentações'!$E$2:$E$211),"Sem movimentação"))</f>
        <v/>
      </c>
      <c r="E118" s="13">
        <f>IF(A118="","",IFERROR(LOOKUP(2,1/(('Movimentações'!$B$2:$B$211=A118)*('Movimentações'!$H$2:$H$211="Vigente")),'Movimentações'!$C$2:$C$211),""))</f>
        <v/>
      </c>
      <c r="F118" s="14">
        <f>IF(OR(A118="",E118=""),"",IF(E118&gt;'Listas'!$B$2,"",'Listas'!$B$2-E118))</f>
        <v/>
      </c>
      <c r="G118" s="15">
        <f>IF(A118="","",IF(C118="","Preencher data de inclusão",IF(COUNTIF($A$2:$A$211,A118)&gt;1,"Código duplicado",IF(D118="Sem movimentação","Sem movimentação",IF(SUMPRODUCT(('Movimentações'!$B$2:$B$211=A118)*(LEN('Movimentações'!$I$2:$I$211)&gt;0))&gt;0,"Revisar movimentação","OK")))))</f>
        <v/>
      </c>
    </row>
    <row r="119" ht="21" customHeight="1">
      <c r="A119" s="10" t="n"/>
      <c r="B119" s="10" t="n"/>
      <c r="C119" s="11" t="n"/>
      <c r="D119" s="12">
        <f>IF(A119="","",IFERROR(LOOKUP(2,1/(('Movimentações'!$B$2:$B$211=A119)*('Movimentações'!$H$2:$H$211="Vigente")),'Movimentações'!$E$2:$E$211),"Sem movimentação"))</f>
        <v/>
      </c>
      <c r="E119" s="13">
        <f>IF(A119="","",IFERROR(LOOKUP(2,1/(('Movimentações'!$B$2:$B$211=A119)*('Movimentações'!$H$2:$H$211="Vigente")),'Movimentações'!$C$2:$C$211),""))</f>
        <v/>
      </c>
      <c r="F119" s="14">
        <f>IF(OR(A119="",E119=""),"",IF(E119&gt;'Listas'!$B$2,"",'Listas'!$B$2-E119))</f>
        <v/>
      </c>
      <c r="G119" s="15">
        <f>IF(A119="","",IF(C119="","Preencher data de inclusão",IF(COUNTIF($A$2:$A$211,A119)&gt;1,"Código duplicado",IF(D119="Sem movimentação","Sem movimentação",IF(SUMPRODUCT(('Movimentações'!$B$2:$B$211=A119)*(LEN('Movimentações'!$I$2:$I$211)&gt;0))&gt;0,"Revisar movimentação","OK")))))</f>
        <v/>
      </c>
    </row>
    <row r="120" ht="21" customHeight="1">
      <c r="A120" s="10" t="n"/>
      <c r="B120" s="10" t="n"/>
      <c r="C120" s="11" t="n"/>
      <c r="D120" s="12">
        <f>IF(A120="","",IFERROR(LOOKUP(2,1/(('Movimentações'!$B$2:$B$211=A120)*('Movimentações'!$H$2:$H$211="Vigente")),'Movimentações'!$E$2:$E$211),"Sem movimentação"))</f>
        <v/>
      </c>
      <c r="E120" s="13">
        <f>IF(A120="","",IFERROR(LOOKUP(2,1/(('Movimentações'!$B$2:$B$211=A120)*('Movimentações'!$H$2:$H$211="Vigente")),'Movimentações'!$C$2:$C$211),""))</f>
        <v/>
      </c>
      <c r="F120" s="14">
        <f>IF(OR(A120="",E120=""),"",IF(E120&gt;'Listas'!$B$2,"",'Listas'!$B$2-E120))</f>
        <v/>
      </c>
      <c r="G120" s="15">
        <f>IF(A120="","",IF(C120="","Preencher data de inclusão",IF(COUNTIF($A$2:$A$211,A120)&gt;1,"Código duplicado",IF(D120="Sem movimentação","Sem movimentação",IF(SUMPRODUCT(('Movimentações'!$B$2:$B$211=A120)*(LEN('Movimentações'!$I$2:$I$211)&gt;0))&gt;0,"Revisar movimentação","OK")))))</f>
        <v/>
      </c>
    </row>
    <row r="121" ht="21" customHeight="1">
      <c r="A121" s="10" t="n"/>
      <c r="B121" s="10" t="n"/>
      <c r="C121" s="11" t="n"/>
      <c r="D121" s="12">
        <f>IF(A121="","",IFERROR(LOOKUP(2,1/(('Movimentações'!$B$2:$B$211=A121)*('Movimentações'!$H$2:$H$211="Vigente")),'Movimentações'!$E$2:$E$211),"Sem movimentação"))</f>
        <v/>
      </c>
      <c r="E121" s="13">
        <f>IF(A121="","",IFERROR(LOOKUP(2,1/(('Movimentações'!$B$2:$B$211=A121)*('Movimentações'!$H$2:$H$211="Vigente")),'Movimentações'!$C$2:$C$211),""))</f>
        <v/>
      </c>
      <c r="F121" s="14">
        <f>IF(OR(A121="",E121=""),"",IF(E121&gt;'Listas'!$B$2,"",'Listas'!$B$2-E121))</f>
        <v/>
      </c>
      <c r="G121" s="15">
        <f>IF(A121="","",IF(C121="","Preencher data de inclusão",IF(COUNTIF($A$2:$A$211,A121)&gt;1,"Código duplicado",IF(D121="Sem movimentação","Sem movimentação",IF(SUMPRODUCT(('Movimentações'!$B$2:$B$211=A121)*(LEN('Movimentações'!$I$2:$I$211)&gt;0))&gt;0,"Revisar movimentação","OK")))))</f>
        <v/>
      </c>
    </row>
    <row r="122" ht="21" customHeight="1">
      <c r="A122" s="10" t="n"/>
      <c r="B122" s="10" t="n"/>
      <c r="C122" s="11" t="n"/>
      <c r="D122" s="12">
        <f>IF(A122="","",IFERROR(LOOKUP(2,1/(('Movimentações'!$B$2:$B$211=A122)*('Movimentações'!$H$2:$H$211="Vigente")),'Movimentações'!$E$2:$E$211),"Sem movimentação"))</f>
        <v/>
      </c>
      <c r="E122" s="13">
        <f>IF(A122="","",IFERROR(LOOKUP(2,1/(('Movimentações'!$B$2:$B$211=A122)*('Movimentações'!$H$2:$H$211="Vigente")),'Movimentações'!$C$2:$C$211),""))</f>
        <v/>
      </c>
      <c r="F122" s="14">
        <f>IF(OR(A122="",E122=""),"",IF(E122&gt;'Listas'!$B$2,"",'Listas'!$B$2-E122))</f>
        <v/>
      </c>
      <c r="G122" s="15">
        <f>IF(A122="","",IF(C122="","Preencher data de inclusão",IF(COUNTIF($A$2:$A$211,A122)&gt;1,"Código duplicado",IF(D122="Sem movimentação","Sem movimentação",IF(SUMPRODUCT(('Movimentações'!$B$2:$B$211=A122)*(LEN('Movimentações'!$I$2:$I$211)&gt;0))&gt;0,"Revisar movimentação","OK")))))</f>
        <v/>
      </c>
    </row>
    <row r="123" ht="21" customHeight="1">
      <c r="A123" s="10" t="n"/>
      <c r="B123" s="10" t="n"/>
      <c r="C123" s="11" t="n"/>
      <c r="D123" s="12">
        <f>IF(A123="","",IFERROR(LOOKUP(2,1/(('Movimentações'!$B$2:$B$211=A123)*('Movimentações'!$H$2:$H$211="Vigente")),'Movimentações'!$E$2:$E$211),"Sem movimentação"))</f>
        <v/>
      </c>
      <c r="E123" s="13">
        <f>IF(A123="","",IFERROR(LOOKUP(2,1/(('Movimentações'!$B$2:$B$211=A123)*('Movimentações'!$H$2:$H$211="Vigente")),'Movimentações'!$C$2:$C$211),""))</f>
        <v/>
      </c>
      <c r="F123" s="14">
        <f>IF(OR(A123="",E123=""),"",IF(E123&gt;'Listas'!$B$2,"",'Listas'!$B$2-E123))</f>
        <v/>
      </c>
      <c r="G123" s="15">
        <f>IF(A123="","",IF(C123="","Preencher data de inclusão",IF(COUNTIF($A$2:$A$211,A123)&gt;1,"Código duplicado",IF(D123="Sem movimentação","Sem movimentação",IF(SUMPRODUCT(('Movimentações'!$B$2:$B$211=A123)*(LEN('Movimentações'!$I$2:$I$211)&gt;0))&gt;0,"Revisar movimentação","OK")))))</f>
        <v/>
      </c>
    </row>
    <row r="124" ht="21" customHeight="1">
      <c r="A124" s="10" t="n"/>
      <c r="B124" s="10" t="n"/>
      <c r="C124" s="11" t="n"/>
      <c r="D124" s="12">
        <f>IF(A124="","",IFERROR(LOOKUP(2,1/(('Movimentações'!$B$2:$B$211=A124)*('Movimentações'!$H$2:$H$211="Vigente")),'Movimentações'!$E$2:$E$211),"Sem movimentação"))</f>
        <v/>
      </c>
      <c r="E124" s="13">
        <f>IF(A124="","",IFERROR(LOOKUP(2,1/(('Movimentações'!$B$2:$B$211=A124)*('Movimentações'!$H$2:$H$211="Vigente")),'Movimentações'!$C$2:$C$211),""))</f>
        <v/>
      </c>
      <c r="F124" s="14">
        <f>IF(OR(A124="",E124=""),"",IF(E124&gt;'Listas'!$B$2,"",'Listas'!$B$2-E124))</f>
        <v/>
      </c>
      <c r="G124" s="15">
        <f>IF(A124="","",IF(C124="","Preencher data de inclusão",IF(COUNTIF($A$2:$A$211,A124)&gt;1,"Código duplicado",IF(D124="Sem movimentação","Sem movimentação",IF(SUMPRODUCT(('Movimentações'!$B$2:$B$211=A124)*(LEN('Movimentações'!$I$2:$I$211)&gt;0))&gt;0,"Revisar movimentação","OK")))))</f>
        <v/>
      </c>
    </row>
    <row r="125" ht="21" customHeight="1">
      <c r="A125" s="10" t="n"/>
      <c r="B125" s="10" t="n"/>
      <c r="C125" s="11" t="n"/>
      <c r="D125" s="12">
        <f>IF(A125="","",IFERROR(LOOKUP(2,1/(('Movimentações'!$B$2:$B$211=A125)*('Movimentações'!$H$2:$H$211="Vigente")),'Movimentações'!$E$2:$E$211),"Sem movimentação"))</f>
        <v/>
      </c>
      <c r="E125" s="13">
        <f>IF(A125="","",IFERROR(LOOKUP(2,1/(('Movimentações'!$B$2:$B$211=A125)*('Movimentações'!$H$2:$H$211="Vigente")),'Movimentações'!$C$2:$C$211),""))</f>
        <v/>
      </c>
      <c r="F125" s="14">
        <f>IF(OR(A125="",E125=""),"",IF(E125&gt;'Listas'!$B$2,"",'Listas'!$B$2-E125))</f>
        <v/>
      </c>
      <c r="G125" s="15">
        <f>IF(A125="","",IF(C125="","Preencher data de inclusão",IF(COUNTIF($A$2:$A$211,A125)&gt;1,"Código duplicado",IF(D125="Sem movimentação","Sem movimentação",IF(SUMPRODUCT(('Movimentações'!$B$2:$B$211=A125)*(LEN('Movimentações'!$I$2:$I$211)&gt;0))&gt;0,"Revisar movimentação","OK")))))</f>
        <v/>
      </c>
    </row>
    <row r="126" ht="21" customHeight="1">
      <c r="A126" s="10" t="n"/>
      <c r="B126" s="10" t="n"/>
      <c r="C126" s="11" t="n"/>
      <c r="D126" s="12">
        <f>IF(A126="","",IFERROR(LOOKUP(2,1/(('Movimentações'!$B$2:$B$211=A126)*('Movimentações'!$H$2:$H$211="Vigente")),'Movimentações'!$E$2:$E$211),"Sem movimentação"))</f>
        <v/>
      </c>
      <c r="E126" s="13">
        <f>IF(A126="","",IFERROR(LOOKUP(2,1/(('Movimentações'!$B$2:$B$211=A126)*('Movimentações'!$H$2:$H$211="Vigente")),'Movimentações'!$C$2:$C$211),""))</f>
        <v/>
      </c>
      <c r="F126" s="14">
        <f>IF(OR(A126="",E126=""),"",IF(E126&gt;'Listas'!$B$2,"",'Listas'!$B$2-E126))</f>
        <v/>
      </c>
      <c r="G126" s="15">
        <f>IF(A126="","",IF(C126="","Preencher data de inclusão",IF(COUNTIF($A$2:$A$211,A126)&gt;1,"Código duplicado",IF(D126="Sem movimentação","Sem movimentação",IF(SUMPRODUCT(('Movimentações'!$B$2:$B$211=A126)*(LEN('Movimentações'!$I$2:$I$211)&gt;0))&gt;0,"Revisar movimentação","OK")))))</f>
        <v/>
      </c>
    </row>
    <row r="127" ht="21" customHeight="1">
      <c r="A127" s="10" t="n"/>
      <c r="B127" s="10" t="n"/>
      <c r="C127" s="11" t="n"/>
      <c r="D127" s="12">
        <f>IF(A127="","",IFERROR(LOOKUP(2,1/(('Movimentações'!$B$2:$B$211=A127)*('Movimentações'!$H$2:$H$211="Vigente")),'Movimentações'!$E$2:$E$211),"Sem movimentação"))</f>
        <v/>
      </c>
      <c r="E127" s="13">
        <f>IF(A127="","",IFERROR(LOOKUP(2,1/(('Movimentações'!$B$2:$B$211=A127)*('Movimentações'!$H$2:$H$211="Vigente")),'Movimentações'!$C$2:$C$211),""))</f>
        <v/>
      </c>
      <c r="F127" s="14">
        <f>IF(OR(A127="",E127=""),"",IF(E127&gt;'Listas'!$B$2,"",'Listas'!$B$2-E127))</f>
        <v/>
      </c>
      <c r="G127" s="15">
        <f>IF(A127="","",IF(C127="","Preencher data de inclusão",IF(COUNTIF($A$2:$A$211,A127)&gt;1,"Código duplicado",IF(D127="Sem movimentação","Sem movimentação",IF(SUMPRODUCT(('Movimentações'!$B$2:$B$211=A127)*(LEN('Movimentações'!$I$2:$I$211)&gt;0))&gt;0,"Revisar movimentação","OK")))))</f>
        <v/>
      </c>
    </row>
    <row r="128" ht="21" customHeight="1">
      <c r="A128" s="10" t="n"/>
      <c r="B128" s="10" t="n"/>
      <c r="C128" s="11" t="n"/>
      <c r="D128" s="12">
        <f>IF(A128="","",IFERROR(LOOKUP(2,1/(('Movimentações'!$B$2:$B$211=A128)*('Movimentações'!$H$2:$H$211="Vigente")),'Movimentações'!$E$2:$E$211),"Sem movimentação"))</f>
        <v/>
      </c>
      <c r="E128" s="13">
        <f>IF(A128="","",IFERROR(LOOKUP(2,1/(('Movimentações'!$B$2:$B$211=A128)*('Movimentações'!$H$2:$H$211="Vigente")),'Movimentações'!$C$2:$C$211),""))</f>
        <v/>
      </c>
      <c r="F128" s="14">
        <f>IF(OR(A128="",E128=""),"",IF(E128&gt;'Listas'!$B$2,"",'Listas'!$B$2-E128))</f>
        <v/>
      </c>
      <c r="G128" s="15">
        <f>IF(A128="","",IF(C128="","Preencher data de inclusão",IF(COUNTIF($A$2:$A$211,A128)&gt;1,"Código duplicado",IF(D128="Sem movimentação","Sem movimentação",IF(SUMPRODUCT(('Movimentações'!$B$2:$B$211=A128)*(LEN('Movimentações'!$I$2:$I$211)&gt;0))&gt;0,"Revisar movimentação","OK")))))</f>
        <v/>
      </c>
    </row>
    <row r="129" ht="21" customHeight="1">
      <c r="A129" s="10" t="n"/>
      <c r="B129" s="10" t="n"/>
      <c r="C129" s="11" t="n"/>
      <c r="D129" s="12">
        <f>IF(A129="","",IFERROR(LOOKUP(2,1/(('Movimentações'!$B$2:$B$211=A129)*('Movimentações'!$H$2:$H$211="Vigente")),'Movimentações'!$E$2:$E$211),"Sem movimentação"))</f>
        <v/>
      </c>
      <c r="E129" s="13">
        <f>IF(A129="","",IFERROR(LOOKUP(2,1/(('Movimentações'!$B$2:$B$211=A129)*('Movimentações'!$H$2:$H$211="Vigente")),'Movimentações'!$C$2:$C$211),""))</f>
        <v/>
      </c>
      <c r="F129" s="14">
        <f>IF(OR(A129="",E129=""),"",IF(E129&gt;'Listas'!$B$2,"",'Listas'!$B$2-E129))</f>
        <v/>
      </c>
      <c r="G129" s="15">
        <f>IF(A129="","",IF(C129="","Preencher data de inclusão",IF(COUNTIF($A$2:$A$211,A129)&gt;1,"Código duplicado",IF(D129="Sem movimentação","Sem movimentação",IF(SUMPRODUCT(('Movimentações'!$B$2:$B$211=A129)*(LEN('Movimentações'!$I$2:$I$211)&gt;0))&gt;0,"Revisar movimentação","OK")))))</f>
        <v/>
      </c>
    </row>
    <row r="130" ht="21" customHeight="1">
      <c r="A130" s="10" t="n"/>
      <c r="B130" s="10" t="n"/>
      <c r="C130" s="11" t="n"/>
      <c r="D130" s="12">
        <f>IF(A130="","",IFERROR(LOOKUP(2,1/(('Movimentações'!$B$2:$B$211=A130)*('Movimentações'!$H$2:$H$211="Vigente")),'Movimentações'!$E$2:$E$211),"Sem movimentação"))</f>
        <v/>
      </c>
      <c r="E130" s="13">
        <f>IF(A130="","",IFERROR(LOOKUP(2,1/(('Movimentações'!$B$2:$B$211=A130)*('Movimentações'!$H$2:$H$211="Vigente")),'Movimentações'!$C$2:$C$211),""))</f>
        <v/>
      </c>
      <c r="F130" s="14">
        <f>IF(OR(A130="",E130=""),"",IF(E130&gt;'Listas'!$B$2,"",'Listas'!$B$2-E130))</f>
        <v/>
      </c>
      <c r="G130" s="15">
        <f>IF(A130="","",IF(C130="","Preencher data de inclusão",IF(COUNTIF($A$2:$A$211,A130)&gt;1,"Código duplicado",IF(D130="Sem movimentação","Sem movimentação",IF(SUMPRODUCT(('Movimentações'!$B$2:$B$211=A130)*(LEN('Movimentações'!$I$2:$I$211)&gt;0))&gt;0,"Revisar movimentação","OK")))))</f>
        <v/>
      </c>
    </row>
    <row r="131" ht="21" customHeight="1">
      <c r="A131" s="10" t="n"/>
      <c r="B131" s="10" t="n"/>
      <c r="C131" s="11" t="n"/>
      <c r="D131" s="12">
        <f>IF(A131="","",IFERROR(LOOKUP(2,1/(('Movimentações'!$B$2:$B$211=A131)*('Movimentações'!$H$2:$H$211="Vigente")),'Movimentações'!$E$2:$E$211),"Sem movimentação"))</f>
        <v/>
      </c>
      <c r="E131" s="13">
        <f>IF(A131="","",IFERROR(LOOKUP(2,1/(('Movimentações'!$B$2:$B$211=A131)*('Movimentações'!$H$2:$H$211="Vigente")),'Movimentações'!$C$2:$C$211),""))</f>
        <v/>
      </c>
      <c r="F131" s="14">
        <f>IF(OR(A131="",E131=""),"",IF(E131&gt;'Listas'!$B$2,"",'Listas'!$B$2-E131))</f>
        <v/>
      </c>
      <c r="G131" s="15">
        <f>IF(A131="","",IF(C131="","Preencher data de inclusão",IF(COUNTIF($A$2:$A$211,A131)&gt;1,"Código duplicado",IF(D131="Sem movimentação","Sem movimentação",IF(SUMPRODUCT(('Movimentações'!$B$2:$B$211=A131)*(LEN('Movimentações'!$I$2:$I$211)&gt;0))&gt;0,"Revisar movimentação","OK")))))</f>
        <v/>
      </c>
    </row>
    <row r="132" ht="21" customHeight="1">
      <c r="A132" s="10" t="n"/>
      <c r="B132" s="10" t="n"/>
      <c r="C132" s="11" t="n"/>
      <c r="D132" s="12">
        <f>IF(A132="","",IFERROR(LOOKUP(2,1/(('Movimentações'!$B$2:$B$211=A132)*('Movimentações'!$H$2:$H$211="Vigente")),'Movimentações'!$E$2:$E$211),"Sem movimentação"))</f>
        <v/>
      </c>
      <c r="E132" s="13">
        <f>IF(A132="","",IFERROR(LOOKUP(2,1/(('Movimentações'!$B$2:$B$211=A132)*('Movimentações'!$H$2:$H$211="Vigente")),'Movimentações'!$C$2:$C$211),""))</f>
        <v/>
      </c>
      <c r="F132" s="14">
        <f>IF(OR(A132="",E132=""),"",IF(E132&gt;'Listas'!$B$2,"",'Listas'!$B$2-E132))</f>
        <v/>
      </c>
      <c r="G132" s="15">
        <f>IF(A132="","",IF(C132="","Preencher data de inclusão",IF(COUNTIF($A$2:$A$211,A132)&gt;1,"Código duplicado",IF(D132="Sem movimentação","Sem movimentação",IF(SUMPRODUCT(('Movimentações'!$B$2:$B$211=A132)*(LEN('Movimentações'!$I$2:$I$211)&gt;0))&gt;0,"Revisar movimentação","OK")))))</f>
        <v/>
      </c>
    </row>
    <row r="133" ht="21" customHeight="1">
      <c r="A133" s="10" t="n"/>
      <c r="B133" s="10" t="n"/>
      <c r="C133" s="11" t="n"/>
      <c r="D133" s="12">
        <f>IF(A133="","",IFERROR(LOOKUP(2,1/(('Movimentações'!$B$2:$B$211=A133)*('Movimentações'!$H$2:$H$211="Vigente")),'Movimentações'!$E$2:$E$211),"Sem movimentação"))</f>
        <v/>
      </c>
      <c r="E133" s="13">
        <f>IF(A133="","",IFERROR(LOOKUP(2,1/(('Movimentações'!$B$2:$B$211=A133)*('Movimentações'!$H$2:$H$211="Vigente")),'Movimentações'!$C$2:$C$211),""))</f>
        <v/>
      </c>
      <c r="F133" s="14">
        <f>IF(OR(A133="",E133=""),"",IF(E133&gt;'Listas'!$B$2,"",'Listas'!$B$2-E133))</f>
        <v/>
      </c>
      <c r="G133" s="15">
        <f>IF(A133="","",IF(C133="","Preencher data de inclusão",IF(COUNTIF($A$2:$A$211,A133)&gt;1,"Código duplicado",IF(D133="Sem movimentação","Sem movimentação",IF(SUMPRODUCT(('Movimentações'!$B$2:$B$211=A133)*(LEN('Movimentações'!$I$2:$I$211)&gt;0))&gt;0,"Revisar movimentação","OK")))))</f>
        <v/>
      </c>
    </row>
    <row r="134" ht="21" customHeight="1">
      <c r="A134" s="10" t="n"/>
      <c r="B134" s="10" t="n"/>
      <c r="C134" s="11" t="n"/>
      <c r="D134" s="12">
        <f>IF(A134="","",IFERROR(LOOKUP(2,1/(('Movimentações'!$B$2:$B$211=A134)*('Movimentações'!$H$2:$H$211="Vigente")),'Movimentações'!$E$2:$E$211),"Sem movimentação"))</f>
        <v/>
      </c>
      <c r="E134" s="13">
        <f>IF(A134="","",IFERROR(LOOKUP(2,1/(('Movimentações'!$B$2:$B$211=A134)*('Movimentações'!$H$2:$H$211="Vigente")),'Movimentações'!$C$2:$C$211),""))</f>
        <v/>
      </c>
      <c r="F134" s="14">
        <f>IF(OR(A134="",E134=""),"",IF(E134&gt;'Listas'!$B$2,"",'Listas'!$B$2-E134))</f>
        <v/>
      </c>
      <c r="G134" s="15">
        <f>IF(A134="","",IF(C134="","Preencher data de inclusão",IF(COUNTIF($A$2:$A$211,A134)&gt;1,"Código duplicado",IF(D134="Sem movimentação","Sem movimentação",IF(SUMPRODUCT(('Movimentações'!$B$2:$B$211=A134)*(LEN('Movimentações'!$I$2:$I$211)&gt;0))&gt;0,"Revisar movimentação","OK")))))</f>
        <v/>
      </c>
    </row>
    <row r="135" ht="21" customHeight="1">
      <c r="A135" s="10" t="n"/>
      <c r="B135" s="10" t="n"/>
      <c r="C135" s="11" t="n"/>
      <c r="D135" s="12">
        <f>IF(A135="","",IFERROR(LOOKUP(2,1/(('Movimentações'!$B$2:$B$211=A135)*('Movimentações'!$H$2:$H$211="Vigente")),'Movimentações'!$E$2:$E$211),"Sem movimentação"))</f>
        <v/>
      </c>
      <c r="E135" s="13">
        <f>IF(A135="","",IFERROR(LOOKUP(2,1/(('Movimentações'!$B$2:$B$211=A135)*('Movimentações'!$H$2:$H$211="Vigente")),'Movimentações'!$C$2:$C$211),""))</f>
        <v/>
      </c>
      <c r="F135" s="14">
        <f>IF(OR(A135="",E135=""),"",IF(E135&gt;'Listas'!$B$2,"",'Listas'!$B$2-E135))</f>
        <v/>
      </c>
      <c r="G135" s="15">
        <f>IF(A135="","",IF(C135="","Preencher data de inclusão",IF(COUNTIF($A$2:$A$211,A135)&gt;1,"Código duplicado",IF(D135="Sem movimentação","Sem movimentação",IF(SUMPRODUCT(('Movimentações'!$B$2:$B$211=A135)*(LEN('Movimentações'!$I$2:$I$211)&gt;0))&gt;0,"Revisar movimentação","OK")))))</f>
        <v/>
      </c>
    </row>
    <row r="136" ht="21" customHeight="1">
      <c r="A136" s="10" t="n"/>
      <c r="B136" s="10" t="n"/>
      <c r="C136" s="11" t="n"/>
      <c r="D136" s="12">
        <f>IF(A136="","",IFERROR(LOOKUP(2,1/(('Movimentações'!$B$2:$B$211=A136)*('Movimentações'!$H$2:$H$211="Vigente")),'Movimentações'!$E$2:$E$211),"Sem movimentação"))</f>
        <v/>
      </c>
      <c r="E136" s="13">
        <f>IF(A136="","",IFERROR(LOOKUP(2,1/(('Movimentações'!$B$2:$B$211=A136)*('Movimentações'!$H$2:$H$211="Vigente")),'Movimentações'!$C$2:$C$211),""))</f>
        <v/>
      </c>
      <c r="F136" s="14">
        <f>IF(OR(A136="",E136=""),"",IF(E136&gt;'Listas'!$B$2,"",'Listas'!$B$2-E136))</f>
        <v/>
      </c>
      <c r="G136" s="15">
        <f>IF(A136="","",IF(C136="","Preencher data de inclusão",IF(COUNTIF($A$2:$A$211,A136)&gt;1,"Código duplicado",IF(D136="Sem movimentação","Sem movimentação",IF(SUMPRODUCT(('Movimentações'!$B$2:$B$211=A136)*(LEN('Movimentações'!$I$2:$I$211)&gt;0))&gt;0,"Revisar movimentação","OK")))))</f>
        <v/>
      </c>
    </row>
    <row r="137" ht="21" customHeight="1">
      <c r="A137" s="10" t="n"/>
      <c r="B137" s="10" t="n"/>
      <c r="C137" s="11" t="n"/>
      <c r="D137" s="12">
        <f>IF(A137="","",IFERROR(LOOKUP(2,1/(('Movimentações'!$B$2:$B$211=A137)*('Movimentações'!$H$2:$H$211="Vigente")),'Movimentações'!$E$2:$E$211),"Sem movimentação"))</f>
        <v/>
      </c>
      <c r="E137" s="13">
        <f>IF(A137="","",IFERROR(LOOKUP(2,1/(('Movimentações'!$B$2:$B$211=A137)*('Movimentações'!$H$2:$H$211="Vigente")),'Movimentações'!$C$2:$C$211),""))</f>
        <v/>
      </c>
      <c r="F137" s="14">
        <f>IF(OR(A137="",E137=""),"",IF(E137&gt;'Listas'!$B$2,"",'Listas'!$B$2-E137))</f>
        <v/>
      </c>
      <c r="G137" s="15">
        <f>IF(A137="","",IF(C137="","Preencher data de inclusão",IF(COUNTIF($A$2:$A$211,A137)&gt;1,"Código duplicado",IF(D137="Sem movimentação","Sem movimentação",IF(SUMPRODUCT(('Movimentações'!$B$2:$B$211=A137)*(LEN('Movimentações'!$I$2:$I$211)&gt;0))&gt;0,"Revisar movimentação","OK")))))</f>
        <v/>
      </c>
    </row>
    <row r="138" ht="21" customHeight="1">
      <c r="A138" s="10" t="n"/>
      <c r="B138" s="10" t="n"/>
      <c r="C138" s="11" t="n"/>
      <c r="D138" s="12">
        <f>IF(A138="","",IFERROR(LOOKUP(2,1/(('Movimentações'!$B$2:$B$211=A138)*('Movimentações'!$H$2:$H$211="Vigente")),'Movimentações'!$E$2:$E$211),"Sem movimentação"))</f>
        <v/>
      </c>
      <c r="E138" s="13">
        <f>IF(A138="","",IFERROR(LOOKUP(2,1/(('Movimentações'!$B$2:$B$211=A138)*('Movimentações'!$H$2:$H$211="Vigente")),'Movimentações'!$C$2:$C$211),""))</f>
        <v/>
      </c>
      <c r="F138" s="14">
        <f>IF(OR(A138="",E138=""),"",IF(E138&gt;'Listas'!$B$2,"",'Listas'!$B$2-E138))</f>
        <v/>
      </c>
      <c r="G138" s="15">
        <f>IF(A138="","",IF(C138="","Preencher data de inclusão",IF(COUNTIF($A$2:$A$211,A138)&gt;1,"Código duplicado",IF(D138="Sem movimentação","Sem movimentação",IF(SUMPRODUCT(('Movimentações'!$B$2:$B$211=A138)*(LEN('Movimentações'!$I$2:$I$211)&gt;0))&gt;0,"Revisar movimentação","OK")))))</f>
        <v/>
      </c>
    </row>
    <row r="139" ht="21" customHeight="1">
      <c r="A139" s="10" t="n"/>
      <c r="B139" s="10" t="n"/>
      <c r="C139" s="11" t="n"/>
      <c r="D139" s="12">
        <f>IF(A139="","",IFERROR(LOOKUP(2,1/(('Movimentações'!$B$2:$B$211=A139)*('Movimentações'!$H$2:$H$211="Vigente")),'Movimentações'!$E$2:$E$211),"Sem movimentação"))</f>
        <v/>
      </c>
      <c r="E139" s="13">
        <f>IF(A139="","",IFERROR(LOOKUP(2,1/(('Movimentações'!$B$2:$B$211=A139)*('Movimentações'!$H$2:$H$211="Vigente")),'Movimentações'!$C$2:$C$211),""))</f>
        <v/>
      </c>
      <c r="F139" s="14">
        <f>IF(OR(A139="",E139=""),"",IF(E139&gt;'Listas'!$B$2,"",'Listas'!$B$2-E139))</f>
        <v/>
      </c>
      <c r="G139" s="15">
        <f>IF(A139="","",IF(C139="","Preencher data de inclusão",IF(COUNTIF($A$2:$A$211,A139)&gt;1,"Código duplicado",IF(D139="Sem movimentação","Sem movimentação",IF(SUMPRODUCT(('Movimentações'!$B$2:$B$211=A139)*(LEN('Movimentações'!$I$2:$I$211)&gt;0))&gt;0,"Revisar movimentação","OK")))))</f>
        <v/>
      </c>
    </row>
    <row r="140" ht="21" customHeight="1">
      <c r="A140" s="10" t="n"/>
      <c r="B140" s="10" t="n"/>
      <c r="C140" s="11" t="n"/>
      <c r="D140" s="12">
        <f>IF(A140="","",IFERROR(LOOKUP(2,1/(('Movimentações'!$B$2:$B$211=A140)*('Movimentações'!$H$2:$H$211="Vigente")),'Movimentações'!$E$2:$E$211),"Sem movimentação"))</f>
        <v/>
      </c>
      <c r="E140" s="13">
        <f>IF(A140="","",IFERROR(LOOKUP(2,1/(('Movimentações'!$B$2:$B$211=A140)*('Movimentações'!$H$2:$H$211="Vigente")),'Movimentações'!$C$2:$C$211),""))</f>
        <v/>
      </c>
      <c r="F140" s="14">
        <f>IF(OR(A140="",E140=""),"",IF(E140&gt;'Listas'!$B$2,"",'Listas'!$B$2-E140))</f>
        <v/>
      </c>
      <c r="G140" s="15">
        <f>IF(A140="","",IF(C140="","Preencher data de inclusão",IF(COUNTIF($A$2:$A$211,A140)&gt;1,"Código duplicado",IF(D140="Sem movimentação","Sem movimentação",IF(SUMPRODUCT(('Movimentações'!$B$2:$B$211=A140)*(LEN('Movimentações'!$I$2:$I$211)&gt;0))&gt;0,"Revisar movimentação","OK")))))</f>
        <v/>
      </c>
    </row>
    <row r="141" ht="21" customHeight="1">
      <c r="A141" s="10" t="n"/>
      <c r="B141" s="10" t="n"/>
      <c r="C141" s="11" t="n"/>
      <c r="D141" s="12">
        <f>IF(A141="","",IFERROR(LOOKUP(2,1/(('Movimentações'!$B$2:$B$211=A141)*('Movimentações'!$H$2:$H$211="Vigente")),'Movimentações'!$E$2:$E$211),"Sem movimentação"))</f>
        <v/>
      </c>
      <c r="E141" s="13">
        <f>IF(A141="","",IFERROR(LOOKUP(2,1/(('Movimentações'!$B$2:$B$211=A141)*('Movimentações'!$H$2:$H$211="Vigente")),'Movimentações'!$C$2:$C$211),""))</f>
        <v/>
      </c>
      <c r="F141" s="14">
        <f>IF(OR(A141="",E141=""),"",IF(E141&gt;'Listas'!$B$2,"",'Listas'!$B$2-E141))</f>
        <v/>
      </c>
      <c r="G141" s="15">
        <f>IF(A141="","",IF(C141="","Preencher data de inclusão",IF(COUNTIF($A$2:$A$211,A141)&gt;1,"Código duplicado",IF(D141="Sem movimentação","Sem movimentação",IF(SUMPRODUCT(('Movimentações'!$B$2:$B$211=A141)*(LEN('Movimentações'!$I$2:$I$211)&gt;0))&gt;0,"Revisar movimentação","OK")))))</f>
        <v/>
      </c>
    </row>
    <row r="142" ht="21" customHeight="1">
      <c r="A142" s="10" t="n"/>
      <c r="B142" s="10" t="n"/>
      <c r="C142" s="11" t="n"/>
      <c r="D142" s="12">
        <f>IF(A142="","",IFERROR(LOOKUP(2,1/(('Movimentações'!$B$2:$B$211=A142)*('Movimentações'!$H$2:$H$211="Vigente")),'Movimentações'!$E$2:$E$211),"Sem movimentação"))</f>
        <v/>
      </c>
      <c r="E142" s="13">
        <f>IF(A142="","",IFERROR(LOOKUP(2,1/(('Movimentações'!$B$2:$B$211=A142)*('Movimentações'!$H$2:$H$211="Vigente")),'Movimentações'!$C$2:$C$211),""))</f>
        <v/>
      </c>
      <c r="F142" s="14">
        <f>IF(OR(A142="",E142=""),"",IF(E142&gt;'Listas'!$B$2,"",'Listas'!$B$2-E142))</f>
        <v/>
      </c>
      <c r="G142" s="15">
        <f>IF(A142="","",IF(C142="","Preencher data de inclusão",IF(COUNTIF($A$2:$A$211,A142)&gt;1,"Código duplicado",IF(D142="Sem movimentação","Sem movimentação",IF(SUMPRODUCT(('Movimentações'!$B$2:$B$211=A142)*(LEN('Movimentações'!$I$2:$I$211)&gt;0))&gt;0,"Revisar movimentação","OK")))))</f>
        <v/>
      </c>
    </row>
    <row r="143" ht="21" customHeight="1">
      <c r="A143" s="10" t="n"/>
      <c r="B143" s="10" t="n"/>
      <c r="C143" s="11" t="n"/>
      <c r="D143" s="12">
        <f>IF(A143="","",IFERROR(LOOKUP(2,1/(('Movimentações'!$B$2:$B$211=A143)*('Movimentações'!$H$2:$H$211="Vigente")),'Movimentações'!$E$2:$E$211),"Sem movimentação"))</f>
        <v/>
      </c>
      <c r="E143" s="13">
        <f>IF(A143="","",IFERROR(LOOKUP(2,1/(('Movimentações'!$B$2:$B$211=A143)*('Movimentações'!$H$2:$H$211="Vigente")),'Movimentações'!$C$2:$C$211),""))</f>
        <v/>
      </c>
      <c r="F143" s="14">
        <f>IF(OR(A143="",E143=""),"",IF(E143&gt;'Listas'!$B$2,"",'Listas'!$B$2-E143))</f>
        <v/>
      </c>
      <c r="G143" s="15">
        <f>IF(A143="","",IF(C143="","Preencher data de inclusão",IF(COUNTIF($A$2:$A$211,A143)&gt;1,"Código duplicado",IF(D143="Sem movimentação","Sem movimentação",IF(SUMPRODUCT(('Movimentações'!$B$2:$B$211=A143)*(LEN('Movimentações'!$I$2:$I$211)&gt;0))&gt;0,"Revisar movimentação","OK")))))</f>
        <v/>
      </c>
    </row>
    <row r="144" ht="21" customHeight="1">
      <c r="A144" s="10" t="n"/>
      <c r="B144" s="10" t="n"/>
      <c r="C144" s="11" t="n"/>
      <c r="D144" s="12">
        <f>IF(A144="","",IFERROR(LOOKUP(2,1/(('Movimentações'!$B$2:$B$211=A144)*('Movimentações'!$H$2:$H$211="Vigente")),'Movimentações'!$E$2:$E$211),"Sem movimentação"))</f>
        <v/>
      </c>
      <c r="E144" s="13">
        <f>IF(A144="","",IFERROR(LOOKUP(2,1/(('Movimentações'!$B$2:$B$211=A144)*('Movimentações'!$H$2:$H$211="Vigente")),'Movimentações'!$C$2:$C$211),""))</f>
        <v/>
      </c>
      <c r="F144" s="14">
        <f>IF(OR(A144="",E144=""),"",IF(E144&gt;'Listas'!$B$2,"",'Listas'!$B$2-E144))</f>
        <v/>
      </c>
      <c r="G144" s="15">
        <f>IF(A144="","",IF(C144="","Preencher data de inclusão",IF(COUNTIF($A$2:$A$211,A144)&gt;1,"Código duplicado",IF(D144="Sem movimentação","Sem movimentação",IF(SUMPRODUCT(('Movimentações'!$B$2:$B$211=A144)*(LEN('Movimentações'!$I$2:$I$211)&gt;0))&gt;0,"Revisar movimentação","OK")))))</f>
        <v/>
      </c>
    </row>
    <row r="145" ht="21" customHeight="1">
      <c r="A145" s="10" t="n"/>
      <c r="B145" s="10" t="n"/>
      <c r="C145" s="11" t="n"/>
      <c r="D145" s="12">
        <f>IF(A145="","",IFERROR(LOOKUP(2,1/(('Movimentações'!$B$2:$B$211=A145)*('Movimentações'!$H$2:$H$211="Vigente")),'Movimentações'!$E$2:$E$211),"Sem movimentação"))</f>
        <v/>
      </c>
      <c r="E145" s="13">
        <f>IF(A145="","",IFERROR(LOOKUP(2,1/(('Movimentações'!$B$2:$B$211=A145)*('Movimentações'!$H$2:$H$211="Vigente")),'Movimentações'!$C$2:$C$211),""))</f>
        <v/>
      </c>
      <c r="F145" s="14">
        <f>IF(OR(A145="",E145=""),"",IF(E145&gt;'Listas'!$B$2,"",'Listas'!$B$2-E145))</f>
        <v/>
      </c>
      <c r="G145" s="15">
        <f>IF(A145="","",IF(C145="","Preencher data de inclusão",IF(COUNTIF($A$2:$A$211,A145)&gt;1,"Código duplicado",IF(D145="Sem movimentação","Sem movimentação",IF(SUMPRODUCT(('Movimentações'!$B$2:$B$211=A145)*(LEN('Movimentações'!$I$2:$I$211)&gt;0))&gt;0,"Revisar movimentação","OK")))))</f>
        <v/>
      </c>
    </row>
    <row r="146" ht="21" customHeight="1">
      <c r="A146" s="10" t="n"/>
      <c r="B146" s="10" t="n"/>
      <c r="C146" s="11" t="n"/>
      <c r="D146" s="12">
        <f>IF(A146="","",IFERROR(LOOKUP(2,1/(('Movimentações'!$B$2:$B$211=A146)*('Movimentações'!$H$2:$H$211="Vigente")),'Movimentações'!$E$2:$E$211),"Sem movimentação"))</f>
        <v/>
      </c>
      <c r="E146" s="13">
        <f>IF(A146="","",IFERROR(LOOKUP(2,1/(('Movimentações'!$B$2:$B$211=A146)*('Movimentações'!$H$2:$H$211="Vigente")),'Movimentações'!$C$2:$C$211),""))</f>
        <v/>
      </c>
      <c r="F146" s="14">
        <f>IF(OR(A146="",E146=""),"",IF(E146&gt;'Listas'!$B$2,"",'Listas'!$B$2-E146))</f>
        <v/>
      </c>
      <c r="G146" s="15">
        <f>IF(A146="","",IF(C146="","Preencher data de inclusão",IF(COUNTIF($A$2:$A$211,A146)&gt;1,"Código duplicado",IF(D146="Sem movimentação","Sem movimentação",IF(SUMPRODUCT(('Movimentações'!$B$2:$B$211=A146)*(LEN('Movimentações'!$I$2:$I$211)&gt;0))&gt;0,"Revisar movimentação","OK")))))</f>
        <v/>
      </c>
    </row>
    <row r="147" ht="21" customHeight="1">
      <c r="A147" s="10" t="n"/>
      <c r="B147" s="10" t="n"/>
      <c r="C147" s="11" t="n"/>
      <c r="D147" s="12">
        <f>IF(A147="","",IFERROR(LOOKUP(2,1/(('Movimentações'!$B$2:$B$211=A147)*('Movimentações'!$H$2:$H$211="Vigente")),'Movimentações'!$E$2:$E$211),"Sem movimentação"))</f>
        <v/>
      </c>
      <c r="E147" s="13">
        <f>IF(A147="","",IFERROR(LOOKUP(2,1/(('Movimentações'!$B$2:$B$211=A147)*('Movimentações'!$H$2:$H$211="Vigente")),'Movimentações'!$C$2:$C$211),""))</f>
        <v/>
      </c>
      <c r="F147" s="14">
        <f>IF(OR(A147="",E147=""),"",IF(E147&gt;'Listas'!$B$2,"",'Listas'!$B$2-E147))</f>
        <v/>
      </c>
      <c r="G147" s="15">
        <f>IF(A147="","",IF(C147="","Preencher data de inclusão",IF(COUNTIF($A$2:$A$211,A147)&gt;1,"Código duplicado",IF(D147="Sem movimentação","Sem movimentação",IF(SUMPRODUCT(('Movimentações'!$B$2:$B$211=A147)*(LEN('Movimentações'!$I$2:$I$211)&gt;0))&gt;0,"Revisar movimentação","OK")))))</f>
        <v/>
      </c>
    </row>
    <row r="148" ht="21" customHeight="1">
      <c r="A148" s="10" t="n"/>
      <c r="B148" s="10" t="n"/>
      <c r="C148" s="11" t="n"/>
      <c r="D148" s="12">
        <f>IF(A148="","",IFERROR(LOOKUP(2,1/(('Movimentações'!$B$2:$B$211=A148)*('Movimentações'!$H$2:$H$211="Vigente")),'Movimentações'!$E$2:$E$211),"Sem movimentação"))</f>
        <v/>
      </c>
      <c r="E148" s="13">
        <f>IF(A148="","",IFERROR(LOOKUP(2,1/(('Movimentações'!$B$2:$B$211=A148)*('Movimentações'!$H$2:$H$211="Vigente")),'Movimentações'!$C$2:$C$211),""))</f>
        <v/>
      </c>
      <c r="F148" s="14">
        <f>IF(OR(A148="",E148=""),"",IF(E148&gt;'Listas'!$B$2,"",'Listas'!$B$2-E148))</f>
        <v/>
      </c>
      <c r="G148" s="15">
        <f>IF(A148="","",IF(C148="","Preencher data de inclusão",IF(COUNTIF($A$2:$A$211,A148)&gt;1,"Código duplicado",IF(D148="Sem movimentação","Sem movimentação",IF(SUMPRODUCT(('Movimentações'!$B$2:$B$211=A148)*(LEN('Movimentações'!$I$2:$I$211)&gt;0))&gt;0,"Revisar movimentação","OK")))))</f>
        <v/>
      </c>
    </row>
    <row r="149" ht="21" customHeight="1">
      <c r="A149" s="10" t="n"/>
      <c r="B149" s="10" t="n"/>
      <c r="C149" s="11" t="n"/>
      <c r="D149" s="12">
        <f>IF(A149="","",IFERROR(LOOKUP(2,1/(('Movimentações'!$B$2:$B$211=A149)*('Movimentações'!$H$2:$H$211="Vigente")),'Movimentações'!$E$2:$E$211),"Sem movimentação"))</f>
        <v/>
      </c>
      <c r="E149" s="13">
        <f>IF(A149="","",IFERROR(LOOKUP(2,1/(('Movimentações'!$B$2:$B$211=A149)*('Movimentações'!$H$2:$H$211="Vigente")),'Movimentações'!$C$2:$C$211),""))</f>
        <v/>
      </c>
      <c r="F149" s="14">
        <f>IF(OR(A149="",E149=""),"",IF(E149&gt;'Listas'!$B$2,"",'Listas'!$B$2-E149))</f>
        <v/>
      </c>
      <c r="G149" s="15">
        <f>IF(A149="","",IF(C149="","Preencher data de inclusão",IF(COUNTIF($A$2:$A$211,A149)&gt;1,"Código duplicado",IF(D149="Sem movimentação","Sem movimentação",IF(SUMPRODUCT(('Movimentações'!$B$2:$B$211=A149)*(LEN('Movimentações'!$I$2:$I$211)&gt;0))&gt;0,"Revisar movimentação","OK")))))</f>
        <v/>
      </c>
    </row>
    <row r="150" ht="21" customHeight="1">
      <c r="A150" s="10" t="n"/>
      <c r="B150" s="10" t="n"/>
      <c r="C150" s="11" t="n"/>
      <c r="D150" s="12">
        <f>IF(A150="","",IFERROR(LOOKUP(2,1/(('Movimentações'!$B$2:$B$211=A150)*('Movimentações'!$H$2:$H$211="Vigente")),'Movimentações'!$E$2:$E$211),"Sem movimentação"))</f>
        <v/>
      </c>
      <c r="E150" s="13">
        <f>IF(A150="","",IFERROR(LOOKUP(2,1/(('Movimentações'!$B$2:$B$211=A150)*('Movimentações'!$H$2:$H$211="Vigente")),'Movimentações'!$C$2:$C$211),""))</f>
        <v/>
      </c>
      <c r="F150" s="14">
        <f>IF(OR(A150="",E150=""),"",IF(E150&gt;'Listas'!$B$2,"",'Listas'!$B$2-E150))</f>
        <v/>
      </c>
      <c r="G150" s="15">
        <f>IF(A150="","",IF(C150="","Preencher data de inclusão",IF(COUNTIF($A$2:$A$211,A150)&gt;1,"Código duplicado",IF(D150="Sem movimentação","Sem movimentação",IF(SUMPRODUCT(('Movimentações'!$B$2:$B$211=A150)*(LEN('Movimentações'!$I$2:$I$211)&gt;0))&gt;0,"Revisar movimentação","OK")))))</f>
        <v/>
      </c>
    </row>
    <row r="151" ht="21" customHeight="1">
      <c r="A151" s="10" t="n"/>
      <c r="B151" s="10" t="n"/>
      <c r="C151" s="11" t="n"/>
      <c r="D151" s="12">
        <f>IF(A151="","",IFERROR(LOOKUP(2,1/(('Movimentações'!$B$2:$B$211=A151)*('Movimentações'!$H$2:$H$211="Vigente")),'Movimentações'!$E$2:$E$211),"Sem movimentação"))</f>
        <v/>
      </c>
      <c r="E151" s="13">
        <f>IF(A151="","",IFERROR(LOOKUP(2,1/(('Movimentações'!$B$2:$B$211=A151)*('Movimentações'!$H$2:$H$211="Vigente")),'Movimentações'!$C$2:$C$211),""))</f>
        <v/>
      </c>
      <c r="F151" s="14">
        <f>IF(OR(A151="",E151=""),"",IF(E151&gt;'Listas'!$B$2,"",'Listas'!$B$2-E151))</f>
        <v/>
      </c>
      <c r="G151" s="15">
        <f>IF(A151="","",IF(C151="","Preencher data de inclusão",IF(COUNTIF($A$2:$A$211,A151)&gt;1,"Código duplicado",IF(D151="Sem movimentação","Sem movimentação",IF(SUMPRODUCT(('Movimentações'!$B$2:$B$211=A151)*(LEN('Movimentações'!$I$2:$I$211)&gt;0))&gt;0,"Revisar movimentação","OK")))))</f>
        <v/>
      </c>
    </row>
    <row r="152" ht="21" customHeight="1">
      <c r="A152" s="10" t="n"/>
      <c r="B152" s="10" t="n"/>
      <c r="C152" s="11" t="n"/>
      <c r="D152" s="12">
        <f>IF(A152="","",IFERROR(LOOKUP(2,1/(('Movimentações'!$B$2:$B$211=A152)*('Movimentações'!$H$2:$H$211="Vigente")),'Movimentações'!$E$2:$E$211),"Sem movimentação"))</f>
        <v/>
      </c>
      <c r="E152" s="13">
        <f>IF(A152="","",IFERROR(LOOKUP(2,1/(('Movimentações'!$B$2:$B$211=A152)*('Movimentações'!$H$2:$H$211="Vigente")),'Movimentações'!$C$2:$C$211),""))</f>
        <v/>
      </c>
      <c r="F152" s="14">
        <f>IF(OR(A152="",E152=""),"",IF(E152&gt;'Listas'!$B$2,"",'Listas'!$B$2-E152))</f>
        <v/>
      </c>
      <c r="G152" s="15">
        <f>IF(A152="","",IF(C152="","Preencher data de inclusão",IF(COUNTIF($A$2:$A$211,A152)&gt;1,"Código duplicado",IF(D152="Sem movimentação","Sem movimentação",IF(SUMPRODUCT(('Movimentações'!$B$2:$B$211=A152)*(LEN('Movimentações'!$I$2:$I$211)&gt;0))&gt;0,"Revisar movimentação","OK")))))</f>
        <v/>
      </c>
    </row>
    <row r="153" ht="21" customHeight="1">
      <c r="A153" s="10" t="n"/>
      <c r="B153" s="10" t="n"/>
      <c r="C153" s="11" t="n"/>
      <c r="D153" s="12">
        <f>IF(A153="","",IFERROR(LOOKUP(2,1/(('Movimentações'!$B$2:$B$211=A153)*('Movimentações'!$H$2:$H$211="Vigente")),'Movimentações'!$E$2:$E$211),"Sem movimentação"))</f>
        <v/>
      </c>
      <c r="E153" s="13">
        <f>IF(A153="","",IFERROR(LOOKUP(2,1/(('Movimentações'!$B$2:$B$211=A153)*('Movimentações'!$H$2:$H$211="Vigente")),'Movimentações'!$C$2:$C$211),""))</f>
        <v/>
      </c>
      <c r="F153" s="14">
        <f>IF(OR(A153="",E153=""),"",IF(E153&gt;'Listas'!$B$2,"",'Listas'!$B$2-E153))</f>
        <v/>
      </c>
      <c r="G153" s="15">
        <f>IF(A153="","",IF(C153="","Preencher data de inclusão",IF(COUNTIF($A$2:$A$211,A153)&gt;1,"Código duplicado",IF(D153="Sem movimentação","Sem movimentação",IF(SUMPRODUCT(('Movimentações'!$B$2:$B$211=A153)*(LEN('Movimentações'!$I$2:$I$211)&gt;0))&gt;0,"Revisar movimentação","OK")))))</f>
        <v/>
      </c>
    </row>
    <row r="154" ht="21" customHeight="1">
      <c r="A154" s="10" t="n"/>
      <c r="B154" s="10" t="n"/>
      <c r="C154" s="11" t="n"/>
      <c r="D154" s="12">
        <f>IF(A154="","",IFERROR(LOOKUP(2,1/(('Movimentações'!$B$2:$B$211=A154)*('Movimentações'!$H$2:$H$211="Vigente")),'Movimentações'!$E$2:$E$211),"Sem movimentação"))</f>
        <v/>
      </c>
      <c r="E154" s="13">
        <f>IF(A154="","",IFERROR(LOOKUP(2,1/(('Movimentações'!$B$2:$B$211=A154)*('Movimentações'!$H$2:$H$211="Vigente")),'Movimentações'!$C$2:$C$211),""))</f>
        <v/>
      </c>
      <c r="F154" s="14">
        <f>IF(OR(A154="",E154=""),"",IF(E154&gt;'Listas'!$B$2,"",'Listas'!$B$2-E154))</f>
        <v/>
      </c>
      <c r="G154" s="15">
        <f>IF(A154="","",IF(C154="","Preencher data de inclusão",IF(COUNTIF($A$2:$A$211,A154)&gt;1,"Código duplicado",IF(D154="Sem movimentação","Sem movimentação",IF(SUMPRODUCT(('Movimentações'!$B$2:$B$211=A154)*(LEN('Movimentações'!$I$2:$I$211)&gt;0))&gt;0,"Revisar movimentação","OK")))))</f>
        <v/>
      </c>
    </row>
    <row r="155" ht="21" customHeight="1">
      <c r="A155" s="10" t="n"/>
      <c r="B155" s="10" t="n"/>
      <c r="C155" s="11" t="n"/>
      <c r="D155" s="12">
        <f>IF(A155="","",IFERROR(LOOKUP(2,1/(('Movimentações'!$B$2:$B$211=A155)*('Movimentações'!$H$2:$H$211="Vigente")),'Movimentações'!$E$2:$E$211),"Sem movimentação"))</f>
        <v/>
      </c>
      <c r="E155" s="13">
        <f>IF(A155="","",IFERROR(LOOKUP(2,1/(('Movimentações'!$B$2:$B$211=A155)*('Movimentações'!$H$2:$H$211="Vigente")),'Movimentações'!$C$2:$C$211),""))</f>
        <v/>
      </c>
      <c r="F155" s="14">
        <f>IF(OR(A155="",E155=""),"",IF(E155&gt;'Listas'!$B$2,"",'Listas'!$B$2-E155))</f>
        <v/>
      </c>
      <c r="G155" s="15">
        <f>IF(A155="","",IF(C155="","Preencher data de inclusão",IF(COUNTIF($A$2:$A$211,A155)&gt;1,"Código duplicado",IF(D155="Sem movimentação","Sem movimentação",IF(SUMPRODUCT(('Movimentações'!$B$2:$B$211=A155)*(LEN('Movimentações'!$I$2:$I$211)&gt;0))&gt;0,"Revisar movimentação","OK")))))</f>
        <v/>
      </c>
    </row>
    <row r="156" ht="21" customHeight="1">
      <c r="A156" s="10" t="n"/>
      <c r="B156" s="10" t="n"/>
      <c r="C156" s="11" t="n"/>
      <c r="D156" s="12">
        <f>IF(A156="","",IFERROR(LOOKUP(2,1/(('Movimentações'!$B$2:$B$211=A156)*('Movimentações'!$H$2:$H$211="Vigente")),'Movimentações'!$E$2:$E$211),"Sem movimentação"))</f>
        <v/>
      </c>
      <c r="E156" s="13">
        <f>IF(A156="","",IFERROR(LOOKUP(2,1/(('Movimentações'!$B$2:$B$211=A156)*('Movimentações'!$H$2:$H$211="Vigente")),'Movimentações'!$C$2:$C$211),""))</f>
        <v/>
      </c>
      <c r="F156" s="14">
        <f>IF(OR(A156="",E156=""),"",IF(E156&gt;'Listas'!$B$2,"",'Listas'!$B$2-E156))</f>
        <v/>
      </c>
      <c r="G156" s="15">
        <f>IF(A156="","",IF(C156="","Preencher data de inclusão",IF(COUNTIF($A$2:$A$211,A156)&gt;1,"Código duplicado",IF(D156="Sem movimentação","Sem movimentação",IF(SUMPRODUCT(('Movimentações'!$B$2:$B$211=A156)*(LEN('Movimentações'!$I$2:$I$211)&gt;0))&gt;0,"Revisar movimentação","OK")))))</f>
        <v/>
      </c>
    </row>
    <row r="157" ht="21" customHeight="1">
      <c r="A157" s="10" t="n"/>
      <c r="B157" s="10" t="n"/>
      <c r="C157" s="11" t="n"/>
      <c r="D157" s="12">
        <f>IF(A157="","",IFERROR(LOOKUP(2,1/(('Movimentações'!$B$2:$B$211=A157)*('Movimentações'!$H$2:$H$211="Vigente")),'Movimentações'!$E$2:$E$211),"Sem movimentação"))</f>
        <v/>
      </c>
      <c r="E157" s="13">
        <f>IF(A157="","",IFERROR(LOOKUP(2,1/(('Movimentações'!$B$2:$B$211=A157)*('Movimentações'!$H$2:$H$211="Vigente")),'Movimentações'!$C$2:$C$211),""))</f>
        <v/>
      </c>
      <c r="F157" s="14">
        <f>IF(OR(A157="",E157=""),"",IF(E157&gt;'Listas'!$B$2,"",'Listas'!$B$2-E157))</f>
        <v/>
      </c>
      <c r="G157" s="15">
        <f>IF(A157="","",IF(C157="","Preencher data de inclusão",IF(COUNTIF($A$2:$A$211,A157)&gt;1,"Código duplicado",IF(D157="Sem movimentação","Sem movimentação",IF(SUMPRODUCT(('Movimentações'!$B$2:$B$211=A157)*(LEN('Movimentações'!$I$2:$I$211)&gt;0))&gt;0,"Revisar movimentação","OK")))))</f>
        <v/>
      </c>
    </row>
    <row r="158" ht="21" customHeight="1">
      <c r="A158" s="10" t="n"/>
      <c r="B158" s="10" t="n"/>
      <c r="C158" s="11" t="n"/>
      <c r="D158" s="12">
        <f>IF(A158="","",IFERROR(LOOKUP(2,1/(('Movimentações'!$B$2:$B$211=A158)*('Movimentações'!$H$2:$H$211="Vigente")),'Movimentações'!$E$2:$E$211),"Sem movimentação"))</f>
        <v/>
      </c>
      <c r="E158" s="13">
        <f>IF(A158="","",IFERROR(LOOKUP(2,1/(('Movimentações'!$B$2:$B$211=A158)*('Movimentações'!$H$2:$H$211="Vigente")),'Movimentações'!$C$2:$C$211),""))</f>
        <v/>
      </c>
      <c r="F158" s="14">
        <f>IF(OR(A158="",E158=""),"",IF(E158&gt;'Listas'!$B$2,"",'Listas'!$B$2-E158))</f>
        <v/>
      </c>
      <c r="G158" s="15">
        <f>IF(A158="","",IF(C158="","Preencher data de inclusão",IF(COUNTIF($A$2:$A$211,A158)&gt;1,"Código duplicado",IF(D158="Sem movimentação","Sem movimentação",IF(SUMPRODUCT(('Movimentações'!$B$2:$B$211=A158)*(LEN('Movimentações'!$I$2:$I$211)&gt;0))&gt;0,"Revisar movimentação","OK")))))</f>
        <v/>
      </c>
    </row>
    <row r="159" ht="21" customHeight="1">
      <c r="A159" s="10" t="n"/>
      <c r="B159" s="10" t="n"/>
      <c r="C159" s="11" t="n"/>
      <c r="D159" s="12">
        <f>IF(A159="","",IFERROR(LOOKUP(2,1/(('Movimentações'!$B$2:$B$211=A159)*('Movimentações'!$H$2:$H$211="Vigente")),'Movimentações'!$E$2:$E$211),"Sem movimentação"))</f>
        <v/>
      </c>
      <c r="E159" s="13">
        <f>IF(A159="","",IFERROR(LOOKUP(2,1/(('Movimentações'!$B$2:$B$211=A159)*('Movimentações'!$H$2:$H$211="Vigente")),'Movimentações'!$C$2:$C$211),""))</f>
        <v/>
      </c>
      <c r="F159" s="14">
        <f>IF(OR(A159="",E159=""),"",IF(E159&gt;'Listas'!$B$2,"",'Listas'!$B$2-E159))</f>
        <v/>
      </c>
      <c r="G159" s="15">
        <f>IF(A159="","",IF(C159="","Preencher data de inclusão",IF(COUNTIF($A$2:$A$211,A159)&gt;1,"Código duplicado",IF(D159="Sem movimentação","Sem movimentação",IF(SUMPRODUCT(('Movimentações'!$B$2:$B$211=A159)*(LEN('Movimentações'!$I$2:$I$211)&gt;0))&gt;0,"Revisar movimentação","OK")))))</f>
        <v/>
      </c>
    </row>
    <row r="160" ht="21" customHeight="1">
      <c r="A160" s="10" t="n"/>
      <c r="B160" s="10" t="n"/>
      <c r="C160" s="11" t="n"/>
      <c r="D160" s="12">
        <f>IF(A160="","",IFERROR(LOOKUP(2,1/(('Movimentações'!$B$2:$B$211=A160)*('Movimentações'!$H$2:$H$211="Vigente")),'Movimentações'!$E$2:$E$211),"Sem movimentação"))</f>
        <v/>
      </c>
      <c r="E160" s="13">
        <f>IF(A160="","",IFERROR(LOOKUP(2,1/(('Movimentações'!$B$2:$B$211=A160)*('Movimentações'!$H$2:$H$211="Vigente")),'Movimentações'!$C$2:$C$211),""))</f>
        <v/>
      </c>
      <c r="F160" s="14">
        <f>IF(OR(A160="",E160=""),"",IF(E160&gt;'Listas'!$B$2,"",'Listas'!$B$2-E160))</f>
        <v/>
      </c>
      <c r="G160" s="15">
        <f>IF(A160="","",IF(C160="","Preencher data de inclusão",IF(COUNTIF($A$2:$A$211,A160)&gt;1,"Código duplicado",IF(D160="Sem movimentação","Sem movimentação",IF(SUMPRODUCT(('Movimentações'!$B$2:$B$211=A160)*(LEN('Movimentações'!$I$2:$I$211)&gt;0))&gt;0,"Revisar movimentação","OK")))))</f>
        <v/>
      </c>
    </row>
    <row r="161" ht="21" customHeight="1">
      <c r="A161" s="10" t="n"/>
      <c r="B161" s="10" t="n"/>
      <c r="C161" s="11" t="n"/>
      <c r="D161" s="12">
        <f>IF(A161="","",IFERROR(LOOKUP(2,1/(('Movimentações'!$B$2:$B$211=A161)*('Movimentações'!$H$2:$H$211="Vigente")),'Movimentações'!$E$2:$E$211),"Sem movimentação"))</f>
        <v/>
      </c>
      <c r="E161" s="13">
        <f>IF(A161="","",IFERROR(LOOKUP(2,1/(('Movimentações'!$B$2:$B$211=A161)*('Movimentações'!$H$2:$H$211="Vigente")),'Movimentações'!$C$2:$C$211),""))</f>
        <v/>
      </c>
      <c r="F161" s="14">
        <f>IF(OR(A161="",E161=""),"",IF(E161&gt;'Listas'!$B$2,"",'Listas'!$B$2-E161))</f>
        <v/>
      </c>
      <c r="G161" s="15">
        <f>IF(A161="","",IF(C161="","Preencher data de inclusão",IF(COUNTIF($A$2:$A$211,A161)&gt;1,"Código duplicado",IF(D161="Sem movimentação","Sem movimentação",IF(SUMPRODUCT(('Movimentações'!$B$2:$B$211=A161)*(LEN('Movimentações'!$I$2:$I$211)&gt;0))&gt;0,"Revisar movimentação","OK")))))</f>
        <v/>
      </c>
    </row>
    <row r="162" ht="21" customHeight="1">
      <c r="A162" s="10" t="n"/>
      <c r="B162" s="10" t="n"/>
      <c r="C162" s="11" t="n"/>
      <c r="D162" s="12">
        <f>IF(A162="","",IFERROR(LOOKUP(2,1/(('Movimentações'!$B$2:$B$211=A162)*('Movimentações'!$H$2:$H$211="Vigente")),'Movimentações'!$E$2:$E$211),"Sem movimentação"))</f>
        <v/>
      </c>
      <c r="E162" s="13">
        <f>IF(A162="","",IFERROR(LOOKUP(2,1/(('Movimentações'!$B$2:$B$211=A162)*('Movimentações'!$H$2:$H$211="Vigente")),'Movimentações'!$C$2:$C$211),""))</f>
        <v/>
      </c>
      <c r="F162" s="14">
        <f>IF(OR(A162="",E162=""),"",IF(E162&gt;'Listas'!$B$2,"",'Listas'!$B$2-E162))</f>
        <v/>
      </c>
      <c r="G162" s="15">
        <f>IF(A162="","",IF(C162="","Preencher data de inclusão",IF(COUNTIF($A$2:$A$211,A162)&gt;1,"Código duplicado",IF(D162="Sem movimentação","Sem movimentação",IF(SUMPRODUCT(('Movimentações'!$B$2:$B$211=A162)*(LEN('Movimentações'!$I$2:$I$211)&gt;0))&gt;0,"Revisar movimentação","OK")))))</f>
        <v/>
      </c>
    </row>
    <row r="163" ht="21" customHeight="1">
      <c r="A163" s="10" t="n"/>
      <c r="B163" s="10" t="n"/>
      <c r="C163" s="11" t="n"/>
      <c r="D163" s="12">
        <f>IF(A163="","",IFERROR(LOOKUP(2,1/(('Movimentações'!$B$2:$B$211=A163)*('Movimentações'!$H$2:$H$211="Vigente")),'Movimentações'!$E$2:$E$211),"Sem movimentação"))</f>
        <v/>
      </c>
      <c r="E163" s="13">
        <f>IF(A163="","",IFERROR(LOOKUP(2,1/(('Movimentações'!$B$2:$B$211=A163)*('Movimentações'!$H$2:$H$211="Vigente")),'Movimentações'!$C$2:$C$211),""))</f>
        <v/>
      </c>
      <c r="F163" s="14">
        <f>IF(OR(A163="",E163=""),"",IF(E163&gt;'Listas'!$B$2,"",'Listas'!$B$2-E163))</f>
        <v/>
      </c>
      <c r="G163" s="15">
        <f>IF(A163="","",IF(C163="","Preencher data de inclusão",IF(COUNTIF($A$2:$A$211,A163)&gt;1,"Código duplicado",IF(D163="Sem movimentação","Sem movimentação",IF(SUMPRODUCT(('Movimentações'!$B$2:$B$211=A163)*(LEN('Movimentações'!$I$2:$I$211)&gt;0))&gt;0,"Revisar movimentação","OK")))))</f>
        <v/>
      </c>
    </row>
    <row r="164" ht="21" customHeight="1">
      <c r="A164" s="10" t="n"/>
      <c r="B164" s="10" t="n"/>
      <c r="C164" s="11" t="n"/>
      <c r="D164" s="12">
        <f>IF(A164="","",IFERROR(LOOKUP(2,1/(('Movimentações'!$B$2:$B$211=A164)*('Movimentações'!$H$2:$H$211="Vigente")),'Movimentações'!$E$2:$E$211),"Sem movimentação"))</f>
        <v/>
      </c>
      <c r="E164" s="13">
        <f>IF(A164="","",IFERROR(LOOKUP(2,1/(('Movimentações'!$B$2:$B$211=A164)*('Movimentações'!$H$2:$H$211="Vigente")),'Movimentações'!$C$2:$C$211),""))</f>
        <v/>
      </c>
      <c r="F164" s="14">
        <f>IF(OR(A164="",E164=""),"",IF(E164&gt;'Listas'!$B$2,"",'Listas'!$B$2-E164))</f>
        <v/>
      </c>
      <c r="G164" s="15">
        <f>IF(A164="","",IF(C164="","Preencher data de inclusão",IF(COUNTIF($A$2:$A$211,A164)&gt;1,"Código duplicado",IF(D164="Sem movimentação","Sem movimentação",IF(SUMPRODUCT(('Movimentações'!$B$2:$B$211=A164)*(LEN('Movimentações'!$I$2:$I$211)&gt;0))&gt;0,"Revisar movimentação","OK")))))</f>
        <v/>
      </c>
    </row>
    <row r="165" ht="21" customHeight="1">
      <c r="A165" s="10" t="n"/>
      <c r="B165" s="10" t="n"/>
      <c r="C165" s="11" t="n"/>
      <c r="D165" s="12">
        <f>IF(A165="","",IFERROR(LOOKUP(2,1/(('Movimentações'!$B$2:$B$211=A165)*('Movimentações'!$H$2:$H$211="Vigente")),'Movimentações'!$E$2:$E$211),"Sem movimentação"))</f>
        <v/>
      </c>
      <c r="E165" s="13">
        <f>IF(A165="","",IFERROR(LOOKUP(2,1/(('Movimentações'!$B$2:$B$211=A165)*('Movimentações'!$H$2:$H$211="Vigente")),'Movimentações'!$C$2:$C$211),""))</f>
        <v/>
      </c>
      <c r="F165" s="14">
        <f>IF(OR(A165="",E165=""),"",IF(E165&gt;'Listas'!$B$2,"",'Listas'!$B$2-E165))</f>
        <v/>
      </c>
      <c r="G165" s="15">
        <f>IF(A165="","",IF(C165="","Preencher data de inclusão",IF(COUNTIF($A$2:$A$211,A165)&gt;1,"Código duplicado",IF(D165="Sem movimentação","Sem movimentação",IF(SUMPRODUCT(('Movimentações'!$B$2:$B$211=A165)*(LEN('Movimentações'!$I$2:$I$211)&gt;0))&gt;0,"Revisar movimentação","OK")))))</f>
        <v/>
      </c>
    </row>
    <row r="166" ht="21" customHeight="1">
      <c r="A166" s="10" t="n"/>
      <c r="B166" s="10" t="n"/>
      <c r="C166" s="11" t="n"/>
      <c r="D166" s="12">
        <f>IF(A166="","",IFERROR(LOOKUP(2,1/(('Movimentações'!$B$2:$B$211=A166)*('Movimentações'!$H$2:$H$211="Vigente")),'Movimentações'!$E$2:$E$211),"Sem movimentação"))</f>
        <v/>
      </c>
      <c r="E166" s="13">
        <f>IF(A166="","",IFERROR(LOOKUP(2,1/(('Movimentações'!$B$2:$B$211=A166)*('Movimentações'!$H$2:$H$211="Vigente")),'Movimentações'!$C$2:$C$211),""))</f>
        <v/>
      </c>
      <c r="F166" s="14">
        <f>IF(OR(A166="",E166=""),"",IF(E166&gt;'Listas'!$B$2,"",'Listas'!$B$2-E166))</f>
        <v/>
      </c>
      <c r="G166" s="15">
        <f>IF(A166="","",IF(C166="","Preencher data de inclusão",IF(COUNTIF($A$2:$A$211,A166)&gt;1,"Código duplicado",IF(D166="Sem movimentação","Sem movimentação",IF(SUMPRODUCT(('Movimentações'!$B$2:$B$211=A166)*(LEN('Movimentações'!$I$2:$I$211)&gt;0))&gt;0,"Revisar movimentação","OK")))))</f>
        <v/>
      </c>
    </row>
    <row r="167" ht="21" customHeight="1">
      <c r="A167" s="10" t="n"/>
      <c r="B167" s="10" t="n"/>
      <c r="C167" s="11" t="n"/>
      <c r="D167" s="12">
        <f>IF(A167="","",IFERROR(LOOKUP(2,1/(('Movimentações'!$B$2:$B$211=A167)*('Movimentações'!$H$2:$H$211="Vigente")),'Movimentações'!$E$2:$E$211),"Sem movimentação"))</f>
        <v/>
      </c>
      <c r="E167" s="13">
        <f>IF(A167="","",IFERROR(LOOKUP(2,1/(('Movimentações'!$B$2:$B$211=A167)*('Movimentações'!$H$2:$H$211="Vigente")),'Movimentações'!$C$2:$C$211),""))</f>
        <v/>
      </c>
      <c r="F167" s="14">
        <f>IF(OR(A167="",E167=""),"",IF(E167&gt;'Listas'!$B$2,"",'Listas'!$B$2-E167))</f>
        <v/>
      </c>
      <c r="G167" s="15">
        <f>IF(A167="","",IF(C167="","Preencher data de inclusão",IF(COUNTIF($A$2:$A$211,A167)&gt;1,"Código duplicado",IF(D167="Sem movimentação","Sem movimentação",IF(SUMPRODUCT(('Movimentações'!$B$2:$B$211=A167)*(LEN('Movimentações'!$I$2:$I$211)&gt;0))&gt;0,"Revisar movimentação","OK")))))</f>
        <v/>
      </c>
    </row>
    <row r="168" ht="21" customHeight="1">
      <c r="A168" s="10" t="n"/>
      <c r="B168" s="10" t="n"/>
      <c r="C168" s="11" t="n"/>
      <c r="D168" s="12">
        <f>IF(A168="","",IFERROR(LOOKUP(2,1/(('Movimentações'!$B$2:$B$211=A168)*('Movimentações'!$H$2:$H$211="Vigente")),'Movimentações'!$E$2:$E$211),"Sem movimentação"))</f>
        <v/>
      </c>
      <c r="E168" s="13">
        <f>IF(A168="","",IFERROR(LOOKUP(2,1/(('Movimentações'!$B$2:$B$211=A168)*('Movimentações'!$H$2:$H$211="Vigente")),'Movimentações'!$C$2:$C$211),""))</f>
        <v/>
      </c>
      <c r="F168" s="14">
        <f>IF(OR(A168="",E168=""),"",IF(E168&gt;'Listas'!$B$2,"",'Listas'!$B$2-E168))</f>
        <v/>
      </c>
      <c r="G168" s="15">
        <f>IF(A168="","",IF(C168="","Preencher data de inclusão",IF(COUNTIF($A$2:$A$211,A168)&gt;1,"Código duplicado",IF(D168="Sem movimentação","Sem movimentação",IF(SUMPRODUCT(('Movimentações'!$B$2:$B$211=A168)*(LEN('Movimentações'!$I$2:$I$211)&gt;0))&gt;0,"Revisar movimentação","OK")))))</f>
        <v/>
      </c>
    </row>
    <row r="169" ht="21" customHeight="1">
      <c r="A169" s="10" t="n"/>
      <c r="B169" s="10" t="n"/>
      <c r="C169" s="11" t="n"/>
      <c r="D169" s="12">
        <f>IF(A169="","",IFERROR(LOOKUP(2,1/(('Movimentações'!$B$2:$B$211=A169)*('Movimentações'!$H$2:$H$211="Vigente")),'Movimentações'!$E$2:$E$211),"Sem movimentação"))</f>
        <v/>
      </c>
      <c r="E169" s="13">
        <f>IF(A169="","",IFERROR(LOOKUP(2,1/(('Movimentações'!$B$2:$B$211=A169)*('Movimentações'!$H$2:$H$211="Vigente")),'Movimentações'!$C$2:$C$211),""))</f>
        <v/>
      </c>
      <c r="F169" s="14">
        <f>IF(OR(A169="",E169=""),"",IF(E169&gt;'Listas'!$B$2,"",'Listas'!$B$2-E169))</f>
        <v/>
      </c>
      <c r="G169" s="15">
        <f>IF(A169="","",IF(C169="","Preencher data de inclusão",IF(COUNTIF($A$2:$A$211,A169)&gt;1,"Código duplicado",IF(D169="Sem movimentação","Sem movimentação",IF(SUMPRODUCT(('Movimentações'!$B$2:$B$211=A169)*(LEN('Movimentações'!$I$2:$I$211)&gt;0))&gt;0,"Revisar movimentação","OK")))))</f>
        <v/>
      </c>
    </row>
    <row r="170" ht="21" customHeight="1">
      <c r="A170" s="10" t="n"/>
      <c r="B170" s="10" t="n"/>
      <c r="C170" s="11" t="n"/>
      <c r="D170" s="12">
        <f>IF(A170="","",IFERROR(LOOKUP(2,1/(('Movimentações'!$B$2:$B$211=A170)*('Movimentações'!$H$2:$H$211="Vigente")),'Movimentações'!$E$2:$E$211),"Sem movimentação"))</f>
        <v/>
      </c>
      <c r="E170" s="13">
        <f>IF(A170="","",IFERROR(LOOKUP(2,1/(('Movimentações'!$B$2:$B$211=A170)*('Movimentações'!$H$2:$H$211="Vigente")),'Movimentações'!$C$2:$C$211),""))</f>
        <v/>
      </c>
      <c r="F170" s="14">
        <f>IF(OR(A170="",E170=""),"",IF(E170&gt;'Listas'!$B$2,"",'Listas'!$B$2-E170))</f>
        <v/>
      </c>
      <c r="G170" s="15">
        <f>IF(A170="","",IF(C170="","Preencher data de inclusão",IF(COUNTIF($A$2:$A$211,A170)&gt;1,"Código duplicado",IF(D170="Sem movimentação","Sem movimentação",IF(SUMPRODUCT(('Movimentações'!$B$2:$B$211=A170)*(LEN('Movimentações'!$I$2:$I$211)&gt;0))&gt;0,"Revisar movimentação","OK")))))</f>
        <v/>
      </c>
    </row>
    <row r="171" ht="21" customHeight="1">
      <c r="A171" s="10" t="n"/>
      <c r="B171" s="10" t="n"/>
      <c r="C171" s="11" t="n"/>
      <c r="D171" s="12">
        <f>IF(A171="","",IFERROR(LOOKUP(2,1/(('Movimentações'!$B$2:$B$211=A171)*('Movimentações'!$H$2:$H$211="Vigente")),'Movimentações'!$E$2:$E$211),"Sem movimentação"))</f>
        <v/>
      </c>
      <c r="E171" s="13">
        <f>IF(A171="","",IFERROR(LOOKUP(2,1/(('Movimentações'!$B$2:$B$211=A171)*('Movimentações'!$H$2:$H$211="Vigente")),'Movimentações'!$C$2:$C$211),""))</f>
        <v/>
      </c>
      <c r="F171" s="14">
        <f>IF(OR(A171="",E171=""),"",IF(E171&gt;'Listas'!$B$2,"",'Listas'!$B$2-E171))</f>
        <v/>
      </c>
      <c r="G171" s="15">
        <f>IF(A171="","",IF(C171="","Preencher data de inclusão",IF(COUNTIF($A$2:$A$211,A171)&gt;1,"Código duplicado",IF(D171="Sem movimentação","Sem movimentação",IF(SUMPRODUCT(('Movimentações'!$B$2:$B$211=A171)*(LEN('Movimentações'!$I$2:$I$211)&gt;0))&gt;0,"Revisar movimentação","OK")))))</f>
        <v/>
      </c>
    </row>
    <row r="172" ht="21" customHeight="1">
      <c r="A172" s="10" t="n"/>
      <c r="B172" s="10" t="n"/>
      <c r="C172" s="11" t="n"/>
      <c r="D172" s="12">
        <f>IF(A172="","",IFERROR(LOOKUP(2,1/(('Movimentações'!$B$2:$B$211=A172)*('Movimentações'!$H$2:$H$211="Vigente")),'Movimentações'!$E$2:$E$211),"Sem movimentação"))</f>
        <v/>
      </c>
      <c r="E172" s="13">
        <f>IF(A172="","",IFERROR(LOOKUP(2,1/(('Movimentações'!$B$2:$B$211=A172)*('Movimentações'!$H$2:$H$211="Vigente")),'Movimentações'!$C$2:$C$211),""))</f>
        <v/>
      </c>
      <c r="F172" s="14">
        <f>IF(OR(A172="",E172=""),"",IF(E172&gt;'Listas'!$B$2,"",'Listas'!$B$2-E172))</f>
        <v/>
      </c>
      <c r="G172" s="15">
        <f>IF(A172="","",IF(C172="","Preencher data de inclusão",IF(COUNTIF($A$2:$A$211,A172)&gt;1,"Código duplicado",IF(D172="Sem movimentação","Sem movimentação",IF(SUMPRODUCT(('Movimentações'!$B$2:$B$211=A172)*(LEN('Movimentações'!$I$2:$I$211)&gt;0))&gt;0,"Revisar movimentação","OK")))))</f>
        <v/>
      </c>
    </row>
    <row r="173" ht="21" customHeight="1">
      <c r="A173" s="10" t="n"/>
      <c r="B173" s="10" t="n"/>
      <c r="C173" s="11" t="n"/>
      <c r="D173" s="12">
        <f>IF(A173="","",IFERROR(LOOKUP(2,1/(('Movimentações'!$B$2:$B$211=A173)*('Movimentações'!$H$2:$H$211="Vigente")),'Movimentações'!$E$2:$E$211),"Sem movimentação"))</f>
        <v/>
      </c>
      <c r="E173" s="13">
        <f>IF(A173="","",IFERROR(LOOKUP(2,1/(('Movimentações'!$B$2:$B$211=A173)*('Movimentações'!$H$2:$H$211="Vigente")),'Movimentações'!$C$2:$C$211),""))</f>
        <v/>
      </c>
      <c r="F173" s="14">
        <f>IF(OR(A173="",E173=""),"",IF(E173&gt;'Listas'!$B$2,"",'Listas'!$B$2-E173))</f>
        <v/>
      </c>
      <c r="G173" s="15">
        <f>IF(A173="","",IF(C173="","Preencher data de inclusão",IF(COUNTIF($A$2:$A$211,A173)&gt;1,"Código duplicado",IF(D173="Sem movimentação","Sem movimentação",IF(SUMPRODUCT(('Movimentações'!$B$2:$B$211=A173)*(LEN('Movimentações'!$I$2:$I$211)&gt;0))&gt;0,"Revisar movimentação","OK")))))</f>
        <v/>
      </c>
    </row>
    <row r="174" ht="21" customHeight="1">
      <c r="A174" s="10" t="n"/>
      <c r="B174" s="10" t="n"/>
      <c r="C174" s="11" t="n"/>
      <c r="D174" s="12">
        <f>IF(A174="","",IFERROR(LOOKUP(2,1/(('Movimentações'!$B$2:$B$211=A174)*('Movimentações'!$H$2:$H$211="Vigente")),'Movimentações'!$E$2:$E$211),"Sem movimentação"))</f>
        <v/>
      </c>
      <c r="E174" s="13">
        <f>IF(A174="","",IFERROR(LOOKUP(2,1/(('Movimentações'!$B$2:$B$211=A174)*('Movimentações'!$H$2:$H$211="Vigente")),'Movimentações'!$C$2:$C$211),""))</f>
        <v/>
      </c>
      <c r="F174" s="14">
        <f>IF(OR(A174="",E174=""),"",IF(E174&gt;'Listas'!$B$2,"",'Listas'!$B$2-E174))</f>
        <v/>
      </c>
      <c r="G174" s="15">
        <f>IF(A174="","",IF(C174="","Preencher data de inclusão",IF(COUNTIF($A$2:$A$211,A174)&gt;1,"Código duplicado",IF(D174="Sem movimentação","Sem movimentação",IF(SUMPRODUCT(('Movimentações'!$B$2:$B$211=A174)*(LEN('Movimentações'!$I$2:$I$211)&gt;0))&gt;0,"Revisar movimentação","OK")))))</f>
        <v/>
      </c>
    </row>
    <row r="175" ht="21" customHeight="1">
      <c r="A175" s="10" t="n"/>
      <c r="B175" s="10" t="n"/>
      <c r="C175" s="11" t="n"/>
      <c r="D175" s="12">
        <f>IF(A175="","",IFERROR(LOOKUP(2,1/(('Movimentações'!$B$2:$B$211=A175)*('Movimentações'!$H$2:$H$211="Vigente")),'Movimentações'!$E$2:$E$211),"Sem movimentação"))</f>
        <v/>
      </c>
      <c r="E175" s="13">
        <f>IF(A175="","",IFERROR(LOOKUP(2,1/(('Movimentações'!$B$2:$B$211=A175)*('Movimentações'!$H$2:$H$211="Vigente")),'Movimentações'!$C$2:$C$211),""))</f>
        <v/>
      </c>
      <c r="F175" s="14">
        <f>IF(OR(A175="",E175=""),"",IF(E175&gt;'Listas'!$B$2,"",'Listas'!$B$2-E175))</f>
        <v/>
      </c>
      <c r="G175" s="15">
        <f>IF(A175="","",IF(C175="","Preencher data de inclusão",IF(COUNTIF($A$2:$A$211,A175)&gt;1,"Código duplicado",IF(D175="Sem movimentação","Sem movimentação",IF(SUMPRODUCT(('Movimentações'!$B$2:$B$211=A175)*(LEN('Movimentações'!$I$2:$I$211)&gt;0))&gt;0,"Revisar movimentação","OK")))))</f>
        <v/>
      </c>
    </row>
    <row r="176" ht="21" customHeight="1">
      <c r="A176" s="10" t="n"/>
      <c r="B176" s="10" t="n"/>
      <c r="C176" s="11" t="n"/>
      <c r="D176" s="12">
        <f>IF(A176="","",IFERROR(LOOKUP(2,1/(('Movimentações'!$B$2:$B$211=A176)*('Movimentações'!$H$2:$H$211="Vigente")),'Movimentações'!$E$2:$E$211),"Sem movimentação"))</f>
        <v/>
      </c>
      <c r="E176" s="13">
        <f>IF(A176="","",IFERROR(LOOKUP(2,1/(('Movimentações'!$B$2:$B$211=A176)*('Movimentações'!$H$2:$H$211="Vigente")),'Movimentações'!$C$2:$C$211),""))</f>
        <v/>
      </c>
      <c r="F176" s="14">
        <f>IF(OR(A176="",E176=""),"",IF(E176&gt;'Listas'!$B$2,"",'Listas'!$B$2-E176))</f>
        <v/>
      </c>
      <c r="G176" s="15">
        <f>IF(A176="","",IF(C176="","Preencher data de inclusão",IF(COUNTIF($A$2:$A$211,A176)&gt;1,"Código duplicado",IF(D176="Sem movimentação","Sem movimentação",IF(SUMPRODUCT(('Movimentações'!$B$2:$B$211=A176)*(LEN('Movimentações'!$I$2:$I$211)&gt;0))&gt;0,"Revisar movimentação","OK")))))</f>
        <v/>
      </c>
    </row>
    <row r="177" ht="21" customHeight="1">
      <c r="A177" s="10" t="n"/>
      <c r="B177" s="10" t="n"/>
      <c r="C177" s="11" t="n"/>
      <c r="D177" s="12">
        <f>IF(A177="","",IFERROR(LOOKUP(2,1/(('Movimentações'!$B$2:$B$211=A177)*('Movimentações'!$H$2:$H$211="Vigente")),'Movimentações'!$E$2:$E$211),"Sem movimentação"))</f>
        <v/>
      </c>
      <c r="E177" s="13">
        <f>IF(A177="","",IFERROR(LOOKUP(2,1/(('Movimentações'!$B$2:$B$211=A177)*('Movimentações'!$H$2:$H$211="Vigente")),'Movimentações'!$C$2:$C$211),""))</f>
        <v/>
      </c>
      <c r="F177" s="14">
        <f>IF(OR(A177="",E177=""),"",IF(E177&gt;'Listas'!$B$2,"",'Listas'!$B$2-E177))</f>
        <v/>
      </c>
      <c r="G177" s="15">
        <f>IF(A177="","",IF(C177="","Preencher data de inclusão",IF(COUNTIF($A$2:$A$211,A177)&gt;1,"Código duplicado",IF(D177="Sem movimentação","Sem movimentação",IF(SUMPRODUCT(('Movimentações'!$B$2:$B$211=A177)*(LEN('Movimentações'!$I$2:$I$211)&gt;0))&gt;0,"Revisar movimentação","OK")))))</f>
        <v/>
      </c>
    </row>
    <row r="178" ht="21" customHeight="1">
      <c r="A178" s="10" t="n"/>
      <c r="B178" s="10" t="n"/>
      <c r="C178" s="11" t="n"/>
      <c r="D178" s="12">
        <f>IF(A178="","",IFERROR(LOOKUP(2,1/(('Movimentações'!$B$2:$B$211=A178)*('Movimentações'!$H$2:$H$211="Vigente")),'Movimentações'!$E$2:$E$211),"Sem movimentação"))</f>
        <v/>
      </c>
      <c r="E178" s="13">
        <f>IF(A178="","",IFERROR(LOOKUP(2,1/(('Movimentações'!$B$2:$B$211=A178)*('Movimentações'!$H$2:$H$211="Vigente")),'Movimentações'!$C$2:$C$211),""))</f>
        <v/>
      </c>
      <c r="F178" s="14">
        <f>IF(OR(A178="",E178=""),"",IF(E178&gt;'Listas'!$B$2,"",'Listas'!$B$2-E178))</f>
        <v/>
      </c>
      <c r="G178" s="15">
        <f>IF(A178="","",IF(C178="","Preencher data de inclusão",IF(COUNTIF($A$2:$A$211,A178)&gt;1,"Código duplicado",IF(D178="Sem movimentação","Sem movimentação",IF(SUMPRODUCT(('Movimentações'!$B$2:$B$211=A178)*(LEN('Movimentações'!$I$2:$I$211)&gt;0))&gt;0,"Revisar movimentação","OK")))))</f>
        <v/>
      </c>
    </row>
    <row r="179" ht="21" customHeight="1">
      <c r="A179" s="10" t="n"/>
      <c r="B179" s="10" t="n"/>
      <c r="C179" s="11" t="n"/>
      <c r="D179" s="12">
        <f>IF(A179="","",IFERROR(LOOKUP(2,1/(('Movimentações'!$B$2:$B$211=A179)*('Movimentações'!$H$2:$H$211="Vigente")),'Movimentações'!$E$2:$E$211),"Sem movimentação"))</f>
        <v/>
      </c>
      <c r="E179" s="13">
        <f>IF(A179="","",IFERROR(LOOKUP(2,1/(('Movimentações'!$B$2:$B$211=A179)*('Movimentações'!$H$2:$H$211="Vigente")),'Movimentações'!$C$2:$C$211),""))</f>
        <v/>
      </c>
      <c r="F179" s="14">
        <f>IF(OR(A179="",E179=""),"",IF(E179&gt;'Listas'!$B$2,"",'Listas'!$B$2-E179))</f>
        <v/>
      </c>
      <c r="G179" s="15">
        <f>IF(A179="","",IF(C179="","Preencher data de inclusão",IF(COUNTIF($A$2:$A$211,A179)&gt;1,"Código duplicado",IF(D179="Sem movimentação","Sem movimentação",IF(SUMPRODUCT(('Movimentações'!$B$2:$B$211=A179)*(LEN('Movimentações'!$I$2:$I$211)&gt;0))&gt;0,"Revisar movimentação","OK")))))</f>
        <v/>
      </c>
    </row>
    <row r="180" ht="21" customHeight="1">
      <c r="A180" s="10" t="n"/>
      <c r="B180" s="10" t="n"/>
      <c r="C180" s="11" t="n"/>
      <c r="D180" s="12">
        <f>IF(A180="","",IFERROR(LOOKUP(2,1/(('Movimentações'!$B$2:$B$211=A180)*('Movimentações'!$H$2:$H$211="Vigente")),'Movimentações'!$E$2:$E$211),"Sem movimentação"))</f>
        <v/>
      </c>
      <c r="E180" s="13">
        <f>IF(A180="","",IFERROR(LOOKUP(2,1/(('Movimentações'!$B$2:$B$211=A180)*('Movimentações'!$H$2:$H$211="Vigente")),'Movimentações'!$C$2:$C$211),""))</f>
        <v/>
      </c>
      <c r="F180" s="14">
        <f>IF(OR(A180="",E180=""),"",IF(E180&gt;'Listas'!$B$2,"",'Listas'!$B$2-E180))</f>
        <v/>
      </c>
      <c r="G180" s="15">
        <f>IF(A180="","",IF(C180="","Preencher data de inclusão",IF(COUNTIF($A$2:$A$211,A180)&gt;1,"Código duplicado",IF(D180="Sem movimentação","Sem movimentação",IF(SUMPRODUCT(('Movimentações'!$B$2:$B$211=A180)*(LEN('Movimentações'!$I$2:$I$211)&gt;0))&gt;0,"Revisar movimentação","OK")))))</f>
        <v/>
      </c>
    </row>
    <row r="181" ht="21" customHeight="1">
      <c r="A181" s="10" t="n"/>
      <c r="B181" s="10" t="n"/>
      <c r="C181" s="11" t="n"/>
      <c r="D181" s="12">
        <f>IF(A181="","",IFERROR(LOOKUP(2,1/(('Movimentações'!$B$2:$B$211=A181)*('Movimentações'!$H$2:$H$211="Vigente")),'Movimentações'!$E$2:$E$211),"Sem movimentação"))</f>
        <v/>
      </c>
      <c r="E181" s="13">
        <f>IF(A181="","",IFERROR(LOOKUP(2,1/(('Movimentações'!$B$2:$B$211=A181)*('Movimentações'!$H$2:$H$211="Vigente")),'Movimentações'!$C$2:$C$211),""))</f>
        <v/>
      </c>
      <c r="F181" s="14">
        <f>IF(OR(A181="",E181=""),"",IF(E181&gt;'Listas'!$B$2,"",'Listas'!$B$2-E181))</f>
        <v/>
      </c>
      <c r="G181" s="15">
        <f>IF(A181="","",IF(C181="","Preencher data de inclusão",IF(COUNTIF($A$2:$A$211,A181)&gt;1,"Código duplicado",IF(D181="Sem movimentação","Sem movimentação",IF(SUMPRODUCT(('Movimentações'!$B$2:$B$211=A181)*(LEN('Movimentações'!$I$2:$I$211)&gt;0))&gt;0,"Revisar movimentação","OK")))))</f>
        <v/>
      </c>
    </row>
    <row r="182" ht="21" customHeight="1">
      <c r="A182" s="10" t="n"/>
      <c r="B182" s="10" t="n"/>
      <c r="C182" s="11" t="n"/>
      <c r="D182" s="12">
        <f>IF(A182="","",IFERROR(LOOKUP(2,1/(('Movimentações'!$B$2:$B$211=A182)*('Movimentações'!$H$2:$H$211="Vigente")),'Movimentações'!$E$2:$E$211),"Sem movimentação"))</f>
        <v/>
      </c>
      <c r="E182" s="13">
        <f>IF(A182="","",IFERROR(LOOKUP(2,1/(('Movimentações'!$B$2:$B$211=A182)*('Movimentações'!$H$2:$H$211="Vigente")),'Movimentações'!$C$2:$C$211),""))</f>
        <v/>
      </c>
      <c r="F182" s="14">
        <f>IF(OR(A182="",E182=""),"",IF(E182&gt;'Listas'!$B$2,"",'Listas'!$B$2-E182))</f>
        <v/>
      </c>
      <c r="G182" s="15">
        <f>IF(A182="","",IF(C182="","Preencher data de inclusão",IF(COUNTIF($A$2:$A$211,A182)&gt;1,"Código duplicado",IF(D182="Sem movimentação","Sem movimentação",IF(SUMPRODUCT(('Movimentações'!$B$2:$B$211=A182)*(LEN('Movimentações'!$I$2:$I$211)&gt;0))&gt;0,"Revisar movimentação","OK")))))</f>
        <v/>
      </c>
    </row>
    <row r="183" ht="21" customHeight="1">
      <c r="A183" s="10" t="n"/>
      <c r="B183" s="10" t="n"/>
      <c r="C183" s="11" t="n"/>
      <c r="D183" s="12">
        <f>IF(A183="","",IFERROR(LOOKUP(2,1/(('Movimentações'!$B$2:$B$211=A183)*('Movimentações'!$H$2:$H$211="Vigente")),'Movimentações'!$E$2:$E$211),"Sem movimentação"))</f>
        <v/>
      </c>
      <c r="E183" s="13">
        <f>IF(A183="","",IFERROR(LOOKUP(2,1/(('Movimentações'!$B$2:$B$211=A183)*('Movimentações'!$H$2:$H$211="Vigente")),'Movimentações'!$C$2:$C$211),""))</f>
        <v/>
      </c>
      <c r="F183" s="14">
        <f>IF(OR(A183="",E183=""),"",IF(E183&gt;'Listas'!$B$2,"",'Listas'!$B$2-E183))</f>
        <v/>
      </c>
      <c r="G183" s="15">
        <f>IF(A183="","",IF(C183="","Preencher data de inclusão",IF(COUNTIF($A$2:$A$211,A183)&gt;1,"Código duplicado",IF(D183="Sem movimentação","Sem movimentação",IF(SUMPRODUCT(('Movimentações'!$B$2:$B$211=A183)*(LEN('Movimentações'!$I$2:$I$211)&gt;0))&gt;0,"Revisar movimentação","OK")))))</f>
        <v/>
      </c>
    </row>
    <row r="184" ht="21" customHeight="1">
      <c r="A184" s="10" t="n"/>
      <c r="B184" s="10" t="n"/>
      <c r="C184" s="11" t="n"/>
      <c r="D184" s="12">
        <f>IF(A184="","",IFERROR(LOOKUP(2,1/(('Movimentações'!$B$2:$B$211=A184)*('Movimentações'!$H$2:$H$211="Vigente")),'Movimentações'!$E$2:$E$211),"Sem movimentação"))</f>
        <v/>
      </c>
      <c r="E184" s="13">
        <f>IF(A184="","",IFERROR(LOOKUP(2,1/(('Movimentações'!$B$2:$B$211=A184)*('Movimentações'!$H$2:$H$211="Vigente")),'Movimentações'!$C$2:$C$211),""))</f>
        <v/>
      </c>
      <c r="F184" s="14">
        <f>IF(OR(A184="",E184=""),"",IF(E184&gt;'Listas'!$B$2,"",'Listas'!$B$2-E184))</f>
        <v/>
      </c>
      <c r="G184" s="15">
        <f>IF(A184="","",IF(C184="","Preencher data de inclusão",IF(COUNTIF($A$2:$A$211,A184)&gt;1,"Código duplicado",IF(D184="Sem movimentação","Sem movimentação",IF(SUMPRODUCT(('Movimentações'!$B$2:$B$211=A184)*(LEN('Movimentações'!$I$2:$I$211)&gt;0))&gt;0,"Revisar movimentação","OK")))))</f>
        <v/>
      </c>
    </row>
    <row r="185" ht="21" customHeight="1">
      <c r="A185" s="10" t="n"/>
      <c r="B185" s="10" t="n"/>
      <c r="C185" s="11" t="n"/>
      <c r="D185" s="12">
        <f>IF(A185="","",IFERROR(LOOKUP(2,1/(('Movimentações'!$B$2:$B$211=A185)*('Movimentações'!$H$2:$H$211="Vigente")),'Movimentações'!$E$2:$E$211),"Sem movimentação"))</f>
        <v/>
      </c>
      <c r="E185" s="13">
        <f>IF(A185="","",IFERROR(LOOKUP(2,1/(('Movimentações'!$B$2:$B$211=A185)*('Movimentações'!$H$2:$H$211="Vigente")),'Movimentações'!$C$2:$C$211),""))</f>
        <v/>
      </c>
      <c r="F185" s="14">
        <f>IF(OR(A185="",E185=""),"",IF(E185&gt;'Listas'!$B$2,"",'Listas'!$B$2-E185))</f>
        <v/>
      </c>
      <c r="G185" s="15">
        <f>IF(A185="","",IF(C185="","Preencher data de inclusão",IF(COUNTIF($A$2:$A$211,A185)&gt;1,"Código duplicado",IF(D185="Sem movimentação","Sem movimentação",IF(SUMPRODUCT(('Movimentações'!$B$2:$B$211=A185)*(LEN('Movimentações'!$I$2:$I$211)&gt;0))&gt;0,"Revisar movimentação","OK")))))</f>
        <v/>
      </c>
    </row>
    <row r="186" ht="21" customHeight="1">
      <c r="A186" s="10" t="n"/>
      <c r="B186" s="10" t="n"/>
      <c r="C186" s="11" t="n"/>
      <c r="D186" s="12">
        <f>IF(A186="","",IFERROR(LOOKUP(2,1/(('Movimentações'!$B$2:$B$211=A186)*('Movimentações'!$H$2:$H$211="Vigente")),'Movimentações'!$E$2:$E$211),"Sem movimentação"))</f>
        <v/>
      </c>
      <c r="E186" s="13">
        <f>IF(A186="","",IFERROR(LOOKUP(2,1/(('Movimentações'!$B$2:$B$211=A186)*('Movimentações'!$H$2:$H$211="Vigente")),'Movimentações'!$C$2:$C$211),""))</f>
        <v/>
      </c>
      <c r="F186" s="14">
        <f>IF(OR(A186="",E186=""),"",IF(E186&gt;'Listas'!$B$2,"",'Listas'!$B$2-E186))</f>
        <v/>
      </c>
      <c r="G186" s="15">
        <f>IF(A186="","",IF(C186="","Preencher data de inclusão",IF(COUNTIF($A$2:$A$211,A186)&gt;1,"Código duplicado",IF(D186="Sem movimentação","Sem movimentação",IF(SUMPRODUCT(('Movimentações'!$B$2:$B$211=A186)*(LEN('Movimentações'!$I$2:$I$211)&gt;0))&gt;0,"Revisar movimentação","OK")))))</f>
        <v/>
      </c>
    </row>
    <row r="187" ht="21" customHeight="1">
      <c r="A187" s="10" t="n"/>
      <c r="B187" s="10" t="n"/>
      <c r="C187" s="11" t="n"/>
      <c r="D187" s="12">
        <f>IF(A187="","",IFERROR(LOOKUP(2,1/(('Movimentações'!$B$2:$B$211=A187)*('Movimentações'!$H$2:$H$211="Vigente")),'Movimentações'!$E$2:$E$211),"Sem movimentação"))</f>
        <v/>
      </c>
      <c r="E187" s="13">
        <f>IF(A187="","",IFERROR(LOOKUP(2,1/(('Movimentações'!$B$2:$B$211=A187)*('Movimentações'!$H$2:$H$211="Vigente")),'Movimentações'!$C$2:$C$211),""))</f>
        <v/>
      </c>
      <c r="F187" s="14">
        <f>IF(OR(A187="",E187=""),"",IF(E187&gt;'Listas'!$B$2,"",'Listas'!$B$2-E187))</f>
        <v/>
      </c>
      <c r="G187" s="15">
        <f>IF(A187="","",IF(C187="","Preencher data de inclusão",IF(COUNTIF($A$2:$A$211,A187)&gt;1,"Código duplicado",IF(D187="Sem movimentação","Sem movimentação",IF(SUMPRODUCT(('Movimentações'!$B$2:$B$211=A187)*(LEN('Movimentações'!$I$2:$I$211)&gt;0))&gt;0,"Revisar movimentação","OK")))))</f>
        <v/>
      </c>
    </row>
    <row r="188" ht="21" customHeight="1">
      <c r="A188" s="10" t="n"/>
      <c r="B188" s="10" t="n"/>
      <c r="C188" s="11" t="n"/>
      <c r="D188" s="12">
        <f>IF(A188="","",IFERROR(LOOKUP(2,1/(('Movimentações'!$B$2:$B$211=A188)*('Movimentações'!$H$2:$H$211="Vigente")),'Movimentações'!$E$2:$E$211),"Sem movimentação"))</f>
        <v/>
      </c>
      <c r="E188" s="13">
        <f>IF(A188="","",IFERROR(LOOKUP(2,1/(('Movimentações'!$B$2:$B$211=A188)*('Movimentações'!$H$2:$H$211="Vigente")),'Movimentações'!$C$2:$C$211),""))</f>
        <v/>
      </c>
      <c r="F188" s="14">
        <f>IF(OR(A188="",E188=""),"",IF(E188&gt;'Listas'!$B$2,"",'Listas'!$B$2-E188))</f>
        <v/>
      </c>
      <c r="G188" s="15">
        <f>IF(A188="","",IF(C188="","Preencher data de inclusão",IF(COUNTIF($A$2:$A$211,A188)&gt;1,"Código duplicado",IF(D188="Sem movimentação","Sem movimentação",IF(SUMPRODUCT(('Movimentações'!$B$2:$B$211=A188)*(LEN('Movimentações'!$I$2:$I$211)&gt;0))&gt;0,"Revisar movimentação","OK")))))</f>
        <v/>
      </c>
    </row>
    <row r="189" ht="21" customHeight="1">
      <c r="A189" s="10" t="n"/>
      <c r="B189" s="10" t="n"/>
      <c r="C189" s="11" t="n"/>
      <c r="D189" s="12">
        <f>IF(A189="","",IFERROR(LOOKUP(2,1/(('Movimentações'!$B$2:$B$211=A189)*('Movimentações'!$H$2:$H$211="Vigente")),'Movimentações'!$E$2:$E$211),"Sem movimentação"))</f>
        <v/>
      </c>
      <c r="E189" s="13">
        <f>IF(A189="","",IFERROR(LOOKUP(2,1/(('Movimentações'!$B$2:$B$211=A189)*('Movimentações'!$H$2:$H$211="Vigente")),'Movimentações'!$C$2:$C$211),""))</f>
        <v/>
      </c>
      <c r="F189" s="14">
        <f>IF(OR(A189="",E189=""),"",IF(E189&gt;'Listas'!$B$2,"",'Listas'!$B$2-E189))</f>
        <v/>
      </c>
      <c r="G189" s="15">
        <f>IF(A189="","",IF(C189="","Preencher data de inclusão",IF(COUNTIF($A$2:$A$211,A189)&gt;1,"Código duplicado",IF(D189="Sem movimentação","Sem movimentação",IF(SUMPRODUCT(('Movimentações'!$B$2:$B$211=A189)*(LEN('Movimentações'!$I$2:$I$211)&gt;0))&gt;0,"Revisar movimentação","OK")))))</f>
        <v/>
      </c>
    </row>
    <row r="190" ht="21" customHeight="1">
      <c r="A190" s="10" t="n"/>
      <c r="B190" s="10" t="n"/>
      <c r="C190" s="11" t="n"/>
      <c r="D190" s="12">
        <f>IF(A190="","",IFERROR(LOOKUP(2,1/(('Movimentações'!$B$2:$B$211=A190)*('Movimentações'!$H$2:$H$211="Vigente")),'Movimentações'!$E$2:$E$211),"Sem movimentação"))</f>
        <v/>
      </c>
      <c r="E190" s="13">
        <f>IF(A190="","",IFERROR(LOOKUP(2,1/(('Movimentações'!$B$2:$B$211=A190)*('Movimentações'!$H$2:$H$211="Vigente")),'Movimentações'!$C$2:$C$211),""))</f>
        <v/>
      </c>
      <c r="F190" s="14">
        <f>IF(OR(A190="",E190=""),"",IF(E190&gt;'Listas'!$B$2,"",'Listas'!$B$2-E190))</f>
        <v/>
      </c>
      <c r="G190" s="15">
        <f>IF(A190="","",IF(C190="","Preencher data de inclusão",IF(COUNTIF($A$2:$A$211,A190)&gt;1,"Código duplicado",IF(D190="Sem movimentação","Sem movimentação",IF(SUMPRODUCT(('Movimentações'!$B$2:$B$211=A190)*(LEN('Movimentações'!$I$2:$I$211)&gt;0))&gt;0,"Revisar movimentação","OK")))))</f>
        <v/>
      </c>
    </row>
    <row r="191" ht="21" customHeight="1">
      <c r="A191" s="10" t="n"/>
      <c r="B191" s="10" t="n"/>
      <c r="C191" s="11" t="n"/>
      <c r="D191" s="12">
        <f>IF(A191="","",IFERROR(LOOKUP(2,1/(('Movimentações'!$B$2:$B$211=A191)*('Movimentações'!$H$2:$H$211="Vigente")),'Movimentações'!$E$2:$E$211),"Sem movimentação"))</f>
        <v/>
      </c>
      <c r="E191" s="13">
        <f>IF(A191="","",IFERROR(LOOKUP(2,1/(('Movimentações'!$B$2:$B$211=A191)*('Movimentações'!$H$2:$H$211="Vigente")),'Movimentações'!$C$2:$C$211),""))</f>
        <v/>
      </c>
      <c r="F191" s="14">
        <f>IF(OR(A191="",E191=""),"",IF(E191&gt;'Listas'!$B$2,"",'Listas'!$B$2-E191))</f>
        <v/>
      </c>
      <c r="G191" s="15">
        <f>IF(A191="","",IF(C191="","Preencher data de inclusão",IF(COUNTIF($A$2:$A$211,A191)&gt;1,"Código duplicado",IF(D191="Sem movimentação","Sem movimentação",IF(SUMPRODUCT(('Movimentações'!$B$2:$B$211=A191)*(LEN('Movimentações'!$I$2:$I$211)&gt;0))&gt;0,"Revisar movimentação","OK")))))</f>
        <v/>
      </c>
    </row>
    <row r="192" ht="21" customHeight="1">
      <c r="A192" s="10" t="n"/>
      <c r="B192" s="10" t="n"/>
      <c r="C192" s="11" t="n"/>
      <c r="D192" s="12">
        <f>IF(A192="","",IFERROR(LOOKUP(2,1/(('Movimentações'!$B$2:$B$211=A192)*('Movimentações'!$H$2:$H$211="Vigente")),'Movimentações'!$E$2:$E$211),"Sem movimentação"))</f>
        <v/>
      </c>
      <c r="E192" s="13">
        <f>IF(A192="","",IFERROR(LOOKUP(2,1/(('Movimentações'!$B$2:$B$211=A192)*('Movimentações'!$H$2:$H$211="Vigente")),'Movimentações'!$C$2:$C$211),""))</f>
        <v/>
      </c>
      <c r="F192" s="14">
        <f>IF(OR(A192="",E192=""),"",IF(E192&gt;'Listas'!$B$2,"",'Listas'!$B$2-E192))</f>
        <v/>
      </c>
      <c r="G192" s="15">
        <f>IF(A192="","",IF(C192="","Preencher data de inclusão",IF(COUNTIF($A$2:$A$211,A192)&gt;1,"Código duplicado",IF(D192="Sem movimentação","Sem movimentação",IF(SUMPRODUCT(('Movimentações'!$B$2:$B$211=A192)*(LEN('Movimentações'!$I$2:$I$211)&gt;0))&gt;0,"Revisar movimentação","OK")))))</f>
        <v/>
      </c>
    </row>
    <row r="193" ht="21" customHeight="1">
      <c r="A193" s="10" t="n"/>
      <c r="B193" s="10" t="n"/>
      <c r="C193" s="11" t="n"/>
      <c r="D193" s="12">
        <f>IF(A193="","",IFERROR(LOOKUP(2,1/(('Movimentações'!$B$2:$B$211=A193)*('Movimentações'!$H$2:$H$211="Vigente")),'Movimentações'!$E$2:$E$211),"Sem movimentação"))</f>
        <v/>
      </c>
      <c r="E193" s="13">
        <f>IF(A193="","",IFERROR(LOOKUP(2,1/(('Movimentações'!$B$2:$B$211=A193)*('Movimentações'!$H$2:$H$211="Vigente")),'Movimentações'!$C$2:$C$211),""))</f>
        <v/>
      </c>
      <c r="F193" s="14">
        <f>IF(OR(A193="",E193=""),"",IF(E193&gt;'Listas'!$B$2,"",'Listas'!$B$2-E193))</f>
        <v/>
      </c>
      <c r="G193" s="15">
        <f>IF(A193="","",IF(C193="","Preencher data de inclusão",IF(COUNTIF($A$2:$A$211,A193)&gt;1,"Código duplicado",IF(D193="Sem movimentação","Sem movimentação",IF(SUMPRODUCT(('Movimentações'!$B$2:$B$211=A193)*(LEN('Movimentações'!$I$2:$I$211)&gt;0))&gt;0,"Revisar movimentação","OK")))))</f>
        <v/>
      </c>
    </row>
    <row r="194" ht="21" customHeight="1">
      <c r="A194" s="10" t="n"/>
      <c r="B194" s="10" t="n"/>
      <c r="C194" s="11" t="n"/>
      <c r="D194" s="12">
        <f>IF(A194="","",IFERROR(LOOKUP(2,1/(('Movimentações'!$B$2:$B$211=A194)*('Movimentações'!$H$2:$H$211="Vigente")),'Movimentações'!$E$2:$E$211),"Sem movimentação"))</f>
        <v/>
      </c>
      <c r="E194" s="13">
        <f>IF(A194="","",IFERROR(LOOKUP(2,1/(('Movimentações'!$B$2:$B$211=A194)*('Movimentações'!$H$2:$H$211="Vigente")),'Movimentações'!$C$2:$C$211),""))</f>
        <v/>
      </c>
      <c r="F194" s="14">
        <f>IF(OR(A194="",E194=""),"",IF(E194&gt;'Listas'!$B$2,"",'Listas'!$B$2-E194))</f>
        <v/>
      </c>
      <c r="G194" s="15">
        <f>IF(A194="","",IF(C194="","Preencher data de inclusão",IF(COUNTIF($A$2:$A$211,A194)&gt;1,"Código duplicado",IF(D194="Sem movimentação","Sem movimentação",IF(SUMPRODUCT(('Movimentações'!$B$2:$B$211=A194)*(LEN('Movimentações'!$I$2:$I$211)&gt;0))&gt;0,"Revisar movimentação","OK")))))</f>
        <v/>
      </c>
    </row>
    <row r="195" ht="21" customHeight="1">
      <c r="A195" s="10" t="n"/>
      <c r="B195" s="10" t="n"/>
      <c r="C195" s="11" t="n"/>
      <c r="D195" s="12">
        <f>IF(A195="","",IFERROR(LOOKUP(2,1/(('Movimentações'!$B$2:$B$211=A195)*('Movimentações'!$H$2:$H$211="Vigente")),'Movimentações'!$E$2:$E$211),"Sem movimentação"))</f>
        <v/>
      </c>
      <c r="E195" s="13">
        <f>IF(A195="","",IFERROR(LOOKUP(2,1/(('Movimentações'!$B$2:$B$211=A195)*('Movimentações'!$H$2:$H$211="Vigente")),'Movimentações'!$C$2:$C$211),""))</f>
        <v/>
      </c>
      <c r="F195" s="14">
        <f>IF(OR(A195="",E195=""),"",IF(E195&gt;'Listas'!$B$2,"",'Listas'!$B$2-E195))</f>
        <v/>
      </c>
      <c r="G195" s="15">
        <f>IF(A195="","",IF(C195="","Preencher data de inclusão",IF(COUNTIF($A$2:$A$211,A195)&gt;1,"Código duplicado",IF(D195="Sem movimentação","Sem movimentação",IF(SUMPRODUCT(('Movimentações'!$B$2:$B$211=A195)*(LEN('Movimentações'!$I$2:$I$211)&gt;0))&gt;0,"Revisar movimentação","OK")))))</f>
        <v/>
      </c>
    </row>
    <row r="196" ht="21" customHeight="1">
      <c r="A196" s="10" t="n"/>
      <c r="B196" s="10" t="n"/>
      <c r="C196" s="11" t="n"/>
      <c r="D196" s="12">
        <f>IF(A196="","",IFERROR(LOOKUP(2,1/(('Movimentações'!$B$2:$B$211=A196)*('Movimentações'!$H$2:$H$211="Vigente")),'Movimentações'!$E$2:$E$211),"Sem movimentação"))</f>
        <v/>
      </c>
      <c r="E196" s="13">
        <f>IF(A196="","",IFERROR(LOOKUP(2,1/(('Movimentações'!$B$2:$B$211=A196)*('Movimentações'!$H$2:$H$211="Vigente")),'Movimentações'!$C$2:$C$211),""))</f>
        <v/>
      </c>
      <c r="F196" s="14">
        <f>IF(OR(A196="",E196=""),"",IF(E196&gt;'Listas'!$B$2,"",'Listas'!$B$2-E196))</f>
        <v/>
      </c>
      <c r="G196" s="15">
        <f>IF(A196="","",IF(C196="","Preencher data de inclusão",IF(COUNTIF($A$2:$A$211,A196)&gt;1,"Código duplicado",IF(D196="Sem movimentação","Sem movimentação",IF(SUMPRODUCT(('Movimentações'!$B$2:$B$211=A196)*(LEN('Movimentações'!$I$2:$I$211)&gt;0))&gt;0,"Revisar movimentação","OK")))))</f>
        <v/>
      </c>
    </row>
    <row r="197" ht="21" customHeight="1">
      <c r="A197" s="10" t="n"/>
      <c r="B197" s="10" t="n"/>
      <c r="C197" s="11" t="n"/>
      <c r="D197" s="12">
        <f>IF(A197="","",IFERROR(LOOKUP(2,1/(('Movimentações'!$B$2:$B$211=A197)*('Movimentações'!$H$2:$H$211="Vigente")),'Movimentações'!$E$2:$E$211),"Sem movimentação"))</f>
        <v/>
      </c>
      <c r="E197" s="13">
        <f>IF(A197="","",IFERROR(LOOKUP(2,1/(('Movimentações'!$B$2:$B$211=A197)*('Movimentações'!$H$2:$H$211="Vigente")),'Movimentações'!$C$2:$C$211),""))</f>
        <v/>
      </c>
      <c r="F197" s="14">
        <f>IF(OR(A197="",E197=""),"",IF(E197&gt;'Listas'!$B$2,"",'Listas'!$B$2-E197))</f>
        <v/>
      </c>
      <c r="G197" s="15">
        <f>IF(A197="","",IF(C197="","Preencher data de inclusão",IF(COUNTIF($A$2:$A$211,A197)&gt;1,"Código duplicado",IF(D197="Sem movimentação","Sem movimentação",IF(SUMPRODUCT(('Movimentações'!$B$2:$B$211=A197)*(LEN('Movimentações'!$I$2:$I$211)&gt;0))&gt;0,"Revisar movimentação","OK")))))</f>
        <v/>
      </c>
    </row>
    <row r="198" ht="21" customHeight="1">
      <c r="A198" s="10" t="n"/>
      <c r="B198" s="10" t="n"/>
      <c r="C198" s="11" t="n"/>
      <c r="D198" s="12">
        <f>IF(A198="","",IFERROR(LOOKUP(2,1/(('Movimentações'!$B$2:$B$211=A198)*('Movimentações'!$H$2:$H$211="Vigente")),'Movimentações'!$E$2:$E$211),"Sem movimentação"))</f>
        <v/>
      </c>
      <c r="E198" s="13">
        <f>IF(A198="","",IFERROR(LOOKUP(2,1/(('Movimentações'!$B$2:$B$211=A198)*('Movimentações'!$H$2:$H$211="Vigente")),'Movimentações'!$C$2:$C$211),""))</f>
        <v/>
      </c>
      <c r="F198" s="14">
        <f>IF(OR(A198="",E198=""),"",IF(E198&gt;'Listas'!$B$2,"",'Listas'!$B$2-E198))</f>
        <v/>
      </c>
      <c r="G198" s="15">
        <f>IF(A198="","",IF(C198="","Preencher data de inclusão",IF(COUNTIF($A$2:$A$211,A198)&gt;1,"Código duplicado",IF(D198="Sem movimentação","Sem movimentação",IF(SUMPRODUCT(('Movimentações'!$B$2:$B$211=A198)*(LEN('Movimentações'!$I$2:$I$211)&gt;0))&gt;0,"Revisar movimentação","OK")))))</f>
        <v/>
      </c>
    </row>
    <row r="199" ht="21" customHeight="1">
      <c r="A199" s="10" t="n"/>
      <c r="B199" s="10" t="n"/>
      <c r="C199" s="11" t="n"/>
      <c r="D199" s="12">
        <f>IF(A199="","",IFERROR(LOOKUP(2,1/(('Movimentações'!$B$2:$B$211=A199)*('Movimentações'!$H$2:$H$211="Vigente")),'Movimentações'!$E$2:$E$211),"Sem movimentação"))</f>
        <v/>
      </c>
      <c r="E199" s="13">
        <f>IF(A199="","",IFERROR(LOOKUP(2,1/(('Movimentações'!$B$2:$B$211=A199)*('Movimentações'!$H$2:$H$211="Vigente")),'Movimentações'!$C$2:$C$211),""))</f>
        <v/>
      </c>
      <c r="F199" s="14">
        <f>IF(OR(A199="",E199=""),"",IF(E199&gt;'Listas'!$B$2,"",'Listas'!$B$2-E199))</f>
        <v/>
      </c>
      <c r="G199" s="15">
        <f>IF(A199="","",IF(C199="","Preencher data de inclusão",IF(COUNTIF($A$2:$A$211,A199)&gt;1,"Código duplicado",IF(D199="Sem movimentação","Sem movimentação",IF(SUMPRODUCT(('Movimentações'!$B$2:$B$211=A199)*(LEN('Movimentações'!$I$2:$I$211)&gt;0))&gt;0,"Revisar movimentação","OK")))))</f>
        <v/>
      </c>
    </row>
    <row r="200" ht="21" customHeight="1">
      <c r="A200" s="10" t="n"/>
      <c r="B200" s="10" t="n"/>
      <c r="C200" s="11" t="n"/>
      <c r="D200" s="12">
        <f>IF(A200="","",IFERROR(LOOKUP(2,1/(('Movimentações'!$B$2:$B$211=A200)*('Movimentações'!$H$2:$H$211="Vigente")),'Movimentações'!$E$2:$E$211),"Sem movimentação"))</f>
        <v/>
      </c>
      <c r="E200" s="13">
        <f>IF(A200="","",IFERROR(LOOKUP(2,1/(('Movimentações'!$B$2:$B$211=A200)*('Movimentações'!$H$2:$H$211="Vigente")),'Movimentações'!$C$2:$C$211),""))</f>
        <v/>
      </c>
      <c r="F200" s="14">
        <f>IF(OR(A200="",E200=""),"",IF(E200&gt;'Listas'!$B$2,"",'Listas'!$B$2-E200))</f>
        <v/>
      </c>
      <c r="G200" s="15">
        <f>IF(A200="","",IF(C200="","Preencher data de inclusão",IF(COUNTIF($A$2:$A$211,A200)&gt;1,"Código duplicado",IF(D200="Sem movimentação","Sem movimentação",IF(SUMPRODUCT(('Movimentações'!$B$2:$B$211=A200)*(LEN('Movimentações'!$I$2:$I$211)&gt;0))&gt;0,"Revisar movimentação","OK")))))</f>
        <v/>
      </c>
    </row>
    <row r="201" ht="21" customHeight="1">
      <c r="A201" s="10" t="n"/>
      <c r="B201" s="10" t="n"/>
      <c r="C201" s="11" t="n"/>
      <c r="D201" s="12">
        <f>IF(A201="","",IFERROR(LOOKUP(2,1/(('Movimentações'!$B$2:$B$211=A201)*('Movimentações'!$H$2:$H$211="Vigente")),'Movimentações'!$E$2:$E$211),"Sem movimentação"))</f>
        <v/>
      </c>
      <c r="E201" s="13">
        <f>IF(A201="","",IFERROR(LOOKUP(2,1/(('Movimentações'!$B$2:$B$211=A201)*('Movimentações'!$H$2:$H$211="Vigente")),'Movimentações'!$C$2:$C$211),""))</f>
        <v/>
      </c>
      <c r="F201" s="14">
        <f>IF(OR(A201="",E201=""),"",IF(E201&gt;'Listas'!$B$2,"",'Listas'!$B$2-E201))</f>
        <v/>
      </c>
      <c r="G201" s="15">
        <f>IF(A201="","",IF(C201="","Preencher data de inclusão",IF(COUNTIF($A$2:$A$211,A201)&gt;1,"Código duplicado",IF(D201="Sem movimentação","Sem movimentação",IF(SUMPRODUCT(('Movimentações'!$B$2:$B$211=A201)*(LEN('Movimentações'!$I$2:$I$211)&gt;0))&gt;0,"Revisar movimentação","OK")))))</f>
        <v/>
      </c>
    </row>
    <row r="202" ht="21" customHeight="1">
      <c r="A202" s="10" t="n"/>
      <c r="B202" s="10" t="n"/>
      <c r="C202" s="11" t="n"/>
      <c r="D202" s="12">
        <f>IF(A202="","",IFERROR(LOOKUP(2,1/(('Movimentações'!$B$2:$B$211=A202)*('Movimentações'!$H$2:$H$211="Vigente")),'Movimentações'!$E$2:$E$211),"Sem movimentação"))</f>
        <v/>
      </c>
      <c r="E202" s="13">
        <f>IF(A202="","",IFERROR(LOOKUP(2,1/(('Movimentações'!$B$2:$B$211=A202)*('Movimentações'!$H$2:$H$211="Vigente")),'Movimentações'!$C$2:$C$211),""))</f>
        <v/>
      </c>
      <c r="F202" s="14">
        <f>IF(OR(A202="",E202=""),"",IF(E202&gt;'Listas'!$B$2,"",'Listas'!$B$2-E202))</f>
        <v/>
      </c>
      <c r="G202" s="15">
        <f>IF(A202="","",IF(C202="","Preencher data de inclusão",IF(COUNTIF($A$2:$A$211,A202)&gt;1,"Código duplicado",IF(D202="Sem movimentação","Sem movimentação",IF(SUMPRODUCT(('Movimentações'!$B$2:$B$211=A202)*(LEN('Movimentações'!$I$2:$I$211)&gt;0))&gt;0,"Revisar movimentação","OK")))))</f>
        <v/>
      </c>
    </row>
    <row r="203" ht="21" customHeight="1">
      <c r="A203" s="10" t="n"/>
      <c r="B203" s="10" t="n"/>
      <c r="C203" s="11" t="n"/>
      <c r="D203" s="12">
        <f>IF(A203="","",IFERROR(LOOKUP(2,1/(('Movimentações'!$B$2:$B$211=A203)*('Movimentações'!$H$2:$H$211="Vigente")),'Movimentações'!$E$2:$E$211),"Sem movimentação"))</f>
        <v/>
      </c>
      <c r="E203" s="13">
        <f>IF(A203="","",IFERROR(LOOKUP(2,1/(('Movimentações'!$B$2:$B$211=A203)*('Movimentações'!$H$2:$H$211="Vigente")),'Movimentações'!$C$2:$C$211),""))</f>
        <v/>
      </c>
      <c r="F203" s="14">
        <f>IF(OR(A203="",E203=""),"",IF(E203&gt;'Listas'!$B$2,"",'Listas'!$B$2-E203))</f>
        <v/>
      </c>
      <c r="G203" s="15">
        <f>IF(A203="","",IF(C203="","Preencher data de inclusão",IF(COUNTIF($A$2:$A$211,A203)&gt;1,"Código duplicado",IF(D203="Sem movimentação","Sem movimentação",IF(SUMPRODUCT(('Movimentações'!$B$2:$B$211=A203)*(LEN('Movimentações'!$I$2:$I$211)&gt;0))&gt;0,"Revisar movimentação","OK")))))</f>
        <v/>
      </c>
    </row>
    <row r="204" ht="21" customHeight="1">
      <c r="A204" s="10" t="n"/>
      <c r="B204" s="10" t="n"/>
      <c r="C204" s="11" t="n"/>
      <c r="D204" s="12">
        <f>IF(A204="","",IFERROR(LOOKUP(2,1/(('Movimentações'!$B$2:$B$211=A204)*('Movimentações'!$H$2:$H$211="Vigente")),'Movimentações'!$E$2:$E$211),"Sem movimentação"))</f>
        <v/>
      </c>
      <c r="E204" s="13">
        <f>IF(A204="","",IFERROR(LOOKUP(2,1/(('Movimentações'!$B$2:$B$211=A204)*('Movimentações'!$H$2:$H$211="Vigente")),'Movimentações'!$C$2:$C$211),""))</f>
        <v/>
      </c>
      <c r="F204" s="14">
        <f>IF(OR(A204="",E204=""),"",IF(E204&gt;'Listas'!$B$2,"",'Listas'!$B$2-E204))</f>
        <v/>
      </c>
      <c r="G204" s="15">
        <f>IF(A204="","",IF(C204="","Preencher data de inclusão",IF(COUNTIF($A$2:$A$211,A204)&gt;1,"Código duplicado",IF(D204="Sem movimentação","Sem movimentação",IF(SUMPRODUCT(('Movimentações'!$B$2:$B$211=A204)*(LEN('Movimentações'!$I$2:$I$211)&gt;0))&gt;0,"Revisar movimentação","OK")))))</f>
        <v/>
      </c>
    </row>
    <row r="205" ht="21" customHeight="1">
      <c r="A205" s="10" t="n"/>
      <c r="B205" s="10" t="n"/>
      <c r="C205" s="11" t="n"/>
      <c r="D205" s="12">
        <f>IF(A205="","",IFERROR(LOOKUP(2,1/(('Movimentações'!$B$2:$B$211=A205)*('Movimentações'!$H$2:$H$211="Vigente")),'Movimentações'!$E$2:$E$211),"Sem movimentação"))</f>
        <v/>
      </c>
      <c r="E205" s="13">
        <f>IF(A205="","",IFERROR(LOOKUP(2,1/(('Movimentações'!$B$2:$B$211=A205)*('Movimentações'!$H$2:$H$211="Vigente")),'Movimentações'!$C$2:$C$211),""))</f>
        <v/>
      </c>
      <c r="F205" s="14">
        <f>IF(OR(A205="",E205=""),"",IF(E205&gt;'Listas'!$B$2,"",'Listas'!$B$2-E205))</f>
        <v/>
      </c>
      <c r="G205" s="15">
        <f>IF(A205="","",IF(C205="","Preencher data de inclusão",IF(COUNTIF($A$2:$A$211,A205)&gt;1,"Código duplicado",IF(D205="Sem movimentação","Sem movimentação",IF(SUMPRODUCT(('Movimentações'!$B$2:$B$211=A205)*(LEN('Movimentações'!$I$2:$I$211)&gt;0))&gt;0,"Revisar movimentação","OK")))))</f>
        <v/>
      </c>
    </row>
    <row r="206" ht="21" customHeight="1">
      <c r="A206" s="10" t="n"/>
      <c r="B206" s="10" t="n"/>
      <c r="C206" s="11" t="n"/>
      <c r="D206" s="12">
        <f>IF(A206="","",IFERROR(LOOKUP(2,1/(('Movimentações'!$B$2:$B$211=A206)*('Movimentações'!$H$2:$H$211="Vigente")),'Movimentações'!$E$2:$E$211),"Sem movimentação"))</f>
        <v/>
      </c>
      <c r="E206" s="13">
        <f>IF(A206="","",IFERROR(LOOKUP(2,1/(('Movimentações'!$B$2:$B$211=A206)*('Movimentações'!$H$2:$H$211="Vigente")),'Movimentações'!$C$2:$C$211),""))</f>
        <v/>
      </c>
      <c r="F206" s="14">
        <f>IF(OR(A206="",E206=""),"",IF(E206&gt;'Listas'!$B$2,"",'Listas'!$B$2-E206))</f>
        <v/>
      </c>
      <c r="G206" s="15">
        <f>IF(A206="","",IF(C206="","Preencher data de inclusão",IF(COUNTIF($A$2:$A$211,A206)&gt;1,"Código duplicado",IF(D206="Sem movimentação","Sem movimentação",IF(SUMPRODUCT(('Movimentações'!$B$2:$B$211=A206)*(LEN('Movimentações'!$I$2:$I$211)&gt;0))&gt;0,"Revisar movimentação","OK")))))</f>
        <v/>
      </c>
    </row>
    <row r="207" ht="21" customHeight="1">
      <c r="A207" s="10" t="n"/>
      <c r="B207" s="10" t="n"/>
      <c r="C207" s="11" t="n"/>
      <c r="D207" s="12">
        <f>IF(A207="","",IFERROR(LOOKUP(2,1/(('Movimentações'!$B$2:$B$211=A207)*('Movimentações'!$H$2:$H$211="Vigente")),'Movimentações'!$E$2:$E$211),"Sem movimentação"))</f>
        <v/>
      </c>
      <c r="E207" s="13">
        <f>IF(A207="","",IFERROR(LOOKUP(2,1/(('Movimentações'!$B$2:$B$211=A207)*('Movimentações'!$H$2:$H$211="Vigente")),'Movimentações'!$C$2:$C$211),""))</f>
        <v/>
      </c>
      <c r="F207" s="14">
        <f>IF(OR(A207="",E207=""),"",IF(E207&gt;'Listas'!$B$2,"",'Listas'!$B$2-E207))</f>
        <v/>
      </c>
      <c r="G207" s="15">
        <f>IF(A207="","",IF(C207="","Preencher data de inclusão",IF(COUNTIF($A$2:$A$211,A207)&gt;1,"Código duplicado",IF(D207="Sem movimentação","Sem movimentação",IF(SUMPRODUCT(('Movimentações'!$B$2:$B$211=A207)*(LEN('Movimentações'!$I$2:$I$211)&gt;0))&gt;0,"Revisar movimentação","OK")))))</f>
        <v/>
      </c>
    </row>
    <row r="208" ht="21" customHeight="1">
      <c r="A208" s="10" t="n"/>
      <c r="B208" s="10" t="n"/>
      <c r="C208" s="11" t="n"/>
      <c r="D208" s="12">
        <f>IF(A208="","",IFERROR(LOOKUP(2,1/(('Movimentações'!$B$2:$B$211=A208)*('Movimentações'!$H$2:$H$211="Vigente")),'Movimentações'!$E$2:$E$211),"Sem movimentação"))</f>
        <v/>
      </c>
      <c r="E208" s="13">
        <f>IF(A208="","",IFERROR(LOOKUP(2,1/(('Movimentações'!$B$2:$B$211=A208)*('Movimentações'!$H$2:$H$211="Vigente")),'Movimentações'!$C$2:$C$211),""))</f>
        <v/>
      </c>
      <c r="F208" s="14">
        <f>IF(OR(A208="",E208=""),"",IF(E208&gt;'Listas'!$B$2,"",'Listas'!$B$2-E208))</f>
        <v/>
      </c>
      <c r="G208" s="15">
        <f>IF(A208="","",IF(C208="","Preencher data de inclusão",IF(COUNTIF($A$2:$A$211,A208)&gt;1,"Código duplicado",IF(D208="Sem movimentação","Sem movimentação",IF(SUMPRODUCT(('Movimentações'!$B$2:$B$211=A208)*(LEN('Movimentações'!$I$2:$I$211)&gt;0))&gt;0,"Revisar movimentação","OK")))))</f>
        <v/>
      </c>
    </row>
    <row r="209" ht="21" customHeight="1">
      <c r="A209" s="10" t="n"/>
      <c r="B209" s="10" t="n"/>
      <c r="C209" s="11" t="n"/>
      <c r="D209" s="12">
        <f>IF(A209="","",IFERROR(LOOKUP(2,1/(('Movimentações'!$B$2:$B$211=A209)*('Movimentações'!$H$2:$H$211="Vigente")),'Movimentações'!$E$2:$E$211),"Sem movimentação"))</f>
        <v/>
      </c>
      <c r="E209" s="13">
        <f>IF(A209="","",IFERROR(LOOKUP(2,1/(('Movimentações'!$B$2:$B$211=A209)*('Movimentações'!$H$2:$H$211="Vigente")),'Movimentações'!$C$2:$C$211),""))</f>
        <v/>
      </c>
      <c r="F209" s="14">
        <f>IF(OR(A209="",E209=""),"",IF(E209&gt;'Listas'!$B$2,"",'Listas'!$B$2-E209))</f>
        <v/>
      </c>
      <c r="G209" s="15">
        <f>IF(A209="","",IF(C209="","Preencher data de inclusão",IF(COUNTIF($A$2:$A$211,A209)&gt;1,"Código duplicado",IF(D209="Sem movimentação","Sem movimentação",IF(SUMPRODUCT(('Movimentações'!$B$2:$B$211=A209)*(LEN('Movimentações'!$I$2:$I$211)&gt;0))&gt;0,"Revisar movimentação","OK")))))</f>
        <v/>
      </c>
    </row>
    <row r="210" ht="21" customHeight="1">
      <c r="A210" s="10" t="n"/>
      <c r="B210" s="10" t="n"/>
      <c r="C210" s="11" t="n"/>
      <c r="D210" s="12">
        <f>IF(A210="","",IFERROR(LOOKUP(2,1/(('Movimentações'!$B$2:$B$211=A210)*('Movimentações'!$H$2:$H$211="Vigente")),'Movimentações'!$E$2:$E$211),"Sem movimentação"))</f>
        <v/>
      </c>
      <c r="E210" s="13">
        <f>IF(A210="","",IFERROR(LOOKUP(2,1/(('Movimentações'!$B$2:$B$211=A210)*('Movimentações'!$H$2:$H$211="Vigente")),'Movimentações'!$C$2:$C$211),""))</f>
        <v/>
      </c>
      <c r="F210" s="14">
        <f>IF(OR(A210="",E210=""),"",IF(E210&gt;'Listas'!$B$2,"",'Listas'!$B$2-E210))</f>
        <v/>
      </c>
      <c r="G210" s="15">
        <f>IF(A210="","",IF(C210="","Preencher data de inclusão",IF(COUNTIF($A$2:$A$211,A210)&gt;1,"Código duplicado",IF(D210="Sem movimentação","Sem movimentação",IF(SUMPRODUCT(('Movimentações'!$B$2:$B$211=A210)*(LEN('Movimentações'!$I$2:$I$211)&gt;0))&gt;0,"Revisar movimentação","OK")))))</f>
        <v/>
      </c>
    </row>
    <row r="211" ht="21" customHeight="1">
      <c r="A211" s="10" t="n"/>
      <c r="B211" s="10" t="n"/>
      <c r="C211" s="11" t="n"/>
      <c r="D211" s="12">
        <f>IF(A211="","",IFERROR(LOOKUP(2,1/(('Movimentações'!$B$2:$B$211=A211)*('Movimentações'!$H$2:$H$211="Vigente")),'Movimentações'!$E$2:$E$211),"Sem movimentação"))</f>
        <v/>
      </c>
      <c r="E211" s="13">
        <f>IF(A211="","",IFERROR(LOOKUP(2,1/(('Movimentações'!$B$2:$B$211=A211)*('Movimentações'!$H$2:$H$211="Vigente")),'Movimentações'!$C$2:$C$211),""))</f>
        <v/>
      </c>
      <c r="F211" s="14">
        <f>IF(OR(A211="",E211=""),"",IF(E211&gt;'Listas'!$B$2,"",'Listas'!$B$2-E211))</f>
        <v/>
      </c>
      <c r="G211" s="15">
        <f>IF(A211="","",IF(C211="","Preencher data de inclusão",IF(COUNTIF($A$2:$A$211,A211)&gt;1,"Código duplicado",IF(D211="Sem movimentação","Sem movimentação",IF(SUMPRODUCT(('Movimentações'!$B$2:$B$211=A211)*(LEN('Movimentações'!$I$2:$I$211)&gt;0))&gt;0,"Revisar movimentação","OK")))))</f>
        <v/>
      </c>
    </row>
  </sheetData>
  <autoFilter ref="A1:G211"/>
  <conditionalFormatting sqref="G2:G211">
    <cfRule type="expression" priority="1" dxfId="1" stopIfTrue="1">
      <formula>$G2="OK"</formula>
    </cfRule>
    <cfRule type="expression" priority="2" dxfId="2" stopIfTrue="1">
      <formula>$G2="Sem movimentação"</formula>
    </cfRule>
    <cfRule type="expression" priority="3" dxfId="0" stopIfTrue="1">
      <formula>AND($G2&lt;&gt;"",$G2&lt;&gt;"OK",$G2&lt;&gt;"Sem movimentação")</formula>
    </cfRule>
  </conditionalFormatting>
  <dataValidations count="3">
    <dataValidation sqref="A2:A211" showDropDown="0" showInputMessage="1" showErrorMessage="1" allowBlank="0" errorTitle="Código inválido" error="Informe um código único com até 20 caracteres ou deixe a linha vazia." promptTitle="Código interno" prompt="Use somente um código administrativo fictício nos testes." type="custom">
      <formula1>=OR(A2="",AND(LEN(A2)&lt;=20,COUNTIF($A$2:$A$211,A2)=1))</formula1>
    </dataValidation>
    <dataValidation sqref="B2:B211" showDropDown="0" showInputMessage="0" showErrorMessage="1" allowBlank="0" errorTitle="Texto muito longo" error="Use no máximo 80 caracteres." type="textLength" operator="lessThanOrEqual">
      <formula1>80</formula1>
    </dataValidation>
    <dataValidation sqref="C2:C211" showDropDown="0" showInputMessage="0" showErrorMessage="1" allowBlank="0" errorTitle="Data de inclusão inválida" error="Informe uma data válida que não seja posterior à data de referência." type="custom">
      <formula1>=OR(C2="",AND(ISNUMBER(C2),C2&lt;='Listas'!$B$2))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J21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20" customWidth="1" min="4" max="4"/>
    <col width="18" customWidth="1" min="5" max="5"/>
    <col width="27" customWidth="1" min="6" max="6"/>
    <col width="29" customWidth="1" min="7" max="7"/>
    <col width="21" customWidth="1" min="8" max="8"/>
    <col width="34" customWidth="1" min="9" max="9"/>
    <col hidden="1" width="19" customWidth="1" min="10" max="10"/>
  </cols>
  <sheetData>
    <row r="1" ht="30" customHeight="1">
      <c r="A1" s="9" t="inlineStr">
        <is>
          <t>Ordem</t>
        </is>
      </c>
      <c r="B1" s="9" t="inlineStr">
        <is>
          <t>Código do membro</t>
        </is>
      </c>
      <c r="C1" s="9" t="inlineStr">
        <is>
          <t>Data efetiva</t>
        </is>
      </c>
      <c r="D1" s="9" t="inlineStr">
        <is>
          <t>Situação anterior</t>
        </is>
      </c>
      <c r="E1" s="9" t="inlineStr">
        <is>
          <t>Nova situação</t>
        </is>
      </c>
      <c r="F1" s="9" t="inlineStr">
        <is>
          <t>Motivo administrativo</t>
        </is>
      </c>
      <c r="G1" s="9" t="inlineStr">
        <is>
          <t>Consistência da origem</t>
        </is>
      </c>
      <c r="H1" s="9" t="inlineStr">
        <is>
          <t>Classificação</t>
        </is>
      </c>
      <c r="I1" s="9" t="inlineStr">
        <is>
          <t>Alerta</t>
        </is>
      </c>
      <c r="J1" s="9" t="inlineStr">
        <is>
          <t>Chave cronológica</t>
        </is>
      </c>
    </row>
    <row r="2" ht="28" customHeight="1">
      <c r="A2" s="16" t="n">
        <v>1</v>
      </c>
      <c r="B2" s="10" t="inlineStr">
        <is>
          <t>MBR-FIC-001</t>
        </is>
      </c>
      <c r="C2" s="11" t="n">
        <v>45296</v>
      </c>
      <c r="D2" s="10" t="inlineStr">
        <is>
          <t>Sem registro</t>
        </is>
      </c>
      <c r="E2" s="10" t="inlineStr">
        <is>
          <t>Ativa</t>
        </is>
      </c>
      <c r="F2" s="10" t="inlineStr">
        <is>
          <t>Admissão administrativa</t>
        </is>
      </c>
      <c r="G2" s="15">
        <f>IF(OR(A2="",B2="",C2="",D2="",E2=""),"",IF(COUNTIFS($B$2:$B$211,B2,$J$2:$J$211,"&lt;"&amp;J2)=0,IF(D2="Sem registro","OK","Revisar: origem inicial"),IFERROR(IF(D2=INDEX($E$2:$E$211,MATCH(AGGREGATE(14,6,$J$2:$J$211/(($B$2:$B$211=B2)*($J$2:$J$211&lt;J2)),1),$J$2:$J$211,0)),"OK","Revisar: origem divergente"),"Revisar: histórico")))</f>
        <v/>
      </c>
      <c r="H2" s="17">
        <f>IF(OR(A2="",B2="",C2="",E2=""),"",IF(C2&gt;'Listas'!$B$2,"Fora da referência",IF(COUNTIFS($B$2:$B$211,B2,$C$2:$C$211,"&gt;"&amp;C2,$C$2:$C$211,"&lt;="&amp;'Listas'!$B$2,$E$2:$E$211,"&lt;&gt;")+COUNTIFS($B$2:$B$211,B2,$C$2:$C$211,C2,$A$2:$A$211,"&gt;"&amp;A2,$E$2:$E$211,"&lt;&gt;")=0,"Vigente","Histórico")))</f>
        <v/>
      </c>
      <c r="I2" s="15">
        <f>IF(COUNTA(A2:F2)=0,"",IF(OR(A2="",B2="",C2="",D2="",E2="",F2=""),"Preencher campos obrigatórios",IF(COUNTIF($A$2:$A$211,A2)&gt;1,"Ordem duplicada",IF(COUNTIF('Membros'!$A$2:$A$211,B2)&lt;&gt;1,"Código não cadastrado ou duplicado",IF(C2&gt;'Listas'!$B$2,"Data após a referência",IF(C2&lt;IFERROR(INDEX('Membros'!$C$2:$C$211,MATCH(B2,'Membros'!$A$2:$A$211,0)),C2),"Data anterior à inclusão",IF(D2=E2,"Situação sem alteração",IF(G2&lt;&gt;"OK",G2,""))))))))</f>
        <v/>
      </c>
      <c r="J2" s="18">
        <f>IF(OR(A2="",C2=""),"",C2*1000000+A2)</f>
        <v/>
      </c>
    </row>
    <row r="3" ht="28" customHeight="1">
      <c r="A3" s="16" t="n">
        <v>2</v>
      </c>
      <c r="B3" s="10" t="inlineStr">
        <is>
          <t>MBR-FIC-002</t>
        </is>
      </c>
      <c r="C3" s="11" t="n">
        <v>45332</v>
      </c>
      <c r="D3" s="10" t="inlineStr">
        <is>
          <t>Sem registro</t>
        </is>
      </c>
      <c r="E3" s="10" t="inlineStr">
        <is>
          <t>Ativa</t>
        </is>
      </c>
      <c r="F3" s="10" t="inlineStr">
        <is>
          <t>Admissão administrativa</t>
        </is>
      </c>
      <c r="G3" s="15">
        <f>IF(OR(A3="",B3="",C3="",D3="",E3=""),"",IF(COUNTIFS($B$2:$B$211,B3,$J$2:$J$211,"&lt;"&amp;J3)=0,IF(D3="Sem registro","OK","Revisar: origem inicial"),IFERROR(IF(D3=INDEX($E$2:$E$211,MATCH(AGGREGATE(14,6,$J$2:$J$211/(($B$2:$B$211=B3)*($J$2:$J$211&lt;J3)),1),$J$2:$J$211,0)),"OK","Revisar: origem divergente"),"Revisar: histórico")))</f>
        <v/>
      </c>
      <c r="H3" s="17">
        <f>IF(OR(A3="",B3="",C3="",E3=""),"",IF(C3&gt;'Listas'!$B$2,"Fora da referência",IF(COUNTIFS($B$2:$B$211,B3,$C$2:$C$211,"&gt;"&amp;C3,$C$2:$C$211,"&lt;="&amp;'Listas'!$B$2,$E$2:$E$211,"&lt;&gt;")+COUNTIFS($B$2:$B$211,B3,$C$2:$C$211,C3,$A$2:$A$211,"&gt;"&amp;A3,$E$2:$E$211,"&lt;&gt;")=0,"Vigente","Histórico")))</f>
        <v/>
      </c>
      <c r="I3" s="15">
        <f>IF(COUNTA(A3:F3)=0,"",IF(OR(A3="",B3="",C3="",D3="",E3="",F3=""),"Preencher campos obrigatórios",IF(COUNTIF($A$2:$A$211,A3)&gt;1,"Ordem duplicada",IF(COUNTIF('Membros'!$A$2:$A$211,B3)&lt;&gt;1,"Código não cadastrado ou duplicado",IF(C3&gt;'Listas'!$B$2,"Data após a referência",IF(C3&lt;IFERROR(INDEX('Membros'!$C$2:$C$211,MATCH(B3,'Membros'!$A$2:$A$211,0)),C3),"Data anterior à inclusão",IF(D3=E3,"Situação sem alteração",IF(G3&lt;&gt;"OK",G3,""))))))))</f>
        <v/>
      </c>
      <c r="J3" s="18">
        <f>IF(OR(A3="",C3=""),"",C3*1000000+A3)</f>
        <v/>
      </c>
    </row>
    <row r="4" ht="28" customHeight="1">
      <c r="A4" s="16" t="n">
        <v>3</v>
      </c>
      <c r="B4" s="10" t="inlineStr">
        <is>
          <t>MBR-FIC-003</t>
        </is>
      </c>
      <c r="C4" s="11" t="n">
        <v>45366</v>
      </c>
      <c r="D4" s="10" t="inlineStr">
        <is>
          <t>Sem registro</t>
        </is>
      </c>
      <c r="E4" s="10" t="inlineStr">
        <is>
          <t>Ativa</t>
        </is>
      </c>
      <c r="F4" s="10" t="inlineStr">
        <is>
          <t>Admissão administrativa</t>
        </is>
      </c>
      <c r="G4" s="15">
        <f>IF(OR(A4="",B4="",C4="",D4="",E4=""),"",IF(COUNTIFS($B$2:$B$211,B4,$J$2:$J$211,"&lt;"&amp;J4)=0,IF(D4="Sem registro","OK","Revisar: origem inicial"),IFERROR(IF(D4=INDEX($E$2:$E$211,MATCH(AGGREGATE(14,6,$J$2:$J$211/(($B$2:$B$211=B4)*($J$2:$J$211&lt;J4)),1),$J$2:$J$211,0)),"OK","Revisar: origem divergente"),"Revisar: histórico")))</f>
        <v/>
      </c>
      <c r="H4" s="17">
        <f>IF(OR(A4="",B4="",C4="",E4=""),"",IF(C4&gt;'Listas'!$B$2,"Fora da referência",IF(COUNTIFS($B$2:$B$211,B4,$C$2:$C$211,"&gt;"&amp;C4,$C$2:$C$211,"&lt;="&amp;'Listas'!$B$2,$E$2:$E$211,"&lt;&gt;")+COUNTIFS($B$2:$B$211,B4,$C$2:$C$211,C4,$A$2:$A$211,"&gt;"&amp;A4,$E$2:$E$211,"&lt;&gt;")=0,"Vigente","Histórico")))</f>
        <v/>
      </c>
      <c r="I4" s="15">
        <f>IF(COUNTA(A4:F4)=0,"",IF(OR(A4="",B4="",C4="",D4="",E4="",F4=""),"Preencher campos obrigatórios",IF(COUNTIF($A$2:$A$211,A4)&gt;1,"Ordem duplicada",IF(COUNTIF('Membros'!$A$2:$A$211,B4)&lt;&gt;1,"Código não cadastrado ou duplicado",IF(C4&gt;'Listas'!$B$2,"Data após a referência",IF(C4&lt;IFERROR(INDEX('Membros'!$C$2:$C$211,MATCH(B4,'Membros'!$A$2:$A$211,0)),C4),"Data anterior à inclusão",IF(D4=E4,"Situação sem alteração",IF(G4&lt;&gt;"OK",G4,""))))))))</f>
        <v/>
      </c>
      <c r="J4" s="18">
        <f>IF(OR(A4="",C4=""),"",C4*1000000+A4)</f>
        <v/>
      </c>
    </row>
    <row r="5" ht="28" customHeight="1">
      <c r="A5" s="16" t="n">
        <v>4</v>
      </c>
      <c r="B5" s="10" t="inlineStr">
        <is>
          <t>MBR-FIC-004</t>
        </is>
      </c>
      <c r="C5" s="11" t="n">
        <v>45402</v>
      </c>
      <c r="D5" s="10" t="inlineStr">
        <is>
          <t>Sem registro</t>
        </is>
      </c>
      <c r="E5" s="10" t="inlineStr">
        <is>
          <t>Inativa</t>
        </is>
      </c>
      <c r="F5" s="10" t="inlineStr">
        <is>
          <t>Cadastro inicial</t>
        </is>
      </c>
      <c r="G5" s="15">
        <f>IF(OR(A5="",B5="",C5="",D5="",E5=""),"",IF(COUNTIFS($B$2:$B$211,B5,$J$2:$J$211,"&lt;"&amp;J5)=0,IF(D5="Sem registro","OK","Revisar: origem inicial"),IFERROR(IF(D5=INDEX($E$2:$E$211,MATCH(AGGREGATE(14,6,$J$2:$J$211/(($B$2:$B$211=B5)*($J$2:$J$211&lt;J5)),1),$J$2:$J$211,0)),"OK","Revisar: origem divergente"),"Revisar: histórico")))</f>
        <v/>
      </c>
      <c r="H5" s="17">
        <f>IF(OR(A5="",B5="",C5="",E5=""),"",IF(C5&gt;'Listas'!$B$2,"Fora da referência",IF(COUNTIFS($B$2:$B$211,B5,$C$2:$C$211,"&gt;"&amp;C5,$C$2:$C$211,"&lt;="&amp;'Listas'!$B$2,$E$2:$E$211,"&lt;&gt;")+COUNTIFS($B$2:$B$211,B5,$C$2:$C$211,C5,$A$2:$A$211,"&gt;"&amp;A5,$E$2:$E$211,"&lt;&gt;")=0,"Vigente","Histórico")))</f>
        <v/>
      </c>
      <c r="I5" s="15">
        <f>IF(COUNTA(A5:F5)=0,"",IF(OR(A5="",B5="",C5="",D5="",E5="",F5=""),"Preencher campos obrigatórios",IF(COUNTIF($A$2:$A$211,A5)&gt;1,"Ordem duplicada",IF(COUNTIF('Membros'!$A$2:$A$211,B5)&lt;&gt;1,"Código não cadastrado ou duplicado",IF(C5&gt;'Listas'!$B$2,"Data após a referência",IF(C5&lt;IFERROR(INDEX('Membros'!$C$2:$C$211,MATCH(B5,'Membros'!$A$2:$A$211,0)),C5),"Data anterior à inclusão",IF(D5=E5,"Situação sem alteração",IF(G5&lt;&gt;"OK",G5,""))))))))</f>
        <v/>
      </c>
      <c r="J5" s="18">
        <f>IF(OR(A5="",C5=""),"",C5*1000000+A5)</f>
        <v/>
      </c>
    </row>
    <row r="6" ht="28" customHeight="1">
      <c r="A6" s="16" t="n">
        <v>5</v>
      </c>
      <c r="B6" s="10" t="inlineStr">
        <is>
          <t>MBR-FIC-005</t>
        </is>
      </c>
      <c r="C6" s="11" t="n">
        <v>45413</v>
      </c>
      <c r="D6" s="10" t="inlineStr">
        <is>
          <t>Sem registro</t>
        </is>
      </c>
      <c r="E6" s="10" t="inlineStr">
        <is>
          <t>Ativa</t>
        </is>
      </c>
      <c r="F6" s="10" t="inlineStr">
        <is>
          <t>Admissão administrativa</t>
        </is>
      </c>
      <c r="G6" s="15">
        <f>IF(OR(A6="",B6="",C6="",D6="",E6=""),"",IF(COUNTIFS($B$2:$B$211,B6,$J$2:$J$211,"&lt;"&amp;J6)=0,IF(D6="Sem registro","OK","Revisar: origem inicial"),IFERROR(IF(D6=INDEX($E$2:$E$211,MATCH(AGGREGATE(14,6,$J$2:$J$211/(($B$2:$B$211=B6)*($J$2:$J$211&lt;J6)),1),$J$2:$J$211,0)),"OK","Revisar: origem divergente"),"Revisar: histórico")))</f>
        <v/>
      </c>
      <c r="H6" s="17">
        <f>IF(OR(A6="",B6="",C6="",E6=""),"",IF(C6&gt;'Listas'!$B$2,"Fora da referência",IF(COUNTIFS($B$2:$B$211,B6,$C$2:$C$211,"&gt;"&amp;C6,$C$2:$C$211,"&lt;="&amp;'Listas'!$B$2,$E$2:$E$211,"&lt;&gt;")+COUNTIFS($B$2:$B$211,B6,$C$2:$C$211,C6,$A$2:$A$211,"&gt;"&amp;A6,$E$2:$E$211,"&lt;&gt;")=0,"Vigente","Histórico")))</f>
        <v/>
      </c>
      <c r="I6" s="15">
        <f>IF(COUNTA(A6:F6)=0,"",IF(OR(A6="",B6="",C6="",D6="",E6="",F6=""),"Preencher campos obrigatórios",IF(COUNTIF($A$2:$A$211,A6)&gt;1,"Ordem duplicada",IF(COUNTIF('Membros'!$A$2:$A$211,B6)&lt;&gt;1,"Código não cadastrado ou duplicado",IF(C6&gt;'Listas'!$B$2,"Data após a referência",IF(C6&lt;IFERROR(INDEX('Membros'!$C$2:$C$211,MATCH(B6,'Membros'!$A$2:$A$211,0)),C6),"Data anterior à inclusão",IF(D6=E6,"Situação sem alteração",IF(G6&lt;&gt;"OK",G6,""))))))))</f>
        <v/>
      </c>
      <c r="J6" s="18">
        <f>IF(OR(A6="",C6=""),"",C6*1000000+A6)</f>
        <v/>
      </c>
    </row>
    <row r="7" ht="28" customHeight="1">
      <c r="A7" s="16" t="n">
        <v>6</v>
      </c>
      <c r="B7" s="10" t="inlineStr">
        <is>
          <t>MBR-FIC-006</t>
        </is>
      </c>
      <c r="C7" s="11" t="n">
        <v>45455</v>
      </c>
      <c r="D7" s="10" t="inlineStr">
        <is>
          <t>Sem registro</t>
        </is>
      </c>
      <c r="E7" s="10" t="inlineStr">
        <is>
          <t>Ativa</t>
        </is>
      </c>
      <c r="F7" s="10" t="inlineStr">
        <is>
          <t>Admissão administrativa</t>
        </is>
      </c>
      <c r="G7" s="15">
        <f>IF(OR(A7="",B7="",C7="",D7="",E7=""),"",IF(COUNTIFS($B$2:$B$211,B7,$J$2:$J$211,"&lt;"&amp;J7)=0,IF(D7="Sem registro","OK","Revisar: origem inicial"),IFERROR(IF(D7=INDEX($E$2:$E$211,MATCH(AGGREGATE(14,6,$J$2:$J$211/(($B$2:$B$211=B7)*($J$2:$J$211&lt;J7)),1),$J$2:$J$211,0)),"OK","Revisar: origem divergente"),"Revisar: histórico")))</f>
        <v/>
      </c>
      <c r="H7" s="17">
        <f>IF(OR(A7="",B7="",C7="",E7=""),"",IF(C7&gt;'Listas'!$B$2,"Fora da referência",IF(COUNTIFS($B$2:$B$211,B7,$C$2:$C$211,"&gt;"&amp;C7,$C$2:$C$211,"&lt;="&amp;'Listas'!$B$2,$E$2:$E$211,"&lt;&gt;")+COUNTIFS($B$2:$B$211,B7,$C$2:$C$211,C7,$A$2:$A$211,"&gt;"&amp;A7,$E$2:$E$211,"&lt;&gt;")=0,"Vigente","Histórico")))</f>
        <v/>
      </c>
      <c r="I7" s="15">
        <f>IF(COUNTA(A7:F7)=0,"",IF(OR(A7="",B7="",C7="",D7="",E7="",F7=""),"Preencher campos obrigatórios",IF(COUNTIF($A$2:$A$211,A7)&gt;1,"Ordem duplicada",IF(COUNTIF('Membros'!$A$2:$A$211,B7)&lt;&gt;1,"Código não cadastrado ou duplicado",IF(C7&gt;'Listas'!$B$2,"Data após a referência",IF(C7&lt;IFERROR(INDEX('Membros'!$C$2:$C$211,MATCH(B7,'Membros'!$A$2:$A$211,0)),C7),"Data anterior à inclusão",IF(D7=E7,"Situação sem alteração",IF(G7&lt;&gt;"OK",G7,""))))))))</f>
        <v/>
      </c>
      <c r="J7" s="18">
        <f>IF(OR(A7="",C7=""),"",C7*1000000+A7)</f>
        <v/>
      </c>
    </row>
    <row r="8" ht="28" customHeight="1">
      <c r="A8" s="16" t="n">
        <v>7</v>
      </c>
      <c r="B8" s="10" t="inlineStr">
        <is>
          <t>MBR-FIC-007</t>
        </is>
      </c>
      <c r="C8" s="11" t="n">
        <v>45491</v>
      </c>
      <c r="D8" s="10" t="inlineStr">
        <is>
          <t>Sem registro</t>
        </is>
      </c>
      <c r="E8" s="10" t="inlineStr">
        <is>
          <t>Ativa</t>
        </is>
      </c>
      <c r="F8" s="10" t="inlineStr">
        <is>
          <t>Admissão administrativa</t>
        </is>
      </c>
      <c r="G8" s="15">
        <f>IF(OR(A8="",B8="",C8="",D8="",E8=""),"",IF(COUNTIFS($B$2:$B$211,B8,$J$2:$J$211,"&lt;"&amp;J8)=0,IF(D8="Sem registro","OK","Revisar: origem inicial"),IFERROR(IF(D8=INDEX($E$2:$E$211,MATCH(AGGREGATE(14,6,$J$2:$J$211/(($B$2:$B$211=B8)*($J$2:$J$211&lt;J8)),1),$J$2:$J$211,0)),"OK","Revisar: origem divergente"),"Revisar: histórico")))</f>
        <v/>
      </c>
      <c r="H8" s="17">
        <f>IF(OR(A8="",B8="",C8="",E8=""),"",IF(C8&gt;'Listas'!$B$2,"Fora da referência",IF(COUNTIFS($B$2:$B$211,B8,$C$2:$C$211,"&gt;"&amp;C8,$C$2:$C$211,"&lt;="&amp;'Listas'!$B$2,$E$2:$E$211,"&lt;&gt;")+COUNTIFS($B$2:$B$211,B8,$C$2:$C$211,C8,$A$2:$A$211,"&gt;"&amp;A8,$E$2:$E$211,"&lt;&gt;")=0,"Vigente","Histórico")))</f>
        <v/>
      </c>
      <c r="I8" s="15">
        <f>IF(COUNTA(A8:F8)=0,"",IF(OR(A8="",B8="",C8="",D8="",E8="",F8=""),"Preencher campos obrigatórios",IF(COUNTIF($A$2:$A$211,A8)&gt;1,"Ordem duplicada",IF(COUNTIF('Membros'!$A$2:$A$211,B8)&lt;&gt;1,"Código não cadastrado ou duplicado",IF(C8&gt;'Listas'!$B$2,"Data após a referência",IF(C8&lt;IFERROR(INDEX('Membros'!$C$2:$C$211,MATCH(B8,'Membros'!$A$2:$A$211,0)),C8),"Data anterior à inclusão",IF(D8=E8,"Situação sem alteração",IF(G8&lt;&gt;"OK",G8,""))))))))</f>
        <v/>
      </c>
      <c r="J8" s="18">
        <f>IF(OR(A8="",C8=""),"",C8*1000000+A8)</f>
        <v/>
      </c>
    </row>
    <row r="9" ht="28" customHeight="1">
      <c r="A9" s="16" t="n">
        <v>8</v>
      </c>
      <c r="B9" s="10" t="inlineStr">
        <is>
          <t>MBR-FIC-008</t>
        </is>
      </c>
      <c r="C9" s="11" t="n">
        <v>45529</v>
      </c>
      <c r="D9" s="10" t="inlineStr">
        <is>
          <t>Sem registro</t>
        </is>
      </c>
      <c r="E9" s="10" t="inlineStr">
        <is>
          <t>Ativa</t>
        </is>
      </c>
      <c r="F9" s="10" t="inlineStr">
        <is>
          <t>Admissão administrativa</t>
        </is>
      </c>
      <c r="G9" s="15">
        <f>IF(OR(A9="",B9="",C9="",D9="",E9=""),"",IF(COUNTIFS($B$2:$B$211,B9,$J$2:$J$211,"&lt;"&amp;J9)=0,IF(D9="Sem registro","OK","Revisar: origem inicial"),IFERROR(IF(D9=INDEX($E$2:$E$211,MATCH(AGGREGATE(14,6,$J$2:$J$211/(($B$2:$B$211=B9)*($J$2:$J$211&lt;J9)),1),$J$2:$J$211,0)),"OK","Revisar: origem divergente"),"Revisar: histórico")))</f>
        <v/>
      </c>
      <c r="H9" s="17">
        <f>IF(OR(A9="",B9="",C9="",E9=""),"",IF(C9&gt;'Listas'!$B$2,"Fora da referência",IF(COUNTIFS($B$2:$B$211,B9,$C$2:$C$211,"&gt;"&amp;C9,$C$2:$C$211,"&lt;="&amp;'Listas'!$B$2,$E$2:$E$211,"&lt;&gt;")+COUNTIFS($B$2:$B$211,B9,$C$2:$C$211,C9,$A$2:$A$211,"&gt;"&amp;A9,$E$2:$E$211,"&lt;&gt;")=0,"Vigente","Histórico")))</f>
        <v/>
      </c>
      <c r="I9" s="15">
        <f>IF(COUNTA(A9:F9)=0,"",IF(OR(A9="",B9="",C9="",D9="",E9="",F9=""),"Preencher campos obrigatórios",IF(COUNTIF($A$2:$A$211,A9)&gt;1,"Ordem duplicada",IF(COUNTIF('Membros'!$A$2:$A$211,B9)&lt;&gt;1,"Código não cadastrado ou duplicado",IF(C9&gt;'Listas'!$B$2,"Data após a referência",IF(C9&lt;IFERROR(INDEX('Membros'!$C$2:$C$211,MATCH(B9,'Membros'!$A$2:$A$211,0)),C9),"Data anterior à inclusão",IF(D9=E9,"Situação sem alteração",IF(G9&lt;&gt;"OK",G9,""))))))))</f>
        <v/>
      </c>
      <c r="J9" s="18">
        <f>IF(OR(A9="",C9=""),"",C9*1000000+A9)</f>
        <v/>
      </c>
    </row>
    <row r="10" ht="28" customHeight="1">
      <c r="A10" s="16" t="n">
        <v>9</v>
      </c>
      <c r="B10" s="10" t="inlineStr">
        <is>
          <t>MBR-FIC-002</t>
        </is>
      </c>
      <c r="C10" s="11" t="n">
        <v>45671</v>
      </c>
      <c r="D10" s="10" t="inlineStr">
        <is>
          <t>Ativa</t>
        </is>
      </c>
      <c r="E10" s="10" t="inlineStr">
        <is>
          <t>Transferida</t>
        </is>
      </c>
      <c r="F10" s="10" t="inlineStr">
        <is>
          <t>Transferência registrada</t>
        </is>
      </c>
      <c r="G10" s="15">
        <f>IF(OR(A10="",B10="",C10="",D10="",E10=""),"",IF(COUNTIFS($B$2:$B$211,B10,$J$2:$J$211,"&lt;"&amp;J10)=0,IF(D10="Sem registro","OK","Revisar: origem inicial"),IFERROR(IF(D10=INDEX($E$2:$E$211,MATCH(AGGREGATE(14,6,$J$2:$J$211/(($B$2:$B$211=B10)*($J$2:$J$211&lt;J10)),1),$J$2:$J$211,0)),"OK","Revisar: origem divergente"),"Revisar: histórico")))</f>
        <v/>
      </c>
      <c r="H10" s="17">
        <f>IF(OR(A10="",B10="",C10="",E10=""),"",IF(C10&gt;'Listas'!$B$2,"Fora da referência",IF(COUNTIFS($B$2:$B$211,B10,$C$2:$C$211,"&gt;"&amp;C10,$C$2:$C$211,"&lt;="&amp;'Listas'!$B$2,$E$2:$E$211,"&lt;&gt;")+COUNTIFS($B$2:$B$211,B10,$C$2:$C$211,C10,$A$2:$A$211,"&gt;"&amp;A10,$E$2:$E$211,"&lt;&gt;")=0,"Vigente","Histórico")))</f>
        <v/>
      </c>
      <c r="I10" s="15">
        <f>IF(COUNTA(A10:F10)=0,"",IF(OR(A10="",B10="",C10="",D10="",E10="",F10=""),"Preencher campos obrigatórios",IF(COUNTIF($A$2:$A$211,A10)&gt;1,"Ordem duplicada",IF(COUNTIF('Membros'!$A$2:$A$211,B10)&lt;&gt;1,"Código não cadastrado ou duplicado",IF(C10&gt;'Listas'!$B$2,"Data após a referência",IF(C10&lt;IFERROR(INDEX('Membros'!$C$2:$C$211,MATCH(B10,'Membros'!$A$2:$A$211,0)),C10),"Data anterior à inclusão",IF(D10=E10,"Situação sem alteração",IF(G10&lt;&gt;"OK",G10,""))))))))</f>
        <v/>
      </c>
      <c r="J10" s="18">
        <f>IF(OR(A10="",C10=""),"",C10*1000000+A10)</f>
        <v/>
      </c>
    </row>
    <row r="11" ht="28" customHeight="1">
      <c r="A11" s="16" t="n">
        <v>10</v>
      </c>
      <c r="B11" s="10" t="inlineStr">
        <is>
          <t>MBR-FIC-006</t>
        </is>
      </c>
      <c r="C11" s="11" t="n">
        <v>45838</v>
      </c>
      <c r="D11" s="10" t="inlineStr">
        <is>
          <t>Ativa</t>
        </is>
      </c>
      <c r="E11" s="10" t="inlineStr">
        <is>
          <t>Inativa</t>
        </is>
      </c>
      <c r="F11" s="10" t="inlineStr">
        <is>
          <t>Atualização administrativa</t>
        </is>
      </c>
      <c r="G11" s="15">
        <f>IF(OR(A11="",B11="",C11="",D11="",E11=""),"",IF(COUNTIFS($B$2:$B$211,B11,$J$2:$J$211,"&lt;"&amp;J11)=0,IF(D11="Sem registro","OK","Revisar: origem inicial"),IFERROR(IF(D11=INDEX($E$2:$E$211,MATCH(AGGREGATE(14,6,$J$2:$J$211/(($B$2:$B$211=B11)*($J$2:$J$211&lt;J11)),1),$J$2:$J$211,0)),"OK","Revisar: origem divergente"),"Revisar: histórico")))</f>
        <v/>
      </c>
      <c r="H11" s="17">
        <f>IF(OR(A11="",B11="",C11="",E11=""),"",IF(C11&gt;'Listas'!$B$2,"Fora da referência",IF(COUNTIFS($B$2:$B$211,B11,$C$2:$C$211,"&gt;"&amp;C11,$C$2:$C$211,"&lt;="&amp;'Listas'!$B$2,$E$2:$E$211,"&lt;&gt;")+COUNTIFS($B$2:$B$211,B11,$C$2:$C$211,C11,$A$2:$A$211,"&gt;"&amp;A11,$E$2:$E$211,"&lt;&gt;")=0,"Vigente","Histórico")))</f>
        <v/>
      </c>
      <c r="I11" s="15">
        <f>IF(COUNTA(A11:F11)=0,"",IF(OR(A11="",B11="",C11="",D11="",E11="",F11=""),"Preencher campos obrigatórios",IF(COUNTIF($A$2:$A$211,A11)&gt;1,"Ordem duplicada",IF(COUNTIF('Membros'!$A$2:$A$211,B11)&lt;&gt;1,"Código não cadastrado ou duplicado",IF(C11&gt;'Listas'!$B$2,"Data após a referência",IF(C11&lt;IFERROR(INDEX('Membros'!$C$2:$C$211,MATCH(B11,'Membros'!$A$2:$A$211,0)),C11),"Data anterior à inclusão",IF(D11=E11,"Situação sem alteração",IF(G11&lt;&gt;"OK",G11,""))))))))</f>
        <v/>
      </c>
      <c r="J11" s="18">
        <f>IF(OR(A11="",C11=""),"",C11*1000000+A11)</f>
        <v/>
      </c>
    </row>
    <row r="12" ht="28" customHeight="1">
      <c r="A12" s="16" t="n"/>
      <c r="B12" s="10" t="n"/>
      <c r="C12" s="11" t="n"/>
      <c r="D12" s="10" t="n"/>
      <c r="E12" s="10" t="n"/>
      <c r="F12" s="10" t="n"/>
      <c r="G12" s="15">
        <f>IF(OR(A12="",B12="",C12="",D12="",E12=""),"",IF(COUNTIFS($B$2:$B$211,B12,$J$2:$J$211,"&lt;"&amp;J12)=0,IF(D12="Sem registro","OK","Revisar: origem inicial"),IFERROR(IF(D12=INDEX($E$2:$E$211,MATCH(AGGREGATE(14,6,$J$2:$J$211/(($B$2:$B$211=B12)*($J$2:$J$211&lt;J12)),1),$J$2:$J$211,0)),"OK","Revisar: origem divergente"),"Revisar: histórico")))</f>
        <v/>
      </c>
      <c r="H12" s="17">
        <f>IF(OR(A12="",B12="",C12="",E12=""),"",IF(C12&gt;'Listas'!$B$2,"Fora da referência",IF(COUNTIFS($B$2:$B$211,B12,$C$2:$C$211,"&gt;"&amp;C12,$C$2:$C$211,"&lt;="&amp;'Listas'!$B$2,$E$2:$E$211,"&lt;&gt;")+COUNTIFS($B$2:$B$211,B12,$C$2:$C$211,C12,$A$2:$A$211,"&gt;"&amp;A12,$E$2:$E$211,"&lt;&gt;")=0,"Vigente","Histórico")))</f>
        <v/>
      </c>
      <c r="I12" s="15">
        <f>IF(COUNTA(A12:F12)=0,"",IF(OR(A12="",B12="",C12="",D12="",E12="",F12=""),"Preencher campos obrigatórios",IF(COUNTIF($A$2:$A$211,A12)&gt;1,"Ordem duplicada",IF(COUNTIF('Membros'!$A$2:$A$211,B12)&lt;&gt;1,"Código não cadastrado ou duplicado",IF(C12&gt;'Listas'!$B$2,"Data após a referência",IF(C12&lt;IFERROR(INDEX('Membros'!$C$2:$C$211,MATCH(B12,'Membros'!$A$2:$A$211,0)),C12),"Data anterior à inclusão",IF(D12=E12,"Situação sem alteração",IF(G12&lt;&gt;"OK",G12,""))))))))</f>
        <v/>
      </c>
      <c r="J12" s="18">
        <f>IF(OR(A12="",C12=""),"",C12*1000000+A12)</f>
        <v/>
      </c>
    </row>
    <row r="13" ht="28" customHeight="1">
      <c r="A13" s="16" t="n"/>
      <c r="B13" s="10" t="n"/>
      <c r="C13" s="11" t="n"/>
      <c r="D13" s="10" t="n"/>
      <c r="E13" s="10" t="n"/>
      <c r="F13" s="10" t="n"/>
      <c r="G13" s="15">
        <f>IF(OR(A13="",B13="",C13="",D13="",E13=""),"",IF(COUNTIFS($B$2:$B$211,B13,$J$2:$J$211,"&lt;"&amp;J13)=0,IF(D13="Sem registro","OK","Revisar: origem inicial"),IFERROR(IF(D13=INDEX($E$2:$E$211,MATCH(AGGREGATE(14,6,$J$2:$J$211/(($B$2:$B$211=B13)*($J$2:$J$211&lt;J13)),1),$J$2:$J$211,0)),"OK","Revisar: origem divergente"),"Revisar: histórico")))</f>
        <v/>
      </c>
      <c r="H13" s="17">
        <f>IF(OR(A13="",B13="",C13="",E13=""),"",IF(C13&gt;'Listas'!$B$2,"Fora da referência",IF(COUNTIFS($B$2:$B$211,B13,$C$2:$C$211,"&gt;"&amp;C13,$C$2:$C$211,"&lt;="&amp;'Listas'!$B$2,$E$2:$E$211,"&lt;&gt;")+COUNTIFS($B$2:$B$211,B13,$C$2:$C$211,C13,$A$2:$A$211,"&gt;"&amp;A13,$E$2:$E$211,"&lt;&gt;")=0,"Vigente","Histórico")))</f>
        <v/>
      </c>
      <c r="I13" s="15">
        <f>IF(COUNTA(A13:F13)=0,"",IF(OR(A13="",B13="",C13="",D13="",E13="",F13=""),"Preencher campos obrigatórios",IF(COUNTIF($A$2:$A$211,A13)&gt;1,"Ordem duplicada",IF(COUNTIF('Membros'!$A$2:$A$211,B13)&lt;&gt;1,"Código não cadastrado ou duplicado",IF(C13&gt;'Listas'!$B$2,"Data após a referência",IF(C13&lt;IFERROR(INDEX('Membros'!$C$2:$C$211,MATCH(B13,'Membros'!$A$2:$A$211,0)),C13),"Data anterior à inclusão",IF(D13=E13,"Situação sem alteração",IF(G13&lt;&gt;"OK",G13,""))))))))</f>
        <v/>
      </c>
      <c r="J13" s="18">
        <f>IF(OR(A13="",C13=""),"",C13*1000000+A13)</f>
        <v/>
      </c>
    </row>
    <row r="14" ht="28" customHeight="1">
      <c r="A14" s="16" t="n"/>
      <c r="B14" s="10" t="n"/>
      <c r="C14" s="11" t="n"/>
      <c r="D14" s="10" t="n"/>
      <c r="E14" s="10" t="n"/>
      <c r="F14" s="10" t="n"/>
      <c r="G14" s="15">
        <f>IF(OR(A14="",B14="",C14="",D14="",E14=""),"",IF(COUNTIFS($B$2:$B$211,B14,$J$2:$J$211,"&lt;"&amp;J14)=0,IF(D14="Sem registro","OK","Revisar: origem inicial"),IFERROR(IF(D14=INDEX($E$2:$E$211,MATCH(AGGREGATE(14,6,$J$2:$J$211/(($B$2:$B$211=B14)*($J$2:$J$211&lt;J14)),1),$J$2:$J$211,0)),"OK","Revisar: origem divergente"),"Revisar: histórico")))</f>
        <v/>
      </c>
      <c r="H14" s="17">
        <f>IF(OR(A14="",B14="",C14="",E14=""),"",IF(C14&gt;'Listas'!$B$2,"Fora da referência",IF(COUNTIFS($B$2:$B$211,B14,$C$2:$C$211,"&gt;"&amp;C14,$C$2:$C$211,"&lt;="&amp;'Listas'!$B$2,$E$2:$E$211,"&lt;&gt;")+COUNTIFS($B$2:$B$211,B14,$C$2:$C$211,C14,$A$2:$A$211,"&gt;"&amp;A14,$E$2:$E$211,"&lt;&gt;")=0,"Vigente","Histórico")))</f>
        <v/>
      </c>
      <c r="I14" s="15">
        <f>IF(COUNTA(A14:F14)=0,"",IF(OR(A14="",B14="",C14="",D14="",E14="",F14=""),"Preencher campos obrigatórios",IF(COUNTIF($A$2:$A$211,A14)&gt;1,"Ordem duplicada",IF(COUNTIF('Membros'!$A$2:$A$211,B14)&lt;&gt;1,"Código não cadastrado ou duplicado",IF(C14&gt;'Listas'!$B$2,"Data após a referência",IF(C14&lt;IFERROR(INDEX('Membros'!$C$2:$C$211,MATCH(B14,'Membros'!$A$2:$A$211,0)),C14),"Data anterior à inclusão",IF(D14=E14,"Situação sem alteração",IF(G14&lt;&gt;"OK",G14,""))))))))</f>
        <v/>
      </c>
      <c r="J14" s="18">
        <f>IF(OR(A14="",C14=""),"",C14*1000000+A14)</f>
        <v/>
      </c>
    </row>
    <row r="15" ht="28" customHeight="1">
      <c r="A15" s="16" t="n"/>
      <c r="B15" s="10" t="n"/>
      <c r="C15" s="11" t="n"/>
      <c r="D15" s="10" t="n"/>
      <c r="E15" s="10" t="n"/>
      <c r="F15" s="10" t="n"/>
      <c r="G15" s="15">
        <f>IF(OR(A15="",B15="",C15="",D15="",E15=""),"",IF(COUNTIFS($B$2:$B$211,B15,$J$2:$J$211,"&lt;"&amp;J15)=0,IF(D15="Sem registro","OK","Revisar: origem inicial"),IFERROR(IF(D15=INDEX($E$2:$E$211,MATCH(AGGREGATE(14,6,$J$2:$J$211/(($B$2:$B$211=B15)*($J$2:$J$211&lt;J15)),1),$J$2:$J$211,0)),"OK","Revisar: origem divergente"),"Revisar: histórico")))</f>
        <v/>
      </c>
      <c r="H15" s="17">
        <f>IF(OR(A15="",B15="",C15="",E15=""),"",IF(C15&gt;'Listas'!$B$2,"Fora da referência",IF(COUNTIFS($B$2:$B$211,B15,$C$2:$C$211,"&gt;"&amp;C15,$C$2:$C$211,"&lt;="&amp;'Listas'!$B$2,$E$2:$E$211,"&lt;&gt;")+COUNTIFS($B$2:$B$211,B15,$C$2:$C$211,C15,$A$2:$A$211,"&gt;"&amp;A15,$E$2:$E$211,"&lt;&gt;")=0,"Vigente","Histórico")))</f>
        <v/>
      </c>
      <c r="I15" s="15">
        <f>IF(COUNTA(A15:F15)=0,"",IF(OR(A15="",B15="",C15="",D15="",E15="",F15=""),"Preencher campos obrigatórios",IF(COUNTIF($A$2:$A$211,A15)&gt;1,"Ordem duplicada",IF(COUNTIF('Membros'!$A$2:$A$211,B15)&lt;&gt;1,"Código não cadastrado ou duplicado",IF(C15&gt;'Listas'!$B$2,"Data após a referência",IF(C15&lt;IFERROR(INDEX('Membros'!$C$2:$C$211,MATCH(B15,'Membros'!$A$2:$A$211,0)),C15),"Data anterior à inclusão",IF(D15=E15,"Situação sem alteração",IF(G15&lt;&gt;"OK",G15,""))))))))</f>
        <v/>
      </c>
      <c r="J15" s="18">
        <f>IF(OR(A15="",C15=""),"",C15*1000000+A15)</f>
        <v/>
      </c>
    </row>
    <row r="16" ht="28" customHeight="1">
      <c r="A16" s="16" t="n"/>
      <c r="B16" s="10" t="n"/>
      <c r="C16" s="11" t="n"/>
      <c r="D16" s="10" t="n"/>
      <c r="E16" s="10" t="n"/>
      <c r="F16" s="10" t="n"/>
      <c r="G16" s="15">
        <f>IF(OR(A16="",B16="",C16="",D16="",E16=""),"",IF(COUNTIFS($B$2:$B$211,B16,$J$2:$J$211,"&lt;"&amp;J16)=0,IF(D16="Sem registro","OK","Revisar: origem inicial"),IFERROR(IF(D16=INDEX($E$2:$E$211,MATCH(AGGREGATE(14,6,$J$2:$J$211/(($B$2:$B$211=B16)*($J$2:$J$211&lt;J16)),1),$J$2:$J$211,0)),"OK","Revisar: origem divergente"),"Revisar: histórico")))</f>
        <v/>
      </c>
      <c r="H16" s="17">
        <f>IF(OR(A16="",B16="",C16="",E16=""),"",IF(C16&gt;'Listas'!$B$2,"Fora da referência",IF(COUNTIFS($B$2:$B$211,B16,$C$2:$C$211,"&gt;"&amp;C16,$C$2:$C$211,"&lt;="&amp;'Listas'!$B$2,$E$2:$E$211,"&lt;&gt;")+COUNTIFS($B$2:$B$211,B16,$C$2:$C$211,C16,$A$2:$A$211,"&gt;"&amp;A16,$E$2:$E$211,"&lt;&gt;")=0,"Vigente","Histórico")))</f>
        <v/>
      </c>
      <c r="I16" s="15">
        <f>IF(COUNTA(A16:F16)=0,"",IF(OR(A16="",B16="",C16="",D16="",E16="",F16=""),"Preencher campos obrigatórios",IF(COUNTIF($A$2:$A$211,A16)&gt;1,"Ordem duplicada",IF(COUNTIF('Membros'!$A$2:$A$211,B16)&lt;&gt;1,"Código não cadastrado ou duplicado",IF(C16&gt;'Listas'!$B$2,"Data após a referência",IF(C16&lt;IFERROR(INDEX('Membros'!$C$2:$C$211,MATCH(B16,'Membros'!$A$2:$A$211,0)),C16),"Data anterior à inclusão",IF(D16=E16,"Situação sem alteração",IF(G16&lt;&gt;"OK",G16,""))))))))</f>
        <v/>
      </c>
      <c r="J16" s="18">
        <f>IF(OR(A16="",C16=""),"",C16*1000000+A16)</f>
        <v/>
      </c>
    </row>
    <row r="17" ht="28" customHeight="1">
      <c r="A17" s="16" t="n"/>
      <c r="B17" s="10" t="n"/>
      <c r="C17" s="11" t="n"/>
      <c r="D17" s="10" t="n"/>
      <c r="E17" s="10" t="n"/>
      <c r="F17" s="10" t="n"/>
      <c r="G17" s="15">
        <f>IF(OR(A17="",B17="",C17="",D17="",E17=""),"",IF(COUNTIFS($B$2:$B$211,B17,$J$2:$J$211,"&lt;"&amp;J17)=0,IF(D17="Sem registro","OK","Revisar: origem inicial"),IFERROR(IF(D17=INDEX($E$2:$E$211,MATCH(AGGREGATE(14,6,$J$2:$J$211/(($B$2:$B$211=B17)*($J$2:$J$211&lt;J17)),1),$J$2:$J$211,0)),"OK","Revisar: origem divergente"),"Revisar: histórico")))</f>
        <v/>
      </c>
      <c r="H17" s="17">
        <f>IF(OR(A17="",B17="",C17="",E17=""),"",IF(C17&gt;'Listas'!$B$2,"Fora da referência",IF(COUNTIFS($B$2:$B$211,B17,$C$2:$C$211,"&gt;"&amp;C17,$C$2:$C$211,"&lt;="&amp;'Listas'!$B$2,$E$2:$E$211,"&lt;&gt;")+COUNTIFS($B$2:$B$211,B17,$C$2:$C$211,C17,$A$2:$A$211,"&gt;"&amp;A17,$E$2:$E$211,"&lt;&gt;")=0,"Vigente","Histórico")))</f>
        <v/>
      </c>
      <c r="I17" s="15">
        <f>IF(COUNTA(A17:F17)=0,"",IF(OR(A17="",B17="",C17="",D17="",E17="",F17=""),"Preencher campos obrigatórios",IF(COUNTIF($A$2:$A$211,A17)&gt;1,"Ordem duplicada",IF(COUNTIF('Membros'!$A$2:$A$211,B17)&lt;&gt;1,"Código não cadastrado ou duplicado",IF(C17&gt;'Listas'!$B$2,"Data após a referência",IF(C17&lt;IFERROR(INDEX('Membros'!$C$2:$C$211,MATCH(B17,'Membros'!$A$2:$A$211,0)),C17),"Data anterior à inclusão",IF(D17=E17,"Situação sem alteração",IF(G17&lt;&gt;"OK",G17,""))))))))</f>
        <v/>
      </c>
      <c r="J17" s="18">
        <f>IF(OR(A17="",C17=""),"",C17*1000000+A17)</f>
        <v/>
      </c>
    </row>
    <row r="18" ht="28" customHeight="1">
      <c r="A18" s="16" t="n"/>
      <c r="B18" s="10" t="n"/>
      <c r="C18" s="11" t="n"/>
      <c r="D18" s="10" t="n"/>
      <c r="E18" s="10" t="n"/>
      <c r="F18" s="10" t="n"/>
      <c r="G18" s="15">
        <f>IF(OR(A18="",B18="",C18="",D18="",E18=""),"",IF(COUNTIFS($B$2:$B$211,B18,$J$2:$J$211,"&lt;"&amp;J18)=0,IF(D18="Sem registro","OK","Revisar: origem inicial"),IFERROR(IF(D18=INDEX($E$2:$E$211,MATCH(AGGREGATE(14,6,$J$2:$J$211/(($B$2:$B$211=B18)*($J$2:$J$211&lt;J18)),1),$J$2:$J$211,0)),"OK","Revisar: origem divergente"),"Revisar: histórico")))</f>
        <v/>
      </c>
      <c r="H18" s="17">
        <f>IF(OR(A18="",B18="",C18="",E18=""),"",IF(C18&gt;'Listas'!$B$2,"Fora da referência",IF(COUNTIFS($B$2:$B$211,B18,$C$2:$C$211,"&gt;"&amp;C18,$C$2:$C$211,"&lt;="&amp;'Listas'!$B$2,$E$2:$E$211,"&lt;&gt;")+COUNTIFS($B$2:$B$211,B18,$C$2:$C$211,C18,$A$2:$A$211,"&gt;"&amp;A18,$E$2:$E$211,"&lt;&gt;")=0,"Vigente","Histórico")))</f>
        <v/>
      </c>
      <c r="I18" s="15">
        <f>IF(COUNTA(A18:F18)=0,"",IF(OR(A18="",B18="",C18="",D18="",E18="",F18=""),"Preencher campos obrigatórios",IF(COUNTIF($A$2:$A$211,A18)&gt;1,"Ordem duplicada",IF(COUNTIF('Membros'!$A$2:$A$211,B18)&lt;&gt;1,"Código não cadastrado ou duplicado",IF(C18&gt;'Listas'!$B$2,"Data após a referência",IF(C18&lt;IFERROR(INDEX('Membros'!$C$2:$C$211,MATCH(B18,'Membros'!$A$2:$A$211,0)),C18),"Data anterior à inclusão",IF(D18=E18,"Situação sem alteração",IF(G18&lt;&gt;"OK",G18,""))))))))</f>
        <v/>
      </c>
      <c r="J18" s="18">
        <f>IF(OR(A18="",C18=""),"",C18*1000000+A18)</f>
        <v/>
      </c>
    </row>
    <row r="19" ht="28" customHeight="1">
      <c r="A19" s="16" t="n"/>
      <c r="B19" s="10" t="n"/>
      <c r="C19" s="11" t="n"/>
      <c r="D19" s="10" t="n"/>
      <c r="E19" s="10" t="n"/>
      <c r="F19" s="10" t="n"/>
      <c r="G19" s="15">
        <f>IF(OR(A19="",B19="",C19="",D19="",E19=""),"",IF(COUNTIFS($B$2:$B$211,B19,$J$2:$J$211,"&lt;"&amp;J19)=0,IF(D19="Sem registro","OK","Revisar: origem inicial"),IFERROR(IF(D19=INDEX($E$2:$E$211,MATCH(AGGREGATE(14,6,$J$2:$J$211/(($B$2:$B$211=B19)*($J$2:$J$211&lt;J19)),1),$J$2:$J$211,0)),"OK","Revisar: origem divergente"),"Revisar: histórico")))</f>
        <v/>
      </c>
      <c r="H19" s="17">
        <f>IF(OR(A19="",B19="",C19="",E19=""),"",IF(C19&gt;'Listas'!$B$2,"Fora da referência",IF(COUNTIFS($B$2:$B$211,B19,$C$2:$C$211,"&gt;"&amp;C19,$C$2:$C$211,"&lt;="&amp;'Listas'!$B$2,$E$2:$E$211,"&lt;&gt;")+COUNTIFS($B$2:$B$211,B19,$C$2:$C$211,C19,$A$2:$A$211,"&gt;"&amp;A19,$E$2:$E$211,"&lt;&gt;")=0,"Vigente","Histórico")))</f>
        <v/>
      </c>
      <c r="I19" s="15">
        <f>IF(COUNTA(A19:F19)=0,"",IF(OR(A19="",B19="",C19="",D19="",E19="",F19=""),"Preencher campos obrigatórios",IF(COUNTIF($A$2:$A$211,A19)&gt;1,"Ordem duplicada",IF(COUNTIF('Membros'!$A$2:$A$211,B19)&lt;&gt;1,"Código não cadastrado ou duplicado",IF(C19&gt;'Listas'!$B$2,"Data após a referência",IF(C19&lt;IFERROR(INDEX('Membros'!$C$2:$C$211,MATCH(B19,'Membros'!$A$2:$A$211,0)),C19),"Data anterior à inclusão",IF(D19=E19,"Situação sem alteração",IF(G19&lt;&gt;"OK",G19,""))))))))</f>
        <v/>
      </c>
      <c r="J19" s="18">
        <f>IF(OR(A19="",C19=""),"",C19*1000000+A19)</f>
        <v/>
      </c>
    </row>
    <row r="20" ht="28" customHeight="1">
      <c r="A20" s="16" t="n"/>
      <c r="B20" s="10" t="n"/>
      <c r="C20" s="11" t="n"/>
      <c r="D20" s="10" t="n"/>
      <c r="E20" s="10" t="n"/>
      <c r="F20" s="10" t="n"/>
      <c r="G20" s="15">
        <f>IF(OR(A20="",B20="",C20="",D20="",E20=""),"",IF(COUNTIFS($B$2:$B$211,B20,$J$2:$J$211,"&lt;"&amp;J20)=0,IF(D20="Sem registro","OK","Revisar: origem inicial"),IFERROR(IF(D20=INDEX($E$2:$E$211,MATCH(AGGREGATE(14,6,$J$2:$J$211/(($B$2:$B$211=B20)*($J$2:$J$211&lt;J20)),1),$J$2:$J$211,0)),"OK","Revisar: origem divergente"),"Revisar: histórico")))</f>
        <v/>
      </c>
      <c r="H20" s="17">
        <f>IF(OR(A20="",B20="",C20="",E20=""),"",IF(C20&gt;'Listas'!$B$2,"Fora da referência",IF(COUNTIFS($B$2:$B$211,B20,$C$2:$C$211,"&gt;"&amp;C20,$C$2:$C$211,"&lt;="&amp;'Listas'!$B$2,$E$2:$E$211,"&lt;&gt;")+COUNTIFS($B$2:$B$211,B20,$C$2:$C$211,C20,$A$2:$A$211,"&gt;"&amp;A20,$E$2:$E$211,"&lt;&gt;")=0,"Vigente","Histórico")))</f>
        <v/>
      </c>
      <c r="I20" s="15">
        <f>IF(COUNTA(A20:F20)=0,"",IF(OR(A20="",B20="",C20="",D20="",E20="",F20=""),"Preencher campos obrigatórios",IF(COUNTIF($A$2:$A$211,A20)&gt;1,"Ordem duplicada",IF(COUNTIF('Membros'!$A$2:$A$211,B20)&lt;&gt;1,"Código não cadastrado ou duplicado",IF(C20&gt;'Listas'!$B$2,"Data após a referência",IF(C20&lt;IFERROR(INDEX('Membros'!$C$2:$C$211,MATCH(B20,'Membros'!$A$2:$A$211,0)),C20),"Data anterior à inclusão",IF(D20=E20,"Situação sem alteração",IF(G20&lt;&gt;"OK",G20,""))))))))</f>
        <v/>
      </c>
      <c r="J20" s="18">
        <f>IF(OR(A20="",C20=""),"",C20*1000000+A20)</f>
        <v/>
      </c>
    </row>
    <row r="21" ht="28" customHeight="1">
      <c r="A21" s="16" t="n"/>
      <c r="B21" s="10" t="n"/>
      <c r="C21" s="11" t="n"/>
      <c r="D21" s="10" t="n"/>
      <c r="E21" s="10" t="n"/>
      <c r="F21" s="10" t="n"/>
      <c r="G21" s="15">
        <f>IF(OR(A21="",B21="",C21="",D21="",E21=""),"",IF(COUNTIFS($B$2:$B$211,B21,$J$2:$J$211,"&lt;"&amp;J21)=0,IF(D21="Sem registro","OK","Revisar: origem inicial"),IFERROR(IF(D21=INDEX($E$2:$E$211,MATCH(AGGREGATE(14,6,$J$2:$J$211/(($B$2:$B$211=B21)*($J$2:$J$211&lt;J21)),1),$J$2:$J$211,0)),"OK","Revisar: origem divergente"),"Revisar: histórico")))</f>
        <v/>
      </c>
      <c r="H21" s="17">
        <f>IF(OR(A21="",B21="",C21="",E21=""),"",IF(C21&gt;'Listas'!$B$2,"Fora da referência",IF(COUNTIFS($B$2:$B$211,B21,$C$2:$C$211,"&gt;"&amp;C21,$C$2:$C$211,"&lt;="&amp;'Listas'!$B$2,$E$2:$E$211,"&lt;&gt;")+COUNTIFS($B$2:$B$211,B21,$C$2:$C$211,C21,$A$2:$A$211,"&gt;"&amp;A21,$E$2:$E$211,"&lt;&gt;")=0,"Vigente","Histórico")))</f>
        <v/>
      </c>
      <c r="I21" s="15">
        <f>IF(COUNTA(A21:F21)=0,"",IF(OR(A21="",B21="",C21="",D21="",E21="",F21=""),"Preencher campos obrigatórios",IF(COUNTIF($A$2:$A$211,A21)&gt;1,"Ordem duplicada",IF(COUNTIF('Membros'!$A$2:$A$211,B21)&lt;&gt;1,"Código não cadastrado ou duplicado",IF(C21&gt;'Listas'!$B$2,"Data após a referência",IF(C21&lt;IFERROR(INDEX('Membros'!$C$2:$C$211,MATCH(B21,'Membros'!$A$2:$A$211,0)),C21),"Data anterior à inclusão",IF(D21=E21,"Situação sem alteração",IF(G21&lt;&gt;"OK",G21,""))))))))</f>
        <v/>
      </c>
      <c r="J21" s="18">
        <f>IF(OR(A21="",C21=""),"",C21*1000000+A21)</f>
        <v/>
      </c>
    </row>
    <row r="22" ht="28" customHeight="1">
      <c r="A22" s="16" t="n"/>
      <c r="B22" s="10" t="n"/>
      <c r="C22" s="11" t="n"/>
      <c r="D22" s="10" t="n"/>
      <c r="E22" s="10" t="n"/>
      <c r="F22" s="10" t="n"/>
      <c r="G22" s="15">
        <f>IF(OR(A22="",B22="",C22="",D22="",E22=""),"",IF(COUNTIFS($B$2:$B$211,B22,$J$2:$J$211,"&lt;"&amp;J22)=0,IF(D22="Sem registro","OK","Revisar: origem inicial"),IFERROR(IF(D22=INDEX($E$2:$E$211,MATCH(AGGREGATE(14,6,$J$2:$J$211/(($B$2:$B$211=B22)*($J$2:$J$211&lt;J22)),1),$J$2:$J$211,0)),"OK","Revisar: origem divergente"),"Revisar: histórico")))</f>
        <v/>
      </c>
      <c r="H22" s="17">
        <f>IF(OR(A22="",B22="",C22="",E22=""),"",IF(C22&gt;'Listas'!$B$2,"Fora da referência",IF(COUNTIFS($B$2:$B$211,B22,$C$2:$C$211,"&gt;"&amp;C22,$C$2:$C$211,"&lt;="&amp;'Listas'!$B$2,$E$2:$E$211,"&lt;&gt;")+COUNTIFS($B$2:$B$211,B22,$C$2:$C$211,C22,$A$2:$A$211,"&gt;"&amp;A22,$E$2:$E$211,"&lt;&gt;")=0,"Vigente","Histórico")))</f>
        <v/>
      </c>
      <c r="I22" s="15">
        <f>IF(COUNTA(A22:F22)=0,"",IF(OR(A22="",B22="",C22="",D22="",E22="",F22=""),"Preencher campos obrigatórios",IF(COUNTIF($A$2:$A$211,A22)&gt;1,"Ordem duplicada",IF(COUNTIF('Membros'!$A$2:$A$211,B22)&lt;&gt;1,"Código não cadastrado ou duplicado",IF(C22&gt;'Listas'!$B$2,"Data após a referência",IF(C22&lt;IFERROR(INDEX('Membros'!$C$2:$C$211,MATCH(B22,'Membros'!$A$2:$A$211,0)),C22),"Data anterior à inclusão",IF(D22=E22,"Situação sem alteração",IF(G22&lt;&gt;"OK",G22,""))))))))</f>
        <v/>
      </c>
      <c r="J22" s="18">
        <f>IF(OR(A22="",C22=""),"",C22*1000000+A22)</f>
        <v/>
      </c>
    </row>
    <row r="23" ht="28" customHeight="1">
      <c r="A23" s="16" t="n"/>
      <c r="B23" s="10" t="n"/>
      <c r="C23" s="11" t="n"/>
      <c r="D23" s="10" t="n"/>
      <c r="E23" s="10" t="n"/>
      <c r="F23" s="10" t="n"/>
      <c r="G23" s="15">
        <f>IF(OR(A23="",B23="",C23="",D23="",E23=""),"",IF(COUNTIFS($B$2:$B$211,B23,$J$2:$J$211,"&lt;"&amp;J23)=0,IF(D23="Sem registro","OK","Revisar: origem inicial"),IFERROR(IF(D23=INDEX($E$2:$E$211,MATCH(AGGREGATE(14,6,$J$2:$J$211/(($B$2:$B$211=B23)*($J$2:$J$211&lt;J23)),1),$J$2:$J$211,0)),"OK","Revisar: origem divergente"),"Revisar: histórico")))</f>
        <v/>
      </c>
      <c r="H23" s="17">
        <f>IF(OR(A23="",B23="",C23="",E23=""),"",IF(C23&gt;'Listas'!$B$2,"Fora da referência",IF(COUNTIFS($B$2:$B$211,B23,$C$2:$C$211,"&gt;"&amp;C23,$C$2:$C$211,"&lt;="&amp;'Listas'!$B$2,$E$2:$E$211,"&lt;&gt;")+COUNTIFS($B$2:$B$211,B23,$C$2:$C$211,C23,$A$2:$A$211,"&gt;"&amp;A23,$E$2:$E$211,"&lt;&gt;")=0,"Vigente","Histórico")))</f>
        <v/>
      </c>
      <c r="I23" s="15">
        <f>IF(COUNTA(A23:F23)=0,"",IF(OR(A23="",B23="",C23="",D23="",E23="",F23=""),"Preencher campos obrigatórios",IF(COUNTIF($A$2:$A$211,A23)&gt;1,"Ordem duplicada",IF(COUNTIF('Membros'!$A$2:$A$211,B23)&lt;&gt;1,"Código não cadastrado ou duplicado",IF(C23&gt;'Listas'!$B$2,"Data após a referência",IF(C23&lt;IFERROR(INDEX('Membros'!$C$2:$C$211,MATCH(B23,'Membros'!$A$2:$A$211,0)),C23),"Data anterior à inclusão",IF(D23=E23,"Situação sem alteração",IF(G23&lt;&gt;"OK",G23,""))))))))</f>
        <v/>
      </c>
      <c r="J23" s="18">
        <f>IF(OR(A23="",C23=""),"",C23*1000000+A23)</f>
        <v/>
      </c>
    </row>
    <row r="24" ht="28" customHeight="1">
      <c r="A24" s="16" t="n"/>
      <c r="B24" s="10" t="n"/>
      <c r="C24" s="11" t="n"/>
      <c r="D24" s="10" t="n"/>
      <c r="E24" s="10" t="n"/>
      <c r="F24" s="10" t="n"/>
      <c r="G24" s="15">
        <f>IF(OR(A24="",B24="",C24="",D24="",E24=""),"",IF(COUNTIFS($B$2:$B$211,B24,$J$2:$J$211,"&lt;"&amp;J24)=0,IF(D24="Sem registro","OK","Revisar: origem inicial"),IFERROR(IF(D24=INDEX($E$2:$E$211,MATCH(AGGREGATE(14,6,$J$2:$J$211/(($B$2:$B$211=B24)*($J$2:$J$211&lt;J24)),1),$J$2:$J$211,0)),"OK","Revisar: origem divergente"),"Revisar: histórico")))</f>
        <v/>
      </c>
      <c r="H24" s="17">
        <f>IF(OR(A24="",B24="",C24="",E24=""),"",IF(C24&gt;'Listas'!$B$2,"Fora da referência",IF(COUNTIFS($B$2:$B$211,B24,$C$2:$C$211,"&gt;"&amp;C24,$C$2:$C$211,"&lt;="&amp;'Listas'!$B$2,$E$2:$E$211,"&lt;&gt;")+COUNTIFS($B$2:$B$211,B24,$C$2:$C$211,C24,$A$2:$A$211,"&gt;"&amp;A24,$E$2:$E$211,"&lt;&gt;")=0,"Vigente","Histórico")))</f>
        <v/>
      </c>
      <c r="I24" s="15">
        <f>IF(COUNTA(A24:F24)=0,"",IF(OR(A24="",B24="",C24="",D24="",E24="",F24=""),"Preencher campos obrigatórios",IF(COUNTIF($A$2:$A$211,A24)&gt;1,"Ordem duplicada",IF(COUNTIF('Membros'!$A$2:$A$211,B24)&lt;&gt;1,"Código não cadastrado ou duplicado",IF(C24&gt;'Listas'!$B$2,"Data após a referência",IF(C24&lt;IFERROR(INDEX('Membros'!$C$2:$C$211,MATCH(B24,'Membros'!$A$2:$A$211,0)),C24),"Data anterior à inclusão",IF(D24=E24,"Situação sem alteração",IF(G24&lt;&gt;"OK",G24,""))))))))</f>
        <v/>
      </c>
      <c r="J24" s="18">
        <f>IF(OR(A24="",C24=""),"",C24*1000000+A24)</f>
        <v/>
      </c>
    </row>
    <row r="25" ht="28" customHeight="1">
      <c r="A25" s="16" t="n"/>
      <c r="B25" s="10" t="n"/>
      <c r="C25" s="11" t="n"/>
      <c r="D25" s="10" t="n"/>
      <c r="E25" s="10" t="n"/>
      <c r="F25" s="10" t="n"/>
      <c r="G25" s="15">
        <f>IF(OR(A25="",B25="",C25="",D25="",E25=""),"",IF(COUNTIFS($B$2:$B$211,B25,$J$2:$J$211,"&lt;"&amp;J25)=0,IF(D25="Sem registro","OK","Revisar: origem inicial"),IFERROR(IF(D25=INDEX($E$2:$E$211,MATCH(AGGREGATE(14,6,$J$2:$J$211/(($B$2:$B$211=B25)*($J$2:$J$211&lt;J25)),1),$J$2:$J$211,0)),"OK","Revisar: origem divergente"),"Revisar: histórico")))</f>
        <v/>
      </c>
      <c r="H25" s="17">
        <f>IF(OR(A25="",B25="",C25="",E25=""),"",IF(C25&gt;'Listas'!$B$2,"Fora da referência",IF(COUNTIFS($B$2:$B$211,B25,$C$2:$C$211,"&gt;"&amp;C25,$C$2:$C$211,"&lt;="&amp;'Listas'!$B$2,$E$2:$E$211,"&lt;&gt;")+COUNTIFS($B$2:$B$211,B25,$C$2:$C$211,C25,$A$2:$A$211,"&gt;"&amp;A25,$E$2:$E$211,"&lt;&gt;")=0,"Vigente","Histórico")))</f>
        <v/>
      </c>
      <c r="I25" s="15">
        <f>IF(COUNTA(A25:F25)=0,"",IF(OR(A25="",B25="",C25="",D25="",E25="",F25=""),"Preencher campos obrigatórios",IF(COUNTIF($A$2:$A$211,A25)&gt;1,"Ordem duplicada",IF(COUNTIF('Membros'!$A$2:$A$211,B25)&lt;&gt;1,"Código não cadastrado ou duplicado",IF(C25&gt;'Listas'!$B$2,"Data após a referência",IF(C25&lt;IFERROR(INDEX('Membros'!$C$2:$C$211,MATCH(B25,'Membros'!$A$2:$A$211,0)),C25),"Data anterior à inclusão",IF(D25=E25,"Situação sem alteração",IF(G25&lt;&gt;"OK",G25,""))))))))</f>
        <v/>
      </c>
      <c r="J25" s="18">
        <f>IF(OR(A25="",C25=""),"",C25*1000000+A25)</f>
        <v/>
      </c>
    </row>
    <row r="26" ht="28" customHeight="1">
      <c r="A26" s="16" t="n"/>
      <c r="B26" s="10" t="n"/>
      <c r="C26" s="11" t="n"/>
      <c r="D26" s="10" t="n"/>
      <c r="E26" s="10" t="n"/>
      <c r="F26" s="10" t="n"/>
      <c r="G26" s="15">
        <f>IF(OR(A26="",B26="",C26="",D26="",E26=""),"",IF(COUNTIFS($B$2:$B$211,B26,$J$2:$J$211,"&lt;"&amp;J26)=0,IF(D26="Sem registro","OK","Revisar: origem inicial"),IFERROR(IF(D26=INDEX($E$2:$E$211,MATCH(AGGREGATE(14,6,$J$2:$J$211/(($B$2:$B$211=B26)*($J$2:$J$211&lt;J26)),1),$J$2:$J$211,0)),"OK","Revisar: origem divergente"),"Revisar: histórico")))</f>
        <v/>
      </c>
      <c r="H26" s="17">
        <f>IF(OR(A26="",B26="",C26="",E26=""),"",IF(C26&gt;'Listas'!$B$2,"Fora da referência",IF(COUNTIFS($B$2:$B$211,B26,$C$2:$C$211,"&gt;"&amp;C26,$C$2:$C$211,"&lt;="&amp;'Listas'!$B$2,$E$2:$E$211,"&lt;&gt;")+COUNTIFS($B$2:$B$211,B26,$C$2:$C$211,C26,$A$2:$A$211,"&gt;"&amp;A26,$E$2:$E$211,"&lt;&gt;")=0,"Vigente","Histórico")))</f>
        <v/>
      </c>
      <c r="I26" s="15">
        <f>IF(COUNTA(A26:F26)=0,"",IF(OR(A26="",B26="",C26="",D26="",E26="",F26=""),"Preencher campos obrigatórios",IF(COUNTIF($A$2:$A$211,A26)&gt;1,"Ordem duplicada",IF(COUNTIF('Membros'!$A$2:$A$211,B26)&lt;&gt;1,"Código não cadastrado ou duplicado",IF(C26&gt;'Listas'!$B$2,"Data após a referência",IF(C26&lt;IFERROR(INDEX('Membros'!$C$2:$C$211,MATCH(B26,'Membros'!$A$2:$A$211,0)),C26),"Data anterior à inclusão",IF(D26=E26,"Situação sem alteração",IF(G26&lt;&gt;"OK",G26,""))))))))</f>
        <v/>
      </c>
      <c r="J26" s="18">
        <f>IF(OR(A26="",C26=""),"",C26*1000000+A26)</f>
        <v/>
      </c>
    </row>
    <row r="27" ht="28" customHeight="1">
      <c r="A27" s="16" t="n"/>
      <c r="B27" s="10" t="n"/>
      <c r="C27" s="11" t="n"/>
      <c r="D27" s="10" t="n"/>
      <c r="E27" s="10" t="n"/>
      <c r="F27" s="10" t="n"/>
      <c r="G27" s="15">
        <f>IF(OR(A27="",B27="",C27="",D27="",E27=""),"",IF(COUNTIFS($B$2:$B$211,B27,$J$2:$J$211,"&lt;"&amp;J27)=0,IF(D27="Sem registro","OK","Revisar: origem inicial"),IFERROR(IF(D27=INDEX($E$2:$E$211,MATCH(AGGREGATE(14,6,$J$2:$J$211/(($B$2:$B$211=B27)*($J$2:$J$211&lt;J27)),1),$J$2:$J$211,0)),"OK","Revisar: origem divergente"),"Revisar: histórico")))</f>
        <v/>
      </c>
      <c r="H27" s="17">
        <f>IF(OR(A27="",B27="",C27="",E27=""),"",IF(C27&gt;'Listas'!$B$2,"Fora da referência",IF(COUNTIFS($B$2:$B$211,B27,$C$2:$C$211,"&gt;"&amp;C27,$C$2:$C$211,"&lt;="&amp;'Listas'!$B$2,$E$2:$E$211,"&lt;&gt;")+COUNTIFS($B$2:$B$211,B27,$C$2:$C$211,C27,$A$2:$A$211,"&gt;"&amp;A27,$E$2:$E$211,"&lt;&gt;")=0,"Vigente","Histórico")))</f>
        <v/>
      </c>
      <c r="I27" s="15">
        <f>IF(COUNTA(A27:F27)=0,"",IF(OR(A27="",B27="",C27="",D27="",E27="",F27=""),"Preencher campos obrigatórios",IF(COUNTIF($A$2:$A$211,A27)&gt;1,"Ordem duplicada",IF(COUNTIF('Membros'!$A$2:$A$211,B27)&lt;&gt;1,"Código não cadastrado ou duplicado",IF(C27&gt;'Listas'!$B$2,"Data após a referência",IF(C27&lt;IFERROR(INDEX('Membros'!$C$2:$C$211,MATCH(B27,'Membros'!$A$2:$A$211,0)),C27),"Data anterior à inclusão",IF(D27=E27,"Situação sem alteração",IF(G27&lt;&gt;"OK",G27,""))))))))</f>
        <v/>
      </c>
      <c r="J27" s="18">
        <f>IF(OR(A27="",C27=""),"",C27*1000000+A27)</f>
        <v/>
      </c>
    </row>
    <row r="28" ht="28" customHeight="1">
      <c r="A28" s="16" t="n"/>
      <c r="B28" s="10" t="n"/>
      <c r="C28" s="11" t="n"/>
      <c r="D28" s="10" t="n"/>
      <c r="E28" s="10" t="n"/>
      <c r="F28" s="10" t="n"/>
      <c r="G28" s="15">
        <f>IF(OR(A28="",B28="",C28="",D28="",E28=""),"",IF(COUNTIFS($B$2:$B$211,B28,$J$2:$J$211,"&lt;"&amp;J28)=0,IF(D28="Sem registro","OK","Revisar: origem inicial"),IFERROR(IF(D28=INDEX($E$2:$E$211,MATCH(AGGREGATE(14,6,$J$2:$J$211/(($B$2:$B$211=B28)*($J$2:$J$211&lt;J28)),1),$J$2:$J$211,0)),"OK","Revisar: origem divergente"),"Revisar: histórico")))</f>
        <v/>
      </c>
      <c r="H28" s="17">
        <f>IF(OR(A28="",B28="",C28="",E28=""),"",IF(C28&gt;'Listas'!$B$2,"Fora da referência",IF(COUNTIFS($B$2:$B$211,B28,$C$2:$C$211,"&gt;"&amp;C28,$C$2:$C$211,"&lt;="&amp;'Listas'!$B$2,$E$2:$E$211,"&lt;&gt;")+COUNTIFS($B$2:$B$211,B28,$C$2:$C$211,C28,$A$2:$A$211,"&gt;"&amp;A28,$E$2:$E$211,"&lt;&gt;")=0,"Vigente","Histórico")))</f>
        <v/>
      </c>
      <c r="I28" s="15">
        <f>IF(COUNTA(A28:F28)=0,"",IF(OR(A28="",B28="",C28="",D28="",E28="",F28=""),"Preencher campos obrigatórios",IF(COUNTIF($A$2:$A$211,A28)&gt;1,"Ordem duplicada",IF(COUNTIF('Membros'!$A$2:$A$211,B28)&lt;&gt;1,"Código não cadastrado ou duplicado",IF(C28&gt;'Listas'!$B$2,"Data após a referência",IF(C28&lt;IFERROR(INDEX('Membros'!$C$2:$C$211,MATCH(B28,'Membros'!$A$2:$A$211,0)),C28),"Data anterior à inclusão",IF(D28=E28,"Situação sem alteração",IF(G28&lt;&gt;"OK",G28,""))))))))</f>
        <v/>
      </c>
      <c r="J28" s="18">
        <f>IF(OR(A28="",C28=""),"",C28*1000000+A28)</f>
        <v/>
      </c>
    </row>
    <row r="29" ht="28" customHeight="1">
      <c r="A29" s="16" t="n"/>
      <c r="B29" s="10" t="n"/>
      <c r="C29" s="11" t="n"/>
      <c r="D29" s="10" t="n"/>
      <c r="E29" s="10" t="n"/>
      <c r="F29" s="10" t="n"/>
      <c r="G29" s="15">
        <f>IF(OR(A29="",B29="",C29="",D29="",E29=""),"",IF(COUNTIFS($B$2:$B$211,B29,$J$2:$J$211,"&lt;"&amp;J29)=0,IF(D29="Sem registro","OK","Revisar: origem inicial"),IFERROR(IF(D29=INDEX($E$2:$E$211,MATCH(AGGREGATE(14,6,$J$2:$J$211/(($B$2:$B$211=B29)*($J$2:$J$211&lt;J29)),1),$J$2:$J$211,0)),"OK","Revisar: origem divergente"),"Revisar: histórico")))</f>
        <v/>
      </c>
      <c r="H29" s="17">
        <f>IF(OR(A29="",B29="",C29="",E29=""),"",IF(C29&gt;'Listas'!$B$2,"Fora da referência",IF(COUNTIFS($B$2:$B$211,B29,$C$2:$C$211,"&gt;"&amp;C29,$C$2:$C$211,"&lt;="&amp;'Listas'!$B$2,$E$2:$E$211,"&lt;&gt;")+COUNTIFS($B$2:$B$211,B29,$C$2:$C$211,C29,$A$2:$A$211,"&gt;"&amp;A29,$E$2:$E$211,"&lt;&gt;")=0,"Vigente","Histórico")))</f>
        <v/>
      </c>
      <c r="I29" s="15">
        <f>IF(COUNTA(A29:F29)=0,"",IF(OR(A29="",B29="",C29="",D29="",E29="",F29=""),"Preencher campos obrigatórios",IF(COUNTIF($A$2:$A$211,A29)&gt;1,"Ordem duplicada",IF(COUNTIF('Membros'!$A$2:$A$211,B29)&lt;&gt;1,"Código não cadastrado ou duplicado",IF(C29&gt;'Listas'!$B$2,"Data após a referência",IF(C29&lt;IFERROR(INDEX('Membros'!$C$2:$C$211,MATCH(B29,'Membros'!$A$2:$A$211,0)),C29),"Data anterior à inclusão",IF(D29=E29,"Situação sem alteração",IF(G29&lt;&gt;"OK",G29,""))))))))</f>
        <v/>
      </c>
      <c r="J29" s="18">
        <f>IF(OR(A29="",C29=""),"",C29*1000000+A29)</f>
        <v/>
      </c>
    </row>
    <row r="30" ht="28" customHeight="1">
      <c r="A30" s="16" t="n"/>
      <c r="B30" s="10" t="n"/>
      <c r="C30" s="11" t="n"/>
      <c r="D30" s="10" t="n"/>
      <c r="E30" s="10" t="n"/>
      <c r="F30" s="10" t="n"/>
      <c r="G30" s="15">
        <f>IF(OR(A30="",B30="",C30="",D30="",E30=""),"",IF(COUNTIFS($B$2:$B$211,B30,$J$2:$J$211,"&lt;"&amp;J30)=0,IF(D30="Sem registro","OK","Revisar: origem inicial"),IFERROR(IF(D30=INDEX($E$2:$E$211,MATCH(AGGREGATE(14,6,$J$2:$J$211/(($B$2:$B$211=B30)*($J$2:$J$211&lt;J30)),1),$J$2:$J$211,0)),"OK","Revisar: origem divergente"),"Revisar: histórico")))</f>
        <v/>
      </c>
      <c r="H30" s="17">
        <f>IF(OR(A30="",B30="",C30="",E30=""),"",IF(C30&gt;'Listas'!$B$2,"Fora da referência",IF(COUNTIFS($B$2:$B$211,B30,$C$2:$C$211,"&gt;"&amp;C30,$C$2:$C$211,"&lt;="&amp;'Listas'!$B$2,$E$2:$E$211,"&lt;&gt;")+COUNTIFS($B$2:$B$211,B30,$C$2:$C$211,C30,$A$2:$A$211,"&gt;"&amp;A30,$E$2:$E$211,"&lt;&gt;")=0,"Vigente","Histórico")))</f>
        <v/>
      </c>
      <c r="I30" s="15">
        <f>IF(COUNTA(A30:F30)=0,"",IF(OR(A30="",B30="",C30="",D30="",E30="",F30=""),"Preencher campos obrigatórios",IF(COUNTIF($A$2:$A$211,A30)&gt;1,"Ordem duplicada",IF(COUNTIF('Membros'!$A$2:$A$211,B30)&lt;&gt;1,"Código não cadastrado ou duplicado",IF(C30&gt;'Listas'!$B$2,"Data após a referência",IF(C30&lt;IFERROR(INDEX('Membros'!$C$2:$C$211,MATCH(B30,'Membros'!$A$2:$A$211,0)),C30),"Data anterior à inclusão",IF(D30=E30,"Situação sem alteração",IF(G30&lt;&gt;"OK",G30,""))))))))</f>
        <v/>
      </c>
      <c r="J30" s="18">
        <f>IF(OR(A30="",C30=""),"",C30*1000000+A30)</f>
        <v/>
      </c>
    </row>
    <row r="31" ht="28" customHeight="1">
      <c r="A31" s="16" t="n"/>
      <c r="B31" s="10" t="n"/>
      <c r="C31" s="11" t="n"/>
      <c r="D31" s="10" t="n"/>
      <c r="E31" s="10" t="n"/>
      <c r="F31" s="10" t="n"/>
      <c r="G31" s="15">
        <f>IF(OR(A31="",B31="",C31="",D31="",E31=""),"",IF(COUNTIFS($B$2:$B$211,B31,$J$2:$J$211,"&lt;"&amp;J31)=0,IF(D31="Sem registro","OK","Revisar: origem inicial"),IFERROR(IF(D31=INDEX($E$2:$E$211,MATCH(AGGREGATE(14,6,$J$2:$J$211/(($B$2:$B$211=B31)*($J$2:$J$211&lt;J31)),1),$J$2:$J$211,0)),"OK","Revisar: origem divergente"),"Revisar: histórico")))</f>
        <v/>
      </c>
      <c r="H31" s="17">
        <f>IF(OR(A31="",B31="",C31="",E31=""),"",IF(C31&gt;'Listas'!$B$2,"Fora da referência",IF(COUNTIFS($B$2:$B$211,B31,$C$2:$C$211,"&gt;"&amp;C31,$C$2:$C$211,"&lt;="&amp;'Listas'!$B$2,$E$2:$E$211,"&lt;&gt;")+COUNTIFS($B$2:$B$211,B31,$C$2:$C$211,C31,$A$2:$A$211,"&gt;"&amp;A31,$E$2:$E$211,"&lt;&gt;")=0,"Vigente","Histórico")))</f>
        <v/>
      </c>
      <c r="I31" s="15">
        <f>IF(COUNTA(A31:F31)=0,"",IF(OR(A31="",B31="",C31="",D31="",E31="",F31=""),"Preencher campos obrigatórios",IF(COUNTIF($A$2:$A$211,A31)&gt;1,"Ordem duplicada",IF(COUNTIF('Membros'!$A$2:$A$211,B31)&lt;&gt;1,"Código não cadastrado ou duplicado",IF(C31&gt;'Listas'!$B$2,"Data após a referência",IF(C31&lt;IFERROR(INDEX('Membros'!$C$2:$C$211,MATCH(B31,'Membros'!$A$2:$A$211,0)),C31),"Data anterior à inclusão",IF(D31=E31,"Situação sem alteração",IF(G31&lt;&gt;"OK",G31,""))))))))</f>
        <v/>
      </c>
      <c r="J31" s="18">
        <f>IF(OR(A31="",C31=""),"",C31*1000000+A31)</f>
        <v/>
      </c>
    </row>
    <row r="32" ht="28" customHeight="1">
      <c r="A32" s="16" t="n"/>
      <c r="B32" s="10" t="n"/>
      <c r="C32" s="11" t="n"/>
      <c r="D32" s="10" t="n"/>
      <c r="E32" s="10" t="n"/>
      <c r="F32" s="10" t="n"/>
      <c r="G32" s="15">
        <f>IF(OR(A32="",B32="",C32="",D32="",E32=""),"",IF(COUNTIFS($B$2:$B$211,B32,$J$2:$J$211,"&lt;"&amp;J32)=0,IF(D32="Sem registro","OK","Revisar: origem inicial"),IFERROR(IF(D32=INDEX($E$2:$E$211,MATCH(AGGREGATE(14,6,$J$2:$J$211/(($B$2:$B$211=B32)*($J$2:$J$211&lt;J32)),1),$J$2:$J$211,0)),"OK","Revisar: origem divergente"),"Revisar: histórico")))</f>
        <v/>
      </c>
      <c r="H32" s="17">
        <f>IF(OR(A32="",B32="",C32="",E32=""),"",IF(C32&gt;'Listas'!$B$2,"Fora da referência",IF(COUNTIFS($B$2:$B$211,B32,$C$2:$C$211,"&gt;"&amp;C32,$C$2:$C$211,"&lt;="&amp;'Listas'!$B$2,$E$2:$E$211,"&lt;&gt;")+COUNTIFS($B$2:$B$211,B32,$C$2:$C$211,C32,$A$2:$A$211,"&gt;"&amp;A32,$E$2:$E$211,"&lt;&gt;")=0,"Vigente","Histórico")))</f>
        <v/>
      </c>
      <c r="I32" s="15">
        <f>IF(COUNTA(A32:F32)=0,"",IF(OR(A32="",B32="",C32="",D32="",E32="",F32=""),"Preencher campos obrigatórios",IF(COUNTIF($A$2:$A$211,A32)&gt;1,"Ordem duplicada",IF(COUNTIF('Membros'!$A$2:$A$211,B32)&lt;&gt;1,"Código não cadastrado ou duplicado",IF(C32&gt;'Listas'!$B$2,"Data após a referência",IF(C32&lt;IFERROR(INDEX('Membros'!$C$2:$C$211,MATCH(B32,'Membros'!$A$2:$A$211,0)),C32),"Data anterior à inclusão",IF(D32=E32,"Situação sem alteração",IF(G32&lt;&gt;"OK",G32,""))))))))</f>
        <v/>
      </c>
      <c r="J32" s="18">
        <f>IF(OR(A32="",C32=""),"",C32*1000000+A32)</f>
        <v/>
      </c>
    </row>
    <row r="33" ht="28" customHeight="1">
      <c r="A33" s="16" t="n"/>
      <c r="B33" s="10" t="n"/>
      <c r="C33" s="11" t="n"/>
      <c r="D33" s="10" t="n"/>
      <c r="E33" s="10" t="n"/>
      <c r="F33" s="10" t="n"/>
      <c r="G33" s="15">
        <f>IF(OR(A33="",B33="",C33="",D33="",E33=""),"",IF(COUNTIFS($B$2:$B$211,B33,$J$2:$J$211,"&lt;"&amp;J33)=0,IF(D33="Sem registro","OK","Revisar: origem inicial"),IFERROR(IF(D33=INDEX($E$2:$E$211,MATCH(AGGREGATE(14,6,$J$2:$J$211/(($B$2:$B$211=B33)*($J$2:$J$211&lt;J33)),1),$J$2:$J$211,0)),"OK","Revisar: origem divergente"),"Revisar: histórico")))</f>
        <v/>
      </c>
      <c r="H33" s="17">
        <f>IF(OR(A33="",B33="",C33="",E33=""),"",IF(C33&gt;'Listas'!$B$2,"Fora da referência",IF(COUNTIFS($B$2:$B$211,B33,$C$2:$C$211,"&gt;"&amp;C33,$C$2:$C$211,"&lt;="&amp;'Listas'!$B$2,$E$2:$E$211,"&lt;&gt;")+COUNTIFS($B$2:$B$211,B33,$C$2:$C$211,C33,$A$2:$A$211,"&gt;"&amp;A33,$E$2:$E$211,"&lt;&gt;")=0,"Vigente","Histórico")))</f>
        <v/>
      </c>
      <c r="I33" s="15">
        <f>IF(COUNTA(A33:F33)=0,"",IF(OR(A33="",B33="",C33="",D33="",E33="",F33=""),"Preencher campos obrigatórios",IF(COUNTIF($A$2:$A$211,A33)&gt;1,"Ordem duplicada",IF(COUNTIF('Membros'!$A$2:$A$211,B33)&lt;&gt;1,"Código não cadastrado ou duplicado",IF(C33&gt;'Listas'!$B$2,"Data após a referência",IF(C33&lt;IFERROR(INDEX('Membros'!$C$2:$C$211,MATCH(B33,'Membros'!$A$2:$A$211,0)),C33),"Data anterior à inclusão",IF(D33=E33,"Situação sem alteração",IF(G33&lt;&gt;"OK",G33,""))))))))</f>
        <v/>
      </c>
      <c r="J33" s="18">
        <f>IF(OR(A33="",C33=""),"",C33*1000000+A33)</f>
        <v/>
      </c>
    </row>
    <row r="34" ht="28" customHeight="1">
      <c r="A34" s="16" t="n"/>
      <c r="B34" s="10" t="n"/>
      <c r="C34" s="11" t="n"/>
      <c r="D34" s="10" t="n"/>
      <c r="E34" s="10" t="n"/>
      <c r="F34" s="10" t="n"/>
      <c r="G34" s="15">
        <f>IF(OR(A34="",B34="",C34="",D34="",E34=""),"",IF(COUNTIFS($B$2:$B$211,B34,$J$2:$J$211,"&lt;"&amp;J34)=0,IF(D34="Sem registro","OK","Revisar: origem inicial"),IFERROR(IF(D34=INDEX($E$2:$E$211,MATCH(AGGREGATE(14,6,$J$2:$J$211/(($B$2:$B$211=B34)*($J$2:$J$211&lt;J34)),1),$J$2:$J$211,0)),"OK","Revisar: origem divergente"),"Revisar: histórico")))</f>
        <v/>
      </c>
      <c r="H34" s="17">
        <f>IF(OR(A34="",B34="",C34="",E34=""),"",IF(C34&gt;'Listas'!$B$2,"Fora da referência",IF(COUNTIFS($B$2:$B$211,B34,$C$2:$C$211,"&gt;"&amp;C34,$C$2:$C$211,"&lt;="&amp;'Listas'!$B$2,$E$2:$E$211,"&lt;&gt;")+COUNTIFS($B$2:$B$211,B34,$C$2:$C$211,C34,$A$2:$A$211,"&gt;"&amp;A34,$E$2:$E$211,"&lt;&gt;")=0,"Vigente","Histórico")))</f>
        <v/>
      </c>
      <c r="I34" s="15">
        <f>IF(COUNTA(A34:F34)=0,"",IF(OR(A34="",B34="",C34="",D34="",E34="",F34=""),"Preencher campos obrigatórios",IF(COUNTIF($A$2:$A$211,A34)&gt;1,"Ordem duplicada",IF(COUNTIF('Membros'!$A$2:$A$211,B34)&lt;&gt;1,"Código não cadastrado ou duplicado",IF(C34&gt;'Listas'!$B$2,"Data após a referência",IF(C34&lt;IFERROR(INDEX('Membros'!$C$2:$C$211,MATCH(B34,'Membros'!$A$2:$A$211,0)),C34),"Data anterior à inclusão",IF(D34=E34,"Situação sem alteração",IF(G34&lt;&gt;"OK",G34,""))))))))</f>
        <v/>
      </c>
      <c r="J34" s="18">
        <f>IF(OR(A34="",C34=""),"",C34*1000000+A34)</f>
        <v/>
      </c>
    </row>
    <row r="35" ht="28" customHeight="1">
      <c r="A35" s="16" t="n"/>
      <c r="B35" s="10" t="n"/>
      <c r="C35" s="11" t="n"/>
      <c r="D35" s="10" t="n"/>
      <c r="E35" s="10" t="n"/>
      <c r="F35" s="10" t="n"/>
      <c r="G35" s="15">
        <f>IF(OR(A35="",B35="",C35="",D35="",E35=""),"",IF(COUNTIFS($B$2:$B$211,B35,$J$2:$J$211,"&lt;"&amp;J35)=0,IF(D35="Sem registro","OK","Revisar: origem inicial"),IFERROR(IF(D35=INDEX($E$2:$E$211,MATCH(AGGREGATE(14,6,$J$2:$J$211/(($B$2:$B$211=B35)*($J$2:$J$211&lt;J35)),1),$J$2:$J$211,0)),"OK","Revisar: origem divergente"),"Revisar: histórico")))</f>
        <v/>
      </c>
      <c r="H35" s="17">
        <f>IF(OR(A35="",B35="",C35="",E35=""),"",IF(C35&gt;'Listas'!$B$2,"Fora da referência",IF(COUNTIFS($B$2:$B$211,B35,$C$2:$C$211,"&gt;"&amp;C35,$C$2:$C$211,"&lt;="&amp;'Listas'!$B$2,$E$2:$E$211,"&lt;&gt;")+COUNTIFS($B$2:$B$211,B35,$C$2:$C$211,C35,$A$2:$A$211,"&gt;"&amp;A35,$E$2:$E$211,"&lt;&gt;")=0,"Vigente","Histórico")))</f>
        <v/>
      </c>
      <c r="I35" s="15">
        <f>IF(COUNTA(A35:F35)=0,"",IF(OR(A35="",B35="",C35="",D35="",E35="",F35=""),"Preencher campos obrigatórios",IF(COUNTIF($A$2:$A$211,A35)&gt;1,"Ordem duplicada",IF(COUNTIF('Membros'!$A$2:$A$211,B35)&lt;&gt;1,"Código não cadastrado ou duplicado",IF(C35&gt;'Listas'!$B$2,"Data após a referência",IF(C35&lt;IFERROR(INDEX('Membros'!$C$2:$C$211,MATCH(B35,'Membros'!$A$2:$A$211,0)),C35),"Data anterior à inclusão",IF(D35=E35,"Situação sem alteração",IF(G35&lt;&gt;"OK",G35,""))))))))</f>
        <v/>
      </c>
      <c r="J35" s="18">
        <f>IF(OR(A35="",C35=""),"",C35*1000000+A35)</f>
        <v/>
      </c>
    </row>
    <row r="36" ht="28" customHeight="1">
      <c r="A36" s="16" t="n"/>
      <c r="B36" s="10" t="n"/>
      <c r="C36" s="11" t="n"/>
      <c r="D36" s="10" t="n"/>
      <c r="E36" s="10" t="n"/>
      <c r="F36" s="10" t="n"/>
      <c r="G36" s="15">
        <f>IF(OR(A36="",B36="",C36="",D36="",E36=""),"",IF(COUNTIFS($B$2:$B$211,B36,$J$2:$J$211,"&lt;"&amp;J36)=0,IF(D36="Sem registro","OK","Revisar: origem inicial"),IFERROR(IF(D36=INDEX($E$2:$E$211,MATCH(AGGREGATE(14,6,$J$2:$J$211/(($B$2:$B$211=B36)*($J$2:$J$211&lt;J36)),1),$J$2:$J$211,0)),"OK","Revisar: origem divergente"),"Revisar: histórico")))</f>
        <v/>
      </c>
      <c r="H36" s="17">
        <f>IF(OR(A36="",B36="",C36="",E36=""),"",IF(C36&gt;'Listas'!$B$2,"Fora da referência",IF(COUNTIFS($B$2:$B$211,B36,$C$2:$C$211,"&gt;"&amp;C36,$C$2:$C$211,"&lt;="&amp;'Listas'!$B$2,$E$2:$E$211,"&lt;&gt;")+COUNTIFS($B$2:$B$211,B36,$C$2:$C$211,C36,$A$2:$A$211,"&gt;"&amp;A36,$E$2:$E$211,"&lt;&gt;")=0,"Vigente","Histórico")))</f>
        <v/>
      </c>
      <c r="I36" s="15">
        <f>IF(COUNTA(A36:F36)=0,"",IF(OR(A36="",B36="",C36="",D36="",E36="",F36=""),"Preencher campos obrigatórios",IF(COUNTIF($A$2:$A$211,A36)&gt;1,"Ordem duplicada",IF(COUNTIF('Membros'!$A$2:$A$211,B36)&lt;&gt;1,"Código não cadastrado ou duplicado",IF(C36&gt;'Listas'!$B$2,"Data após a referência",IF(C36&lt;IFERROR(INDEX('Membros'!$C$2:$C$211,MATCH(B36,'Membros'!$A$2:$A$211,0)),C36),"Data anterior à inclusão",IF(D36=E36,"Situação sem alteração",IF(G36&lt;&gt;"OK",G36,""))))))))</f>
        <v/>
      </c>
      <c r="J36" s="18">
        <f>IF(OR(A36="",C36=""),"",C36*1000000+A36)</f>
        <v/>
      </c>
    </row>
    <row r="37" ht="28" customHeight="1">
      <c r="A37" s="16" t="n"/>
      <c r="B37" s="10" t="n"/>
      <c r="C37" s="11" t="n"/>
      <c r="D37" s="10" t="n"/>
      <c r="E37" s="10" t="n"/>
      <c r="F37" s="10" t="n"/>
      <c r="G37" s="15">
        <f>IF(OR(A37="",B37="",C37="",D37="",E37=""),"",IF(COUNTIFS($B$2:$B$211,B37,$J$2:$J$211,"&lt;"&amp;J37)=0,IF(D37="Sem registro","OK","Revisar: origem inicial"),IFERROR(IF(D37=INDEX($E$2:$E$211,MATCH(AGGREGATE(14,6,$J$2:$J$211/(($B$2:$B$211=B37)*($J$2:$J$211&lt;J37)),1),$J$2:$J$211,0)),"OK","Revisar: origem divergente"),"Revisar: histórico")))</f>
        <v/>
      </c>
      <c r="H37" s="17">
        <f>IF(OR(A37="",B37="",C37="",E37=""),"",IF(C37&gt;'Listas'!$B$2,"Fora da referência",IF(COUNTIFS($B$2:$B$211,B37,$C$2:$C$211,"&gt;"&amp;C37,$C$2:$C$211,"&lt;="&amp;'Listas'!$B$2,$E$2:$E$211,"&lt;&gt;")+COUNTIFS($B$2:$B$211,B37,$C$2:$C$211,C37,$A$2:$A$211,"&gt;"&amp;A37,$E$2:$E$211,"&lt;&gt;")=0,"Vigente","Histórico")))</f>
        <v/>
      </c>
      <c r="I37" s="15">
        <f>IF(COUNTA(A37:F37)=0,"",IF(OR(A37="",B37="",C37="",D37="",E37="",F37=""),"Preencher campos obrigatórios",IF(COUNTIF($A$2:$A$211,A37)&gt;1,"Ordem duplicada",IF(COUNTIF('Membros'!$A$2:$A$211,B37)&lt;&gt;1,"Código não cadastrado ou duplicado",IF(C37&gt;'Listas'!$B$2,"Data após a referência",IF(C37&lt;IFERROR(INDEX('Membros'!$C$2:$C$211,MATCH(B37,'Membros'!$A$2:$A$211,0)),C37),"Data anterior à inclusão",IF(D37=E37,"Situação sem alteração",IF(G37&lt;&gt;"OK",G37,""))))))))</f>
        <v/>
      </c>
      <c r="J37" s="18">
        <f>IF(OR(A37="",C37=""),"",C37*1000000+A37)</f>
        <v/>
      </c>
    </row>
    <row r="38" ht="28" customHeight="1">
      <c r="A38" s="16" t="n"/>
      <c r="B38" s="10" t="n"/>
      <c r="C38" s="11" t="n"/>
      <c r="D38" s="10" t="n"/>
      <c r="E38" s="10" t="n"/>
      <c r="F38" s="10" t="n"/>
      <c r="G38" s="15">
        <f>IF(OR(A38="",B38="",C38="",D38="",E38=""),"",IF(COUNTIFS($B$2:$B$211,B38,$J$2:$J$211,"&lt;"&amp;J38)=0,IF(D38="Sem registro","OK","Revisar: origem inicial"),IFERROR(IF(D38=INDEX($E$2:$E$211,MATCH(AGGREGATE(14,6,$J$2:$J$211/(($B$2:$B$211=B38)*($J$2:$J$211&lt;J38)),1),$J$2:$J$211,0)),"OK","Revisar: origem divergente"),"Revisar: histórico")))</f>
        <v/>
      </c>
      <c r="H38" s="17">
        <f>IF(OR(A38="",B38="",C38="",E38=""),"",IF(C38&gt;'Listas'!$B$2,"Fora da referência",IF(COUNTIFS($B$2:$B$211,B38,$C$2:$C$211,"&gt;"&amp;C38,$C$2:$C$211,"&lt;="&amp;'Listas'!$B$2,$E$2:$E$211,"&lt;&gt;")+COUNTIFS($B$2:$B$211,B38,$C$2:$C$211,C38,$A$2:$A$211,"&gt;"&amp;A38,$E$2:$E$211,"&lt;&gt;")=0,"Vigente","Histórico")))</f>
        <v/>
      </c>
      <c r="I38" s="15">
        <f>IF(COUNTA(A38:F38)=0,"",IF(OR(A38="",B38="",C38="",D38="",E38="",F38=""),"Preencher campos obrigatórios",IF(COUNTIF($A$2:$A$211,A38)&gt;1,"Ordem duplicada",IF(COUNTIF('Membros'!$A$2:$A$211,B38)&lt;&gt;1,"Código não cadastrado ou duplicado",IF(C38&gt;'Listas'!$B$2,"Data após a referência",IF(C38&lt;IFERROR(INDEX('Membros'!$C$2:$C$211,MATCH(B38,'Membros'!$A$2:$A$211,0)),C38),"Data anterior à inclusão",IF(D38=E38,"Situação sem alteração",IF(G38&lt;&gt;"OK",G38,""))))))))</f>
        <v/>
      </c>
      <c r="J38" s="18">
        <f>IF(OR(A38="",C38=""),"",C38*1000000+A38)</f>
        <v/>
      </c>
    </row>
    <row r="39" ht="28" customHeight="1">
      <c r="A39" s="16" t="n"/>
      <c r="B39" s="10" t="n"/>
      <c r="C39" s="11" t="n"/>
      <c r="D39" s="10" t="n"/>
      <c r="E39" s="10" t="n"/>
      <c r="F39" s="10" t="n"/>
      <c r="G39" s="15">
        <f>IF(OR(A39="",B39="",C39="",D39="",E39=""),"",IF(COUNTIFS($B$2:$B$211,B39,$J$2:$J$211,"&lt;"&amp;J39)=0,IF(D39="Sem registro","OK","Revisar: origem inicial"),IFERROR(IF(D39=INDEX($E$2:$E$211,MATCH(AGGREGATE(14,6,$J$2:$J$211/(($B$2:$B$211=B39)*($J$2:$J$211&lt;J39)),1),$J$2:$J$211,0)),"OK","Revisar: origem divergente"),"Revisar: histórico")))</f>
        <v/>
      </c>
      <c r="H39" s="17">
        <f>IF(OR(A39="",B39="",C39="",E39=""),"",IF(C39&gt;'Listas'!$B$2,"Fora da referência",IF(COUNTIFS($B$2:$B$211,B39,$C$2:$C$211,"&gt;"&amp;C39,$C$2:$C$211,"&lt;="&amp;'Listas'!$B$2,$E$2:$E$211,"&lt;&gt;")+COUNTIFS($B$2:$B$211,B39,$C$2:$C$211,C39,$A$2:$A$211,"&gt;"&amp;A39,$E$2:$E$211,"&lt;&gt;")=0,"Vigente","Histórico")))</f>
        <v/>
      </c>
      <c r="I39" s="15">
        <f>IF(COUNTA(A39:F39)=0,"",IF(OR(A39="",B39="",C39="",D39="",E39="",F39=""),"Preencher campos obrigatórios",IF(COUNTIF($A$2:$A$211,A39)&gt;1,"Ordem duplicada",IF(COUNTIF('Membros'!$A$2:$A$211,B39)&lt;&gt;1,"Código não cadastrado ou duplicado",IF(C39&gt;'Listas'!$B$2,"Data após a referência",IF(C39&lt;IFERROR(INDEX('Membros'!$C$2:$C$211,MATCH(B39,'Membros'!$A$2:$A$211,0)),C39),"Data anterior à inclusão",IF(D39=E39,"Situação sem alteração",IF(G39&lt;&gt;"OK",G39,""))))))))</f>
        <v/>
      </c>
      <c r="J39" s="18">
        <f>IF(OR(A39="",C39=""),"",C39*1000000+A39)</f>
        <v/>
      </c>
    </row>
    <row r="40" ht="28" customHeight="1">
      <c r="A40" s="16" t="n"/>
      <c r="B40" s="10" t="n"/>
      <c r="C40" s="11" t="n"/>
      <c r="D40" s="10" t="n"/>
      <c r="E40" s="10" t="n"/>
      <c r="F40" s="10" t="n"/>
      <c r="G40" s="15">
        <f>IF(OR(A40="",B40="",C40="",D40="",E40=""),"",IF(COUNTIFS($B$2:$B$211,B40,$J$2:$J$211,"&lt;"&amp;J40)=0,IF(D40="Sem registro","OK","Revisar: origem inicial"),IFERROR(IF(D40=INDEX($E$2:$E$211,MATCH(AGGREGATE(14,6,$J$2:$J$211/(($B$2:$B$211=B40)*($J$2:$J$211&lt;J40)),1),$J$2:$J$211,0)),"OK","Revisar: origem divergente"),"Revisar: histórico")))</f>
        <v/>
      </c>
      <c r="H40" s="17">
        <f>IF(OR(A40="",B40="",C40="",E40=""),"",IF(C40&gt;'Listas'!$B$2,"Fora da referência",IF(COUNTIFS($B$2:$B$211,B40,$C$2:$C$211,"&gt;"&amp;C40,$C$2:$C$211,"&lt;="&amp;'Listas'!$B$2,$E$2:$E$211,"&lt;&gt;")+COUNTIFS($B$2:$B$211,B40,$C$2:$C$211,C40,$A$2:$A$211,"&gt;"&amp;A40,$E$2:$E$211,"&lt;&gt;")=0,"Vigente","Histórico")))</f>
        <v/>
      </c>
      <c r="I40" s="15">
        <f>IF(COUNTA(A40:F40)=0,"",IF(OR(A40="",B40="",C40="",D40="",E40="",F40=""),"Preencher campos obrigatórios",IF(COUNTIF($A$2:$A$211,A40)&gt;1,"Ordem duplicada",IF(COUNTIF('Membros'!$A$2:$A$211,B40)&lt;&gt;1,"Código não cadastrado ou duplicado",IF(C40&gt;'Listas'!$B$2,"Data após a referência",IF(C40&lt;IFERROR(INDEX('Membros'!$C$2:$C$211,MATCH(B40,'Membros'!$A$2:$A$211,0)),C40),"Data anterior à inclusão",IF(D40=E40,"Situação sem alteração",IF(G40&lt;&gt;"OK",G40,""))))))))</f>
        <v/>
      </c>
      <c r="J40" s="18">
        <f>IF(OR(A40="",C40=""),"",C40*1000000+A40)</f>
        <v/>
      </c>
    </row>
    <row r="41" ht="28" customHeight="1">
      <c r="A41" s="16" t="n"/>
      <c r="B41" s="10" t="n"/>
      <c r="C41" s="11" t="n"/>
      <c r="D41" s="10" t="n"/>
      <c r="E41" s="10" t="n"/>
      <c r="F41" s="10" t="n"/>
      <c r="G41" s="15">
        <f>IF(OR(A41="",B41="",C41="",D41="",E41=""),"",IF(COUNTIFS($B$2:$B$211,B41,$J$2:$J$211,"&lt;"&amp;J41)=0,IF(D41="Sem registro","OK","Revisar: origem inicial"),IFERROR(IF(D41=INDEX($E$2:$E$211,MATCH(AGGREGATE(14,6,$J$2:$J$211/(($B$2:$B$211=B41)*($J$2:$J$211&lt;J41)),1),$J$2:$J$211,0)),"OK","Revisar: origem divergente"),"Revisar: histórico")))</f>
        <v/>
      </c>
      <c r="H41" s="17">
        <f>IF(OR(A41="",B41="",C41="",E41=""),"",IF(C41&gt;'Listas'!$B$2,"Fora da referência",IF(COUNTIFS($B$2:$B$211,B41,$C$2:$C$211,"&gt;"&amp;C41,$C$2:$C$211,"&lt;="&amp;'Listas'!$B$2,$E$2:$E$211,"&lt;&gt;")+COUNTIFS($B$2:$B$211,B41,$C$2:$C$211,C41,$A$2:$A$211,"&gt;"&amp;A41,$E$2:$E$211,"&lt;&gt;")=0,"Vigente","Histórico")))</f>
        <v/>
      </c>
      <c r="I41" s="15">
        <f>IF(COUNTA(A41:F41)=0,"",IF(OR(A41="",B41="",C41="",D41="",E41="",F41=""),"Preencher campos obrigatórios",IF(COUNTIF($A$2:$A$211,A41)&gt;1,"Ordem duplicada",IF(COUNTIF('Membros'!$A$2:$A$211,B41)&lt;&gt;1,"Código não cadastrado ou duplicado",IF(C41&gt;'Listas'!$B$2,"Data após a referência",IF(C41&lt;IFERROR(INDEX('Membros'!$C$2:$C$211,MATCH(B41,'Membros'!$A$2:$A$211,0)),C41),"Data anterior à inclusão",IF(D41=E41,"Situação sem alteração",IF(G41&lt;&gt;"OK",G41,""))))))))</f>
        <v/>
      </c>
      <c r="J41" s="18">
        <f>IF(OR(A41="",C41=""),"",C41*1000000+A41)</f>
        <v/>
      </c>
    </row>
    <row r="42" ht="28" customHeight="1">
      <c r="A42" s="16" t="n"/>
      <c r="B42" s="10" t="n"/>
      <c r="C42" s="11" t="n"/>
      <c r="D42" s="10" t="n"/>
      <c r="E42" s="10" t="n"/>
      <c r="F42" s="10" t="n"/>
      <c r="G42" s="15">
        <f>IF(OR(A42="",B42="",C42="",D42="",E42=""),"",IF(COUNTIFS($B$2:$B$211,B42,$J$2:$J$211,"&lt;"&amp;J42)=0,IF(D42="Sem registro","OK","Revisar: origem inicial"),IFERROR(IF(D42=INDEX($E$2:$E$211,MATCH(AGGREGATE(14,6,$J$2:$J$211/(($B$2:$B$211=B42)*($J$2:$J$211&lt;J42)),1),$J$2:$J$211,0)),"OK","Revisar: origem divergente"),"Revisar: histórico")))</f>
        <v/>
      </c>
      <c r="H42" s="17">
        <f>IF(OR(A42="",B42="",C42="",E42=""),"",IF(C42&gt;'Listas'!$B$2,"Fora da referência",IF(COUNTIFS($B$2:$B$211,B42,$C$2:$C$211,"&gt;"&amp;C42,$C$2:$C$211,"&lt;="&amp;'Listas'!$B$2,$E$2:$E$211,"&lt;&gt;")+COUNTIFS($B$2:$B$211,B42,$C$2:$C$211,C42,$A$2:$A$211,"&gt;"&amp;A42,$E$2:$E$211,"&lt;&gt;")=0,"Vigente","Histórico")))</f>
        <v/>
      </c>
      <c r="I42" s="15">
        <f>IF(COUNTA(A42:F42)=0,"",IF(OR(A42="",B42="",C42="",D42="",E42="",F42=""),"Preencher campos obrigatórios",IF(COUNTIF($A$2:$A$211,A42)&gt;1,"Ordem duplicada",IF(COUNTIF('Membros'!$A$2:$A$211,B42)&lt;&gt;1,"Código não cadastrado ou duplicado",IF(C42&gt;'Listas'!$B$2,"Data após a referência",IF(C42&lt;IFERROR(INDEX('Membros'!$C$2:$C$211,MATCH(B42,'Membros'!$A$2:$A$211,0)),C42),"Data anterior à inclusão",IF(D42=E42,"Situação sem alteração",IF(G42&lt;&gt;"OK",G42,""))))))))</f>
        <v/>
      </c>
      <c r="J42" s="18">
        <f>IF(OR(A42="",C42=""),"",C42*1000000+A42)</f>
        <v/>
      </c>
    </row>
    <row r="43" ht="28" customHeight="1">
      <c r="A43" s="16" t="n"/>
      <c r="B43" s="10" t="n"/>
      <c r="C43" s="11" t="n"/>
      <c r="D43" s="10" t="n"/>
      <c r="E43" s="10" t="n"/>
      <c r="F43" s="10" t="n"/>
      <c r="G43" s="15">
        <f>IF(OR(A43="",B43="",C43="",D43="",E43=""),"",IF(COUNTIFS($B$2:$B$211,B43,$J$2:$J$211,"&lt;"&amp;J43)=0,IF(D43="Sem registro","OK","Revisar: origem inicial"),IFERROR(IF(D43=INDEX($E$2:$E$211,MATCH(AGGREGATE(14,6,$J$2:$J$211/(($B$2:$B$211=B43)*($J$2:$J$211&lt;J43)),1),$J$2:$J$211,0)),"OK","Revisar: origem divergente"),"Revisar: histórico")))</f>
        <v/>
      </c>
      <c r="H43" s="17">
        <f>IF(OR(A43="",B43="",C43="",E43=""),"",IF(C43&gt;'Listas'!$B$2,"Fora da referência",IF(COUNTIFS($B$2:$B$211,B43,$C$2:$C$211,"&gt;"&amp;C43,$C$2:$C$211,"&lt;="&amp;'Listas'!$B$2,$E$2:$E$211,"&lt;&gt;")+COUNTIFS($B$2:$B$211,B43,$C$2:$C$211,C43,$A$2:$A$211,"&gt;"&amp;A43,$E$2:$E$211,"&lt;&gt;")=0,"Vigente","Histórico")))</f>
        <v/>
      </c>
      <c r="I43" s="15">
        <f>IF(COUNTA(A43:F43)=0,"",IF(OR(A43="",B43="",C43="",D43="",E43="",F43=""),"Preencher campos obrigatórios",IF(COUNTIF($A$2:$A$211,A43)&gt;1,"Ordem duplicada",IF(COUNTIF('Membros'!$A$2:$A$211,B43)&lt;&gt;1,"Código não cadastrado ou duplicado",IF(C43&gt;'Listas'!$B$2,"Data após a referência",IF(C43&lt;IFERROR(INDEX('Membros'!$C$2:$C$211,MATCH(B43,'Membros'!$A$2:$A$211,0)),C43),"Data anterior à inclusão",IF(D43=E43,"Situação sem alteração",IF(G43&lt;&gt;"OK",G43,""))))))))</f>
        <v/>
      </c>
      <c r="J43" s="18">
        <f>IF(OR(A43="",C43=""),"",C43*1000000+A43)</f>
        <v/>
      </c>
    </row>
    <row r="44" ht="28" customHeight="1">
      <c r="A44" s="16" t="n"/>
      <c r="B44" s="10" t="n"/>
      <c r="C44" s="11" t="n"/>
      <c r="D44" s="10" t="n"/>
      <c r="E44" s="10" t="n"/>
      <c r="F44" s="10" t="n"/>
      <c r="G44" s="15">
        <f>IF(OR(A44="",B44="",C44="",D44="",E44=""),"",IF(COUNTIFS($B$2:$B$211,B44,$J$2:$J$211,"&lt;"&amp;J44)=0,IF(D44="Sem registro","OK","Revisar: origem inicial"),IFERROR(IF(D44=INDEX($E$2:$E$211,MATCH(AGGREGATE(14,6,$J$2:$J$211/(($B$2:$B$211=B44)*($J$2:$J$211&lt;J44)),1),$J$2:$J$211,0)),"OK","Revisar: origem divergente"),"Revisar: histórico")))</f>
        <v/>
      </c>
      <c r="H44" s="17">
        <f>IF(OR(A44="",B44="",C44="",E44=""),"",IF(C44&gt;'Listas'!$B$2,"Fora da referência",IF(COUNTIFS($B$2:$B$211,B44,$C$2:$C$211,"&gt;"&amp;C44,$C$2:$C$211,"&lt;="&amp;'Listas'!$B$2,$E$2:$E$211,"&lt;&gt;")+COUNTIFS($B$2:$B$211,B44,$C$2:$C$211,C44,$A$2:$A$211,"&gt;"&amp;A44,$E$2:$E$211,"&lt;&gt;")=0,"Vigente","Histórico")))</f>
        <v/>
      </c>
      <c r="I44" s="15">
        <f>IF(COUNTA(A44:F44)=0,"",IF(OR(A44="",B44="",C44="",D44="",E44="",F44=""),"Preencher campos obrigatórios",IF(COUNTIF($A$2:$A$211,A44)&gt;1,"Ordem duplicada",IF(COUNTIF('Membros'!$A$2:$A$211,B44)&lt;&gt;1,"Código não cadastrado ou duplicado",IF(C44&gt;'Listas'!$B$2,"Data após a referência",IF(C44&lt;IFERROR(INDEX('Membros'!$C$2:$C$211,MATCH(B44,'Membros'!$A$2:$A$211,0)),C44),"Data anterior à inclusão",IF(D44=E44,"Situação sem alteração",IF(G44&lt;&gt;"OK",G44,""))))))))</f>
        <v/>
      </c>
      <c r="J44" s="18">
        <f>IF(OR(A44="",C44=""),"",C44*1000000+A44)</f>
        <v/>
      </c>
    </row>
    <row r="45" ht="28" customHeight="1">
      <c r="A45" s="16" t="n"/>
      <c r="B45" s="10" t="n"/>
      <c r="C45" s="11" t="n"/>
      <c r="D45" s="10" t="n"/>
      <c r="E45" s="10" t="n"/>
      <c r="F45" s="10" t="n"/>
      <c r="G45" s="15">
        <f>IF(OR(A45="",B45="",C45="",D45="",E45=""),"",IF(COUNTIFS($B$2:$B$211,B45,$J$2:$J$211,"&lt;"&amp;J45)=0,IF(D45="Sem registro","OK","Revisar: origem inicial"),IFERROR(IF(D45=INDEX($E$2:$E$211,MATCH(AGGREGATE(14,6,$J$2:$J$211/(($B$2:$B$211=B45)*($J$2:$J$211&lt;J45)),1),$J$2:$J$211,0)),"OK","Revisar: origem divergente"),"Revisar: histórico")))</f>
        <v/>
      </c>
      <c r="H45" s="17">
        <f>IF(OR(A45="",B45="",C45="",E45=""),"",IF(C45&gt;'Listas'!$B$2,"Fora da referência",IF(COUNTIFS($B$2:$B$211,B45,$C$2:$C$211,"&gt;"&amp;C45,$C$2:$C$211,"&lt;="&amp;'Listas'!$B$2,$E$2:$E$211,"&lt;&gt;")+COUNTIFS($B$2:$B$211,B45,$C$2:$C$211,C45,$A$2:$A$211,"&gt;"&amp;A45,$E$2:$E$211,"&lt;&gt;")=0,"Vigente","Histórico")))</f>
        <v/>
      </c>
      <c r="I45" s="15">
        <f>IF(COUNTA(A45:F45)=0,"",IF(OR(A45="",B45="",C45="",D45="",E45="",F45=""),"Preencher campos obrigatórios",IF(COUNTIF($A$2:$A$211,A45)&gt;1,"Ordem duplicada",IF(COUNTIF('Membros'!$A$2:$A$211,B45)&lt;&gt;1,"Código não cadastrado ou duplicado",IF(C45&gt;'Listas'!$B$2,"Data após a referência",IF(C45&lt;IFERROR(INDEX('Membros'!$C$2:$C$211,MATCH(B45,'Membros'!$A$2:$A$211,0)),C45),"Data anterior à inclusão",IF(D45=E45,"Situação sem alteração",IF(G45&lt;&gt;"OK",G45,""))))))))</f>
        <v/>
      </c>
      <c r="J45" s="18">
        <f>IF(OR(A45="",C45=""),"",C45*1000000+A45)</f>
        <v/>
      </c>
    </row>
    <row r="46" ht="28" customHeight="1">
      <c r="A46" s="16" t="n"/>
      <c r="B46" s="10" t="n"/>
      <c r="C46" s="11" t="n"/>
      <c r="D46" s="10" t="n"/>
      <c r="E46" s="10" t="n"/>
      <c r="F46" s="10" t="n"/>
      <c r="G46" s="15">
        <f>IF(OR(A46="",B46="",C46="",D46="",E46=""),"",IF(COUNTIFS($B$2:$B$211,B46,$J$2:$J$211,"&lt;"&amp;J46)=0,IF(D46="Sem registro","OK","Revisar: origem inicial"),IFERROR(IF(D46=INDEX($E$2:$E$211,MATCH(AGGREGATE(14,6,$J$2:$J$211/(($B$2:$B$211=B46)*($J$2:$J$211&lt;J46)),1),$J$2:$J$211,0)),"OK","Revisar: origem divergente"),"Revisar: histórico")))</f>
        <v/>
      </c>
      <c r="H46" s="17">
        <f>IF(OR(A46="",B46="",C46="",E46=""),"",IF(C46&gt;'Listas'!$B$2,"Fora da referência",IF(COUNTIFS($B$2:$B$211,B46,$C$2:$C$211,"&gt;"&amp;C46,$C$2:$C$211,"&lt;="&amp;'Listas'!$B$2,$E$2:$E$211,"&lt;&gt;")+COUNTIFS($B$2:$B$211,B46,$C$2:$C$211,C46,$A$2:$A$211,"&gt;"&amp;A46,$E$2:$E$211,"&lt;&gt;")=0,"Vigente","Histórico")))</f>
        <v/>
      </c>
      <c r="I46" s="15">
        <f>IF(COUNTA(A46:F46)=0,"",IF(OR(A46="",B46="",C46="",D46="",E46="",F46=""),"Preencher campos obrigatórios",IF(COUNTIF($A$2:$A$211,A46)&gt;1,"Ordem duplicada",IF(COUNTIF('Membros'!$A$2:$A$211,B46)&lt;&gt;1,"Código não cadastrado ou duplicado",IF(C46&gt;'Listas'!$B$2,"Data após a referência",IF(C46&lt;IFERROR(INDEX('Membros'!$C$2:$C$211,MATCH(B46,'Membros'!$A$2:$A$211,0)),C46),"Data anterior à inclusão",IF(D46=E46,"Situação sem alteração",IF(G46&lt;&gt;"OK",G46,""))))))))</f>
        <v/>
      </c>
      <c r="J46" s="18">
        <f>IF(OR(A46="",C46=""),"",C46*1000000+A46)</f>
        <v/>
      </c>
    </row>
    <row r="47" ht="28" customHeight="1">
      <c r="A47" s="16" t="n"/>
      <c r="B47" s="10" t="n"/>
      <c r="C47" s="11" t="n"/>
      <c r="D47" s="10" t="n"/>
      <c r="E47" s="10" t="n"/>
      <c r="F47" s="10" t="n"/>
      <c r="G47" s="15">
        <f>IF(OR(A47="",B47="",C47="",D47="",E47=""),"",IF(COUNTIFS($B$2:$B$211,B47,$J$2:$J$211,"&lt;"&amp;J47)=0,IF(D47="Sem registro","OK","Revisar: origem inicial"),IFERROR(IF(D47=INDEX($E$2:$E$211,MATCH(AGGREGATE(14,6,$J$2:$J$211/(($B$2:$B$211=B47)*($J$2:$J$211&lt;J47)),1),$J$2:$J$211,0)),"OK","Revisar: origem divergente"),"Revisar: histórico")))</f>
        <v/>
      </c>
      <c r="H47" s="17">
        <f>IF(OR(A47="",B47="",C47="",E47=""),"",IF(C47&gt;'Listas'!$B$2,"Fora da referência",IF(COUNTIFS($B$2:$B$211,B47,$C$2:$C$211,"&gt;"&amp;C47,$C$2:$C$211,"&lt;="&amp;'Listas'!$B$2,$E$2:$E$211,"&lt;&gt;")+COUNTIFS($B$2:$B$211,B47,$C$2:$C$211,C47,$A$2:$A$211,"&gt;"&amp;A47,$E$2:$E$211,"&lt;&gt;")=0,"Vigente","Histórico")))</f>
        <v/>
      </c>
      <c r="I47" s="15">
        <f>IF(COUNTA(A47:F47)=0,"",IF(OR(A47="",B47="",C47="",D47="",E47="",F47=""),"Preencher campos obrigatórios",IF(COUNTIF($A$2:$A$211,A47)&gt;1,"Ordem duplicada",IF(COUNTIF('Membros'!$A$2:$A$211,B47)&lt;&gt;1,"Código não cadastrado ou duplicado",IF(C47&gt;'Listas'!$B$2,"Data após a referência",IF(C47&lt;IFERROR(INDEX('Membros'!$C$2:$C$211,MATCH(B47,'Membros'!$A$2:$A$211,0)),C47),"Data anterior à inclusão",IF(D47=E47,"Situação sem alteração",IF(G47&lt;&gt;"OK",G47,""))))))))</f>
        <v/>
      </c>
      <c r="J47" s="18">
        <f>IF(OR(A47="",C47=""),"",C47*1000000+A47)</f>
        <v/>
      </c>
    </row>
    <row r="48" ht="28" customHeight="1">
      <c r="A48" s="16" t="n"/>
      <c r="B48" s="10" t="n"/>
      <c r="C48" s="11" t="n"/>
      <c r="D48" s="10" t="n"/>
      <c r="E48" s="10" t="n"/>
      <c r="F48" s="10" t="n"/>
      <c r="G48" s="15">
        <f>IF(OR(A48="",B48="",C48="",D48="",E48=""),"",IF(COUNTIFS($B$2:$B$211,B48,$J$2:$J$211,"&lt;"&amp;J48)=0,IF(D48="Sem registro","OK","Revisar: origem inicial"),IFERROR(IF(D48=INDEX($E$2:$E$211,MATCH(AGGREGATE(14,6,$J$2:$J$211/(($B$2:$B$211=B48)*($J$2:$J$211&lt;J48)),1),$J$2:$J$211,0)),"OK","Revisar: origem divergente"),"Revisar: histórico")))</f>
        <v/>
      </c>
      <c r="H48" s="17">
        <f>IF(OR(A48="",B48="",C48="",E48=""),"",IF(C48&gt;'Listas'!$B$2,"Fora da referência",IF(COUNTIFS($B$2:$B$211,B48,$C$2:$C$211,"&gt;"&amp;C48,$C$2:$C$211,"&lt;="&amp;'Listas'!$B$2,$E$2:$E$211,"&lt;&gt;")+COUNTIFS($B$2:$B$211,B48,$C$2:$C$211,C48,$A$2:$A$211,"&gt;"&amp;A48,$E$2:$E$211,"&lt;&gt;")=0,"Vigente","Histórico")))</f>
        <v/>
      </c>
      <c r="I48" s="15">
        <f>IF(COUNTA(A48:F48)=0,"",IF(OR(A48="",B48="",C48="",D48="",E48="",F48=""),"Preencher campos obrigatórios",IF(COUNTIF($A$2:$A$211,A48)&gt;1,"Ordem duplicada",IF(COUNTIF('Membros'!$A$2:$A$211,B48)&lt;&gt;1,"Código não cadastrado ou duplicado",IF(C48&gt;'Listas'!$B$2,"Data após a referência",IF(C48&lt;IFERROR(INDEX('Membros'!$C$2:$C$211,MATCH(B48,'Membros'!$A$2:$A$211,0)),C48),"Data anterior à inclusão",IF(D48=E48,"Situação sem alteração",IF(G48&lt;&gt;"OK",G48,""))))))))</f>
        <v/>
      </c>
      <c r="J48" s="18">
        <f>IF(OR(A48="",C48=""),"",C48*1000000+A48)</f>
        <v/>
      </c>
    </row>
    <row r="49" ht="28" customHeight="1">
      <c r="A49" s="16" t="n"/>
      <c r="B49" s="10" t="n"/>
      <c r="C49" s="11" t="n"/>
      <c r="D49" s="10" t="n"/>
      <c r="E49" s="10" t="n"/>
      <c r="F49" s="10" t="n"/>
      <c r="G49" s="15">
        <f>IF(OR(A49="",B49="",C49="",D49="",E49=""),"",IF(COUNTIFS($B$2:$B$211,B49,$J$2:$J$211,"&lt;"&amp;J49)=0,IF(D49="Sem registro","OK","Revisar: origem inicial"),IFERROR(IF(D49=INDEX($E$2:$E$211,MATCH(AGGREGATE(14,6,$J$2:$J$211/(($B$2:$B$211=B49)*($J$2:$J$211&lt;J49)),1),$J$2:$J$211,0)),"OK","Revisar: origem divergente"),"Revisar: histórico")))</f>
        <v/>
      </c>
      <c r="H49" s="17">
        <f>IF(OR(A49="",B49="",C49="",E49=""),"",IF(C49&gt;'Listas'!$B$2,"Fora da referência",IF(COUNTIFS($B$2:$B$211,B49,$C$2:$C$211,"&gt;"&amp;C49,$C$2:$C$211,"&lt;="&amp;'Listas'!$B$2,$E$2:$E$211,"&lt;&gt;")+COUNTIFS($B$2:$B$211,B49,$C$2:$C$211,C49,$A$2:$A$211,"&gt;"&amp;A49,$E$2:$E$211,"&lt;&gt;")=0,"Vigente","Histórico")))</f>
        <v/>
      </c>
      <c r="I49" s="15">
        <f>IF(COUNTA(A49:F49)=0,"",IF(OR(A49="",B49="",C49="",D49="",E49="",F49=""),"Preencher campos obrigatórios",IF(COUNTIF($A$2:$A$211,A49)&gt;1,"Ordem duplicada",IF(COUNTIF('Membros'!$A$2:$A$211,B49)&lt;&gt;1,"Código não cadastrado ou duplicado",IF(C49&gt;'Listas'!$B$2,"Data após a referência",IF(C49&lt;IFERROR(INDEX('Membros'!$C$2:$C$211,MATCH(B49,'Membros'!$A$2:$A$211,0)),C49),"Data anterior à inclusão",IF(D49=E49,"Situação sem alteração",IF(G49&lt;&gt;"OK",G49,""))))))))</f>
        <v/>
      </c>
      <c r="J49" s="18">
        <f>IF(OR(A49="",C49=""),"",C49*1000000+A49)</f>
        <v/>
      </c>
    </row>
    <row r="50" ht="28" customHeight="1">
      <c r="A50" s="16" t="n"/>
      <c r="B50" s="10" t="n"/>
      <c r="C50" s="11" t="n"/>
      <c r="D50" s="10" t="n"/>
      <c r="E50" s="10" t="n"/>
      <c r="F50" s="10" t="n"/>
      <c r="G50" s="15">
        <f>IF(OR(A50="",B50="",C50="",D50="",E50=""),"",IF(COUNTIFS($B$2:$B$211,B50,$J$2:$J$211,"&lt;"&amp;J50)=0,IF(D50="Sem registro","OK","Revisar: origem inicial"),IFERROR(IF(D50=INDEX($E$2:$E$211,MATCH(AGGREGATE(14,6,$J$2:$J$211/(($B$2:$B$211=B50)*($J$2:$J$211&lt;J50)),1),$J$2:$J$211,0)),"OK","Revisar: origem divergente"),"Revisar: histórico")))</f>
        <v/>
      </c>
      <c r="H50" s="17">
        <f>IF(OR(A50="",B50="",C50="",E50=""),"",IF(C50&gt;'Listas'!$B$2,"Fora da referência",IF(COUNTIFS($B$2:$B$211,B50,$C$2:$C$211,"&gt;"&amp;C50,$C$2:$C$211,"&lt;="&amp;'Listas'!$B$2,$E$2:$E$211,"&lt;&gt;")+COUNTIFS($B$2:$B$211,B50,$C$2:$C$211,C50,$A$2:$A$211,"&gt;"&amp;A50,$E$2:$E$211,"&lt;&gt;")=0,"Vigente","Histórico")))</f>
        <v/>
      </c>
      <c r="I50" s="15">
        <f>IF(COUNTA(A50:F50)=0,"",IF(OR(A50="",B50="",C50="",D50="",E50="",F50=""),"Preencher campos obrigatórios",IF(COUNTIF($A$2:$A$211,A50)&gt;1,"Ordem duplicada",IF(COUNTIF('Membros'!$A$2:$A$211,B50)&lt;&gt;1,"Código não cadastrado ou duplicado",IF(C50&gt;'Listas'!$B$2,"Data após a referência",IF(C50&lt;IFERROR(INDEX('Membros'!$C$2:$C$211,MATCH(B50,'Membros'!$A$2:$A$211,0)),C50),"Data anterior à inclusão",IF(D50=E50,"Situação sem alteração",IF(G50&lt;&gt;"OK",G50,""))))))))</f>
        <v/>
      </c>
      <c r="J50" s="18">
        <f>IF(OR(A50="",C50=""),"",C50*1000000+A50)</f>
        <v/>
      </c>
    </row>
    <row r="51" ht="28" customHeight="1">
      <c r="A51" s="16" t="n"/>
      <c r="B51" s="10" t="n"/>
      <c r="C51" s="11" t="n"/>
      <c r="D51" s="10" t="n"/>
      <c r="E51" s="10" t="n"/>
      <c r="F51" s="10" t="n"/>
      <c r="G51" s="15">
        <f>IF(OR(A51="",B51="",C51="",D51="",E51=""),"",IF(COUNTIFS($B$2:$B$211,B51,$J$2:$J$211,"&lt;"&amp;J51)=0,IF(D51="Sem registro","OK","Revisar: origem inicial"),IFERROR(IF(D51=INDEX($E$2:$E$211,MATCH(AGGREGATE(14,6,$J$2:$J$211/(($B$2:$B$211=B51)*($J$2:$J$211&lt;J51)),1),$J$2:$J$211,0)),"OK","Revisar: origem divergente"),"Revisar: histórico")))</f>
        <v/>
      </c>
      <c r="H51" s="17">
        <f>IF(OR(A51="",B51="",C51="",E51=""),"",IF(C51&gt;'Listas'!$B$2,"Fora da referência",IF(COUNTIFS($B$2:$B$211,B51,$C$2:$C$211,"&gt;"&amp;C51,$C$2:$C$211,"&lt;="&amp;'Listas'!$B$2,$E$2:$E$211,"&lt;&gt;")+COUNTIFS($B$2:$B$211,B51,$C$2:$C$211,C51,$A$2:$A$211,"&gt;"&amp;A51,$E$2:$E$211,"&lt;&gt;")=0,"Vigente","Histórico")))</f>
        <v/>
      </c>
      <c r="I51" s="15">
        <f>IF(COUNTA(A51:F51)=0,"",IF(OR(A51="",B51="",C51="",D51="",E51="",F51=""),"Preencher campos obrigatórios",IF(COUNTIF($A$2:$A$211,A51)&gt;1,"Ordem duplicada",IF(COUNTIF('Membros'!$A$2:$A$211,B51)&lt;&gt;1,"Código não cadastrado ou duplicado",IF(C51&gt;'Listas'!$B$2,"Data após a referência",IF(C51&lt;IFERROR(INDEX('Membros'!$C$2:$C$211,MATCH(B51,'Membros'!$A$2:$A$211,0)),C51),"Data anterior à inclusão",IF(D51=E51,"Situação sem alteração",IF(G51&lt;&gt;"OK",G51,""))))))))</f>
        <v/>
      </c>
      <c r="J51" s="18">
        <f>IF(OR(A51="",C51=""),"",C51*1000000+A51)</f>
        <v/>
      </c>
    </row>
    <row r="52" ht="28" customHeight="1">
      <c r="A52" s="16" t="n"/>
      <c r="B52" s="10" t="n"/>
      <c r="C52" s="11" t="n"/>
      <c r="D52" s="10" t="n"/>
      <c r="E52" s="10" t="n"/>
      <c r="F52" s="10" t="n"/>
      <c r="G52" s="15">
        <f>IF(OR(A52="",B52="",C52="",D52="",E52=""),"",IF(COUNTIFS($B$2:$B$211,B52,$J$2:$J$211,"&lt;"&amp;J52)=0,IF(D52="Sem registro","OK","Revisar: origem inicial"),IFERROR(IF(D52=INDEX($E$2:$E$211,MATCH(AGGREGATE(14,6,$J$2:$J$211/(($B$2:$B$211=B52)*($J$2:$J$211&lt;J52)),1),$J$2:$J$211,0)),"OK","Revisar: origem divergente"),"Revisar: histórico")))</f>
        <v/>
      </c>
      <c r="H52" s="17">
        <f>IF(OR(A52="",B52="",C52="",E52=""),"",IF(C52&gt;'Listas'!$B$2,"Fora da referência",IF(COUNTIFS($B$2:$B$211,B52,$C$2:$C$211,"&gt;"&amp;C52,$C$2:$C$211,"&lt;="&amp;'Listas'!$B$2,$E$2:$E$211,"&lt;&gt;")+COUNTIFS($B$2:$B$211,B52,$C$2:$C$211,C52,$A$2:$A$211,"&gt;"&amp;A52,$E$2:$E$211,"&lt;&gt;")=0,"Vigente","Histórico")))</f>
        <v/>
      </c>
      <c r="I52" s="15">
        <f>IF(COUNTA(A52:F52)=0,"",IF(OR(A52="",B52="",C52="",D52="",E52="",F52=""),"Preencher campos obrigatórios",IF(COUNTIF($A$2:$A$211,A52)&gt;1,"Ordem duplicada",IF(COUNTIF('Membros'!$A$2:$A$211,B52)&lt;&gt;1,"Código não cadastrado ou duplicado",IF(C52&gt;'Listas'!$B$2,"Data após a referência",IF(C52&lt;IFERROR(INDEX('Membros'!$C$2:$C$211,MATCH(B52,'Membros'!$A$2:$A$211,0)),C52),"Data anterior à inclusão",IF(D52=E52,"Situação sem alteração",IF(G52&lt;&gt;"OK",G52,""))))))))</f>
        <v/>
      </c>
      <c r="J52" s="18">
        <f>IF(OR(A52="",C52=""),"",C52*1000000+A52)</f>
        <v/>
      </c>
    </row>
    <row r="53" ht="28" customHeight="1">
      <c r="A53" s="16" t="n"/>
      <c r="B53" s="10" t="n"/>
      <c r="C53" s="11" t="n"/>
      <c r="D53" s="10" t="n"/>
      <c r="E53" s="10" t="n"/>
      <c r="F53" s="10" t="n"/>
      <c r="G53" s="15">
        <f>IF(OR(A53="",B53="",C53="",D53="",E53=""),"",IF(COUNTIFS($B$2:$B$211,B53,$J$2:$J$211,"&lt;"&amp;J53)=0,IF(D53="Sem registro","OK","Revisar: origem inicial"),IFERROR(IF(D53=INDEX($E$2:$E$211,MATCH(AGGREGATE(14,6,$J$2:$J$211/(($B$2:$B$211=B53)*($J$2:$J$211&lt;J53)),1),$J$2:$J$211,0)),"OK","Revisar: origem divergente"),"Revisar: histórico")))</f>
        <v/>
      </c>
      <c r="H53" s="17">
        <f>IF(OR(A53="",B53="",C53="",E53=""),"",IF(C53&gt;'Listas'!$B$2,"Fora da referência",IF(COUNTIFS($B$2:$B$211,B53,$C$2:$C$211,"&gt;"&amp;C53,$C$2:$C$211,"&lt;="&amp;'Listas'!$B$2,$E$2:$E$211,"&lt;&gt;")+COUNTIFS($B$2:$B$211,B53,$C$2:$C$211,C53,$A$2:$A$211,"&gt;"&amp;A53,$E$2:$E$211,"&lt;&gt;")=0,"Vigente","Histórico")))</f>
        <v/>
      </c>
      <c r="I53" s="15">
        <f>IF(COUNTA(A53:F53)=0,"",IF(OR(A53="",B53="",C53="",D53="",E53="",F53=""),"Preencher campos obrigatórios",IF(COUNTIF($A$2:$A$211,A53)&gt;1,"Ordem duplicada",IF(COUNTIF('Membros'!$A$2:$A$211,B53)&lt;&gt;1,"Código não cadastrado ou duplicado",IF(C53&gt;'Listas'!$B$2,"Data após a referência",IF(C53&lt;IFERROR(INDEX('Membros'!$C$2:$C$211,MATCH(B53,'Membros'!$A$2:$A$211,0)),C53),"Data anterior à inclusão",IF(D53=E53,"Situação sem alteração",IF(G53&lt;&gt;"OK",G53,""))))))))</f>
        <v/>
      </c>
      <c r="J53" s="18">
        <f>IF(OR(A53="",C53=""),"",C53*1000000+A53)</f>
        <v/>
      </c>
    </row>
    <row r="54" ht="28" customHeight="1">
      <c r="A54" s="16" t="n"/>
      <c r="B54" s="10" t="n"/>
      <c r="C54" s="11" t="n"/>
      <c r="D54" s="10" t="n"/>
      <c r="E54" s="10" t="n"/>
      <c r="F54" s="10" t="n"/>
      <c r="G54" s="15">
        <f>IF(OR(A54="",B54="",C54="",D54="",E54=""),"",IF(COUNTIFS($B$2:$B$211,B54,$J$2:$J$211,"&lt;"&amp;J54)=0,IF(D54="Sem registro","OK","Revisar: origem inicial"),IFERROR(IF(D54=INDEX($E$2:$E$211,MATCH(AGGREGATE(14,6,$J$2:$J$211/(($B$2:$B$211=B54)*($J$2:$J$211&lt;J54)),1),$J$2:$J$211,0)),"OK","Revisar: origem divergente"),"Revisar: histórico")))</f>
        <v/>
      </c>
      <c r="H54" s="17">
        <f>IF(OR(A54="",B54="",C54="",E54=""),"",IF(C54&gt;'Listas'!$B$2,"Fora da referência",IF(COUNTIFS($B$2:$B$211,B54,$C$2:$C$211,"&gt;"&amp;C54,$C$2:$C$211,"&lt;="&amp;'Listas'!$B$2,$E$2:$E$211,"&lt;&gt;")+COUNTIFS($B$2:$B$211,B54,$C$2:$C$211,C54,$A$2:$A$211,"&gt;"&amp;A54,$E$2:$E$211,"&lt;&gt;")=0,"Vigente","Histórico")))</f>
        <v/>
      </c>
      <c r="I54" s="15">
        <f>IF(COUNTA(A54:F54)=0,"",IF(OR(A54="",B54="",C54="",D54="",E54="",F54=""),"Preencher campos obrigatórios",IF(COUNTIF($A$2:$A$211,A54)&gt;1,"Ordem duplicada",IF(COUNTIF('Membros'!$A$2:$A$211,B54)&lt;&gt;1,"Código não cadastrado ou duplicado",IF(C54&gt;'Listas'!$B$2,"Data após a referência",IF(C54&lt;IFERROR(INDEX('Membros'!$C$2:$C$211,MATCH(B54,'Membros'!$A$2:$A$211,0)),C54),"Data anterior à inclusão",IF(D54=E54,"Situação sem alteração",IF(G54&lt;&gt;"OK",G54,""))))))))</f>
        <v/>
      </c>
      <c r="J54" s="18">
        <f>IF(OR(A54="",C54=""),"",C54*1000000+A54)</f>
        <v/>
      </c>
    </row>
    <row r="55" ht="28" customHeight="1">
      <c r="A55" s="16" t="n"/>
      <c r="B55" s="10" t="n"/>
      <c r="C55" s="11" t="n"/>
      <c r="D55" s="10" t="n"/>
      <c r="E55" s="10" t="n"/>
      <c r="F55" s="10" t="n"/>
      <c r="G55" s="15">
        <f>IF(OR(A55="",B55="",C55="",D55="",E55=""),"",IF(COUNTIFS($B$2:$B$211,B55,$J$2:$J$211,"&lt;"&amp;J55)=0,IF(D55="Sem registro","OK","Revisar: origem inicial"),IFERROR(IF(D55=INDEX($E$2:$E$211,MATCH(AGGREGATE(14,6,$J$2:$J$211/(($B$2:$B$211=B55)*($J$2:$J$211&lt;J55)),1),$J$2:$J$211,0)),"OK","Revisar: origem divergente"),"Revisar: histórico")))</f>
        <v/>
      </c>
      <c r="H55" s="17">
        <f>IF(OR(A55="",B55="",C55="",E55=""),"",IF(C55&gt;'Listas'!$B$2,"Fora da referência",IF(COUNTIFS($B$2:$B$211,B55,$C$2:$C$211,"&gt;"&amp;C55,$C$2:$C$211,"&lt;="&amp;'Listas'!$B$2,$E$2:$E$211,"&lt;&gt;")+COUNTIFS($B$2:$B$211,B55,$C$2:$C$211,C55,$A$2:$A$211,"&gt;"&amp;A55,$E$2:$E$211,"&lt;&gt;")=0,"Vigente","Histórico")))</f>
        <v/>
      </c>
      <c r="I55" s="15">
        <f>IF(COUNTA(A55:F55)=0,"",IF(OR(A55="",B55="",C55="",D55="",E55="",F55=""),"Preencher campos obrigatórios",IF(COUNTIF($A$2:$A$211,A55)&gt;1,"Ordem duplicada",IF(COUNTIF('Membros'!$A$2:$A$211,B55)&lt;&gt;1,"Código não cadastrado ou duplicado",IF(C55&gt;'Listas'!$B$2,"Data após a referência",IF(C55&lt;IFERROR(INDEX('Membros'!$C$2:$C$211,MATCH(B55,'Membros'!$A$2:$A$211,0)),C55),"Data anterior à inclusão",IF(D55=E55,"Situação sem alteração",IF(G55&lt;&gt;"OK",G55,""))))))))</f>
        <v/>
      </c>
      <c r="J55" s="18">
        <f>IF(OR(A55="",C55=""),"",C55*1000000+A55)</f>
        <v/>
      </c>
    </row>
    <row r="56" ht="28" customHeight="1">
      <c r="A56" s="16" t="n"/>
      <c r="B56" s="10" t="n"/>
      <c r="C56" s="11" t="n"/>
      <c r="D56" s="10" t="n"/>
      <c r="E56" s="10" t="n"/>
      <c r="F56" s="10" t="n"/>
      <c r="G56" s="15">
        <f>IF(OR(A56="",B56="",C56="",D56="",E56=""),"",IF(COUNTIFS($B$2:$B$211,B56,$J$2:$J$211,"&lt;"&amp;J56)=0,IF(D56="Sem registro","OK","Revisar: origem inicial"),IFERROR(IF(D56=INDEX($E$2:$E$211,MATCH(AGGREGATE(14,6,$J$2:$J$211/(($B$2:$B$211=B56)*($J$2:$J$211&lt;J56)),1),$J$2:$J$211,0)),"OK","Revisar: origem divergente"),"Revisar: histórico")))</f>
        <v/>
      </c>
      <c r="H56" s="17">
        <f>IF(OR(A56="",B56="",C56="",E56=""),"",IF(C56&gt;'Listas'!$B$2,"Fora da referência",IF(COUNTIFS($B$2:$B$211,B56,$C$2:$C$211,"&gt;"&amp;C56,$C$2:$C$211,"&lt;="&amp;'Listas'!$B$2,$E$2:$E$211,"&lt;&gt;")+COUNTIFS($B$2:$B$211,B56,$C$2:$C$211,C56,$A$2:$A$211,"&gt;"&amp;A56,$E$2:$E$211,"&lt;&gt;")=0,"Vigente","Histórico")))</f>
        <v/>
      </c>
      <c r="I56" s="15">
        <f>IF(COUNTA(A56:F56)=0,"",IF(OR(A56="",B56="",C56="",D56="",E56="",F56=""),"Preencher campos obrigatórios",IF(COUNTIF($A$2:$A$211,A56)&gt;1,"Ordem duplicada",IF(COUNTIF('Membros'!$A$2:$A$211,B56)&lt;&gt;1,"Código não cadastrado ou duplicado",IF(C56&gt;'Listas'!$B$2,"Data após a referência",IF(C56&lt;IFERROR(INDEX('Membros'!$C$2:$C$211,MATCH(B56,'Membros'!$A$2:$A$211,0)),C56),"Data anterior à inclusão",IF(D56=E56,"Situação sem alteração",IF(G56&lt;&gt;"OK",G56,""))))))))</f>
        <v/>
      </c>
      <c r="J56" s="18">
        <f>IF(OR(A56="",C56=""),"",C56*1000000+A56)</f>
        <v/>
      </c>
    </row>
    <row r="57" ht="28" customHeight="1">
      <c r="A57" s="16" t="n"/>
      <c r="B57" s="10" t="n"/>
      <c r="C57" s="11" t="n"/>
      <c r="D57" s="10" t="n"/>
      <c r="E57" s="10" t="n"/>
      <c r="F57" s="10" t="n"/>
      <c r="G57" s="15">
        <f>IF(OR(A57="",B57="",C57="",D57="",E57=""),"",IF(COUNTIFS($B$2:$B$211,B57,$J$2:$J$211,"&lt;"&amp;J57)=0,IF(D57="Sem registro","OK","Revisar: origem inicial"),IFERROR(IF(D57=INDEX($E$2:$E$211,MATCH(AGGREGATE(14,6,$J$2:$J$211/(($B$2:$B$211=B57)*($J$2:$J$211&lt;J57)),1),$J$2:$J$211,0)),"OK","Revisar: origem divergente"),"Revisar: histórico")))</f>
        <v/>
      </c>
      <c r="H57" s="17">
        <f>IF(OR(A57="",B57="",C57="",E57=""),"",IF(C57&gt;'Listas'!$B$2,"Fora da referência",IF(COUNTIFS($B$2:$B$211,B57,$C$2:$C$211,"&gt;"&amp;C57,$C$2:$C$211,"&lt;="&amp;'Listas'!$B$2,$E$2:$E$211,"&lt;&gt;")+COUNTIFS($B$2:$B$211,B57,$C$2:$C$211,C57,$A$2:$A$211,"&gt;"&amp;A57,$E$2:$E$211,"&lt;&gt;")=0,"Vigente","Histórico")))</f>
        <v/>
      </c>
      <c r="I57" s="15">
        <f>IF(COUNTA(A57:F57)=0,"",IF(OR(A57="",B57="",C57="",D57="",E57="",F57=""),"Preencher campos obrigatórios",IF(COUNTIF($A$2:$A$211,A57)&gt;1,"Ordem duplicada",IF(COUNTIF('Membros'!$A$2:$A$211,B57)&lt;&gt;1,"Código não cadastrado ou duplicado",IF(C57&gt;'Listas'!$B$2,"Data após a referência",IF(C57&lt;IFERROR(INDEX('Membros'!$C$2:$C$211,MATCH(B57,'Membros'!$A$2:$A$211,0)),C57),"Data anterior à inclusão",IF(D57=E57,"Situação sem alteração",IF(G57&lt;&gt;"OK",G57,""))))))))</f>
        <v/>
      </c>
      <c r="J57" s="18">
        <f>IF(OR(A57="",C57=""),"",C57*1000000+A57)</f>
        <v/>
      </c>
    </row>
    <row r="58" ht="28" customHeight="1">
      <c r="A58" s="16" t="n"/>
      <c r="B58" s="10" t="n"/>
      <c r="C58" s="11" t="n"/>
      <c r="D58" s="10" t="n"/>
      <c r="E58" s="10" t="n"/>
      <c r="F58" s="10" t="n"/>
      <c r="G58" s="15">
        <f>IF(OR(A58="",B58="",C58="",D58="",E58=""),"",IF(COUNTIFS($B$2:$B$211,B58,$J$2:$J$211,"&lt;"&amp;J58)=0,IF(D58="Sem registro","OK","Revisar: origem inicial"),IFERROR(IF(D58=INDEX($E$2:$E$211,MATCH(AGGREGATE(14,6,$J$2:$J$211/(($B$2:$B$211=B58)*($J$2:$J$211&lt;J58)),1),$J$2:$J$211,0)),"OK","Revisar: origem divergente"),"Revisar: histórico")))</f>
        <v/>
      </c>
      <c r="H58" s="17">
        <f>IF(OR(A58="",B58="",C58="",E58=""),"",IF(C58&gt;'Listas'!$B$2,"Fora da referência",IF(COUNTIFS($B$2:$B$211,B58,$C$2:$C$211,"&gt;"&amp;C58,$C$2:$C$211,"&lt;="&amp;'Listas'!$B$2,$E$2:$E$211,"&lt;&gt;")+COUNTIFS($B$2:$B$211,B58,$C$2:$C$211,C58,$A$2:$A$211,"&gt;"&amp;A58,$E$2:$E$211,"&lt;&gt;")=0,"Vigente","Histórico")))</f>
        <v/>
      </c>
      <c r="I58" s="15">
        <f>IF(COUNTA(A58:F58)=0,"",IF(OR(A58="",B58="",C58="",D58="",E58="",F58=""),"Preencher campos obrigatórios",IF(COUNTIF($A$2:$A$211,A58)&gt;1,"Ordem duplicada",IF(COUNTIF('Membros'!$A$2:$A$211,B58)&lt;&gt;1,"Código não cadastrado ou duplicado",IF(C58&gt;'Listas'!$B$2,"Data após a referência",IF(C58&lt;IFERROR(INDEX('Membros'!$C$2:$C$211,MATCH(B58,'Membros'!$A$2:$A$211,0)),C58),"Data anterior à inclusão",IF(D58=E58,"Situação sem alteração",IF(G58&lt;&gt;"OK",G58,""))))))))</f>
        <v/>
      </c>
      <c r="J58" s="18">
        <f>IF(OR(A58="",C58=""),"",C58*1000000+A58)</f>
        <v/>
      </c>
    </row>
    <row r="59" ht="28" customHeight="1">
      <c r="A59" s="16" t="n"/>
      <c r="B59" s="10" t="n"/>
      <c r="C59" s="11" t="n"/>
      <c r="D59" s="10" t="n"/>
      <c r="E59" s="10" t="n"/>
      <c r="F59" s="10" t="n"/>
      <c r="G59" s="15">
        <f>IF(OR(A59="",B59="",C59="",D59="",E59=""),"",IF(COUNTIFS($B$2:$B$211,B59,$J$2:$J$211,"&lt;"&amp;J59)=0,IF(D59="Sem registro","OK","Revisar: origem inicial"),IFERROR(IF(D59=INDEX($E$2:$E$211,MATCH(AGGREGATE(14,6,$J$2:$J$211/(($B$2:$B$211=B59)*($J$2:$J$211&lt;J59)),1),$J$2:$J$211,0)),"OK","Revisar: origem divergente"),"Revisar: histórico")))</f>
        <v/>
      </c>
      <c r="H59" s="17">
        <f>IF(OR(A59="",B59="",C59="",E59=""),"",IF(C59&gt;'Listas'!$B$2,"Fora da referência",IF(COUNTIFS($B$2:$B$211,B59,$C$2:$C$211,"&gt;"&amp;C59,$C$2:$C$211,"&lt;="&amp;'Listas'!$B$2,$E$2:$E$211,"&lt;&gt;")+COUNTIFS($B$2:$B$211,B59,$C$2:$C$211,C59,$A$2:$A$211,"&gt;"&amp;A59,$E$2:$E$211,"&lt;&gt;")=0,"Vigente","Histórico")))</f>
        <v/>
      </c>
      <c r="I59" s="15">
        <f>IF(COUNTA(A59:F59)=0,"",IF(OR(A59="",B59="",C59="",D59="",E59="",F59=""),"Preencher campos obrigatórios",IF(COUNTIF($A$2:$A$211,A59)&gt;1,"Ordem duplicada",IF(COUNTIF('Membros'!$A$2:$A$211,B59)&lt;&gt;1,"Código não cadastrado ou duplicado",IF(C59&gt;'Listas'!$B$2,"Data após a referência",IF(C59&lt;IFERROR(INDEX('Membros'!$C$2:$C$211,MATCH(B59,'Membros'!$A$2:$A$211,0)),C59),"Data anterior à inclusão",IF(D59=E59,"Situação sem alteração",IF(G59&lt;&gt;"OK",G59,""))))))))</f>
        <v/>
      </c>
      <c r="J59" s="18">
        <f>IF(OR(A59="",C59=""),"",C59*1000000+A59)</f>
        <v/>
      </c>
    </row>
    <row r="60" ht="28" customHeight="1">
      <c r="A60" s="16" t="n"/>
      <c r="B60" s="10" t="n"/>
      <c r="C60" s="11" t="n"/>
      <c r="D60" s="10" t="n"/>
      <c r="E60" s="10" t="n"/>
      <c r="F60" s="10" t="n"/>
      <c r="G60" s="15">
        <f>IF(OR(A60="",B60="",C60="",D60="",E60=""),"",IF(COUNTIFS($B$2:$B$211,B60,$J$2:$J$211,"&lt;"&amp;J60)=0,IF(D60="Sem registro","OK","Revisar: origem inicial"),IFERROR(IF(D60=INDEX($E$2:$E$211,MATCH(AGGREGATE(14,6,$J$2:$J$211/(($B$2:$B$211=B60)*($J$2:$J$211&lt;J60)),1),$J$2:$J$211,0)),"OK","Revisar: origem divergente"),"Revisar: histórico")))</f>
        <v/>
      </c>
      <c r="H60" s="17">
        <f>IF(OR(A60="",B60="",C60="",E60=""),"",IF(C60&gt;'Listas'!$B$2,"Fora da referência",IF(COUNTIFS($B$2:$B$211,B60,$C$2:$C$211,"&gt;"&amp;C60,$C$2:$C$211,"&lt;="&amp;'Listas'!$B$2,$E$2:$E$211,"&lt;&gt;")+COUNTIFS($B$2:$B$211,B60,$C$2:$C$211,C60,$A$2:$A$211,"&gt;"&amp;A60,$E$2:$E$211,"&lt;&gt;")=0,"Vigente","Histórico")))</f>
        <v/>
      </c>
      <c r="I60" s="15">
        <f>IF(COUNTA(A60:F60)=0,"",IF(OR(A60="",B60="",C60="",D60="",E60="",F60=""),"Preencher campos obrigatórios",IF(COUNTIF($A$2:$A$211,A60)&gt;1,"Ordem duplicada",IF(COUNTIF('Membros'!$A$2:$A$211,B60)&lt;&gt;1,"Código não cadastrado ou duplicado",IF(C60&gt;'Listas'!$B$2,"Data após a referência",IF(C60&lt;IFERROR(INDEX('Membros'!$C$2:$C$211,MATCH(B60,'Membros'!$A$2:$A$211,0)),C60),"Data anterior à inclusão",IF(D60=E60,"Situação sem alteração",IF(G60&lt;&gt;"OK",G60,""))))))))</f>
        <v/>
      </c>
      <c r="J60" s="18">
        <f>IF(OR(A60="",C60=""),"",C60*1000000+A60)</f>
        <v/>
      </c>
    </row>
    <row r="61" ht="28" customHeight="1">
      <c r="A61" s="16" t="n"/>
      <c r="B61" s="10" t="n"/>
      <c r="C61" s="11" t="n"/>
      <c r="D61" s="10" t="n"/>
      <c r="E61" s="10" t="n"/>
      <c r="F61" s="10" t="n"/>
      <c r="G61" s="15">
        <f>IF(OR(A61="",B61="",C61="",D61="",E61=""),"",IF(COUNTIFS($B$2:$B$211,B61,$J$2:$J$211,"&lt;"&amp;J61)=0,IF(D61="Sem registro","OK","Revisar: origem inicial"),IFERROR(IF(D61=INDEX($E$2:$E$211,MATCH(AGGREGATE(14,6,$J$2:$J$211/(($B$2:$B$211=B61)*($J$2:$J$211&lt;J61)),1),$J$2:$J$211,0)),"OK","Revisar: origem divergente"),"Revisar: histórico")))</f>
        <v/>
      </c>
      <c r="H61" s="17">
        <f>IF(OR(A61="",B61="",C61="",E61=""),"",IF(C61&gt;'Listas'!$B$2,"Fora da referência",IF(COUNTIFS($B$2:$B$211,B61,$C$2:$C$211,"&gt;"&amp;C61,$C$2:$C$211,"&lt;="&amp;'Listas'!$B$2,$E$2:$E$211,"&lt;&gt;")+COUNTIFS($B$2:$B$211,B61,$C$2:$C$211,C61,$A$2:$A$211,"&gt;"&amp;A61,$E$2:$E$211,"&lt;&gt;")=0,"Vigente","Histórico")))</f>
        <v/>
      </c>
      <c r="I61" s="15">
        <f>IF(COUNTA(A61:F61)=0,"",IF(OR(A61="",B61="",C61="",D61="",E61="",F61=""),"Preencher campos obrigatórios",IF(COUNTIF($A$2:$A$211,A61)&gt;1,"Ordem duplicada",IF(COUNTIF('Membros'!$A$2:$A$211,B61)&lt;&gt;1,"Código não cadastrado ou duplicado",IF(C61&gt;'Listas'!$B$2,"Data após a referência",IF(C61&lt;IFERROR(INDEX('Membros'!$C$2:$C$211,MATCH(B61,'Membros'!$A$2:$A$211,0)),C61),"Data anterior à inclusão",IF(D61=E61,"Situação sem alteração",IF(G61&lt;&gt;"OK",G61,""))))))))</f>
        <v/>
      </c>
      <c r="J61" s="18">
        <f>IF(OR(A61="",C61=""),"",C61*1000000+A61)</f>
        <v/>
      </c>
    </row>
    <row r="62" ht="28" customHeight="1">
      <c r="A62" s="16" t="n"/>
      <c r="B62" s="10" t="n"/>
      <c r="C62" s="11" t="n"/>
      <c r="D62" s="10" t="n"/>
      <c r="E62" s="10" t="n"/>
      <c r="F62" s="10" t="n"/>
      <c r="G62" s="15">
        <f>IF(OR(A62="",B62="",C62="",D62="",E62=""),"",IF(COUNTIFS($B$2:$B$211,B62,$J$2:$J$211,"&lt;"&amp;J62)=0,IF(D62="Sem registro","OK","Revisar: origem inicial"),IFERROR(IF(D62=INDEX($E$2:$E$211,MATCH(AGGREGATE(14,6,$J$2:$J$211/(($B$2:$B$211=B62)*($J$2:$J$211&lt;J62)),1),$J$2:$J$211,0)),"OK","Revisar: origem divergente"),"Revisar: histórico")))</f>
        <v/>
      </c>
      <c r="H62" s="17">
        <f>IF(OR(A62="",B62="",C62="",E62=""),"",IF(C62&gt;'Listas'!$B$2,"Fora da referência",IF(COUNTIFS($B$2:$B$211,B62,$C$2:$C$211,"&gt;"&amp;C62,$C$2:$C$211,"&lt;="&amp;'Listas'!$B$2,$E$2:$E$211,"&lt;&gt;")+COUNTIFS($B$2:$B$211,B62,$C$2:$C$211,C62,$A$2:$A$211,"&gt;"&amp;A62,$E$2:$E$211,"&lt;&gt;")=0,"Vigente","Histórico")))</f>
        <v/>
      </c>
      <c r="I62" s="15">
        <f>IF(COUNTA(A62:F62)=0,"",IF(OR(A62="",B62="",C62="",D62="",E62="",F62=""),"Preencher campos obrigatórios",IF(COUNTIF($A$2:$A$211,A62)&gt;1,"Ordem duplicada",IF(COUNTIF('Membros'!$A$2:$A$211,B62)&lt;&gt;1,"Código não cadastrado ou duplicado",IF(C62&gt;'Listas'!$B$2,"Data após a referência",IF(C62&lt;IFERROR(INDEX('Membros'!$C$2:$C$211,MATCH(B62,'Membros'!$A$2:$A$211,0)),C62),"Data anterior à inclusão",IF(D62=E62,"Situação sem alteração",IF(G62&lt;&gt;"OK",G62,""))))))))</f>
        <v/>
      </c>
      <c r="J62" s="18">
        <f>IF(OR(A62="",C62=""),"",C62*1000000+A62)</f>
        <v/>
      </c>
    </row>
    <row r="63" ht="28" customHeight="1">
      <c r="A63" s="16" t="n"/>
      <c r="B63" s="10" t="n"/>
      <c r="C63" s="11" t="n"/>
      <c r="D63" s="10" t="n"/>
      <c r="E63" s="10" t="n"/>
      <c r="F63" s="10" t="n"/>
      <c r="G63" s="15">
        <f>IF(OR(A63="",B63="",C63="",D63="",E63=""),"",IF(COUNTIFS($B$2:$B$211,B63,$J$2:$J$211,"&lt;"&amp;J63)=0,IF(D63="Sem registro","OK","Revisar: origem inicial"),IFERROR(IF(D63=INDEX($E$2:$E$211,MATCH(AGGREGATE(14,6,$J$2:$J$211/(($B$2:$B$211=B63)*($J$2:$J$211&lt;J63)),1),$J$2:$J$211,0)),"OK","Revisar: origem divergente"),"Revisar: histórico")))</f>
        <v/>
      </c>
      <c r="H63" s="17">
        <f>IF(OR(A63="",B63="",C63="",E63=""),"",IF(C63&gt;'Listas'!$B$2,"Fora da referência",IF(COUNTIFS($B$2:$B$211,B63,$C$2:$C$211,"&gt;"&amp;C63,$C$2:$C$211,"&lt;="&amp;'Listas'!$B$2,$E$2:$E$211,"&lt;&gt;")+COUNTIFS($B$2:$B$211,B63,$C$2:$C$211,C63,$A$2:$A$211,"&gt;"&amp;A63,$E$2:$E$211,"&lt;&gt;")=0,"Vigente","Histórico")))</f>
        <v/>
      </c>
      <c r="I63" s="15">
        <f>IF(COUNTA(A63:F63)=0,"",IF(OR(A63="",B63="",C63="",D63="",E63="",F63=""),"Preencher campos obrigatórios",IF(COUNTIF($A$2:$A$211,A63)&gt;1,"Ordem duplicada",IF(COUNTIF('Membros'!$A$2:$A$211,B63)&lt;&gt;1,"Código não cadastrado ou duplicado",IF(C63&gt;'Listas'!$B$2,"Data após a referência",IF(C63&lt;IFERROR(INDEX('Membros'!$C$2:$C$211,MATCH(B63,'Membros'!$A$2:$A$211,0)),C63),"Data anterior à inclusão",IF(D63=E63,"Situação sem alteração",IF(G63&lt;&gt;"OK",G63,""))))))))</f>
        <v/>
      </c>
      <c r="J63" s="18">
        <f>IF(OR(A63="",C63=""),"",C63*1000000+A63)</f>
        <v/>
      </c>
    </row>
    <row r="64" ht="28" customHeight="1">
      <c r="A64" s="16" t="n"/>
      <c r="B64" s="10" t="n"/>
      <c r="C64" s="11" t="n"/>
      <c r="D64" s="10" t="n"/>
      <c r="E64" s="10" t="n"/>
      <c r="F64" s="10" t="n"/>
      <c r="G64" s="15">
        <f>IF(OR(A64="",B64="",C64="",D64="",E64=""),"",IF(COUNTIFS($B$2:$B$211,B64,$J$2:$J$211,"&lt;"&amp;J64)=0,IF(D64="Sem registro","OK","Revisar: origem inicial"),IFERROR(IF(D64=INDEX($E$2:$E$211,MATCH(AGGREGATE(14,6,$J$2:$J$211/(($B$2:$B$211=B64)*($J$2:$J$211&lt;J64)),1),$J$2:$J$211,0)),"OK","Revisar: origem divergente"),"Revisar: histórico")))</f>
        <v/>
      </c>
      <c r="H64" s="17">
        <f>IF(OR(A64="",B64="",C64="",E64=""),"",IF(C64&gt;'Listas'!$B$2,"Fora da referência",IF(COUNTIFS($B$2:$B$211,B64,$C$2:$C$211,"&gt;"&amp;C64,$C$2:$C$211,"&lt;="&amp;'Listas'!$B$2,$E$2:$E$211,"&lt;&gt;")+COUNTIFS($B$2:$B$211,B64,$C$2:$C$211,C64,$A$2:$A$211,"&gt;"&amp;A64,$E$2:$E$211,"&lt;&gt;")=0,"Vigente","Histórico")))</f>
        <v/>
      </c>
      <c r="I64" s="15">
        <f>IF(COUNTA(A64:F64)=0,"",IF(OR(A64="",B64="",C64="",D64="",E64="",F64=""),"Preencher campos obrigatórios",IF(COUNTIF($A$2:$A$211,A64)&gt;1,"Ordem duplicada",IF(COUNTIF('Membros'!$A$2:$A$211,B64)&lt;&gt;1,"Código não cadastrado ou duplicado",IF(C64&gt;'Listas'!$B$2,"Data após a referência",IF(C64&lt;IFERROR(INDEX('Membros'!$C$2:$C$211,MATCH(B64,'Membros'!$A$2:$A$211,0)),C64),"Data anterior à inclusão",IF(D64=E64,"Situação sem alteração",IF(G64&lt;&gt;"OK",G64,""))))))))</f>
        <v/>
      </c>
      <c r="J64" s="18">
        <f>IF(OR(A64="",C64=""),"",C64*1000000+A64)</f>
        <v/>
      </c>
    </row>
    <row r="65" ht="28" customHeight="1">
      <c r="A65" s="16" t="n"/>
      <c r="B65" s="10" t="n"/>
      <c r="C65" s="11" t="n"/>
      <c r="D65" s="10" t="n"/>
      <c r="E65" s="10" t="n"/>
      <c r="F65" s="10" t="n"/>
      <c r="G65" s="15">
        <f>IF(OR(A65="",B65="",C65="",D65="",E65=""),"",IF(COUNTIFS($B$2:$B$211,B65,$J$2:$J$211,"&lt;"&amp;J65)=0,IF(D65="Sem registro","OK","Revisar: origem inicial"),IFERROR(IF(D65=INDEX($E$2:$E$211,MATCH(AGGREGATE(14,6,$J$2:$J$211/(($B$2:$B$211=B65)*($J$2:$J$211&lt;J65)),1),$J$2:$J$211,0)),"OK","Revisar: origem divergente"),"Revisar: histórico")))</f>
        <v/>
      </c>
      <c r="H65" s="17">
        <f>IF(OR(A65="",B65="",C65="",E65=""),"",IF(C65&gt;'Listas'!$B$2,"Fora da referência",IF(COUNTIFS($B$2:$B$211,B65,$C$2:$C$211,"&gt;"&amp;C65,$C$2:$C$211,"&lt;="&amp;'Listas'!$B$2,$E$2:$E$211,"&lt;&gt;")+COUNTIFS($B$2:$B$211,B65,$C$2:$C$211,C65,$A$2:$A$211,"&gt;"&amp;A65,$E$2:$E$211,"&lt;&gt;")=0,"Vigente","Histórico")))</f>
        <v/>
      </c>
      <c r="I65" s="15">
        <f>IF(COUNTA(A65:F65)=0,"",IF(OR(A65="",B65="",C65="",D65="",E65="",F65=""),"Preencher campos obrigatórios",IF(COUNTIF($A$2:$A$211,A65)&gt;1,"Ordem duplicada",IF(COUNTIF('Membros'!$A$2:$A$211,B65)&lt;&gt;1,"Código não cadastrado ou duplicado",IF(C65&gt;'Listas'!$B$2,"Data após a referência",IF(C65&lt;IFERROR(INDEX('Membros'!$C$2:$C$211,MATCH(B65,'Membros'!$A$2:$A$211,0)),C65),"Data anterior à inclusão",IF(D65=E65,"Situação sem alteração",IF(G65&lt;&gt;"OK",G65,""))))))))</f>
        <v/>
      </c>
      <c r="J65" s="18">
        <f>IF(OR(A65="",C65=""),"",C65*1000000+A65)</f>
        <v/>
      </c>
    </row>
    <row r="66" ht="28" customHeight="1">
      <c r="A66" s="16" t="n"/>
      <c r="B66" s="10" t="n"/>
      <c r="C66" s="11" t="n"/>
      <c r="D66" s="10" t="n"/>
      <c r="E66" s="10" t="n"/>
      <c r="F66" s="10" t="n"/>
      <c r="G66" s="15">
        <f>IF(OR(A66="",B66="",C66="",D66="",E66=""),"",IF(COUNTIFS($B$2:$B$211,B66,$J$2:$J$211,"&lt;"&amp;J66)=0,IF(D66="Sem registro","OK","Revisar: origem inicial"),IFERROR(IF(D66=INDEX($E$2:$E$211,MATCH(AGGREGATE(14,6,$J$2:$J$211/(($B$2:$B$211=B66)*($J$2:$J$211&lt;J66)),1),$J$2:$J$211,0)),"OK","Revisar: origem divergente"),"Revisar: histórico")))</f>
        <v/>
      </c>
      <c r="H66" s="17">
        <f>IF(OR(A66="",B66="",C66="",E66=""),"",IF(C66&gt;'Listas'!$B$2,"Fora da referência",IF(COUNTIFS($B$2:$B$211,B66,$C$2:$C$211,"&gt;"&amp;C66,$C$2:$C$211,"&lt;="&amp;'Listas'!$B$2,$E$2:$E$211,"&lt;&gt;")+COUNTIFS($B$2:$B$211,B66,$C$2:$C$211,C66,$A$2:$A$211,"&gt;"&amp;A66,$E$2:$E$211,"&lt;&gt;")=0,"Vigente","Histórico")))</f>
        <v/>
      </c>
      <c r="I66" s="15">
        <f>IF(COUNTA(A66:F66)=0,"",IF(OR(A66="",B66="",C66="",D66="",E66="",F66=""),"Preencher campos obrigatórios",IF(COUNTIF($A$2:$A$211,A66)&gt;1,"Ordem duplicada",IF(COUNTIF('Membros'!$A$2:$A$211,B66)&lt;&gt;1,"Código não cadastrado ou duplicado",IF(C66&gt;'Listas'!$B$2,"Data após a referência",IF(C66&lt;IFERROR(INDEX('Membros'!$C$2:$C$211,MATCH(B66,'Membros'!$A$2:$A$211,0)),C66),"Data anterior à inclusão",IF(D66=E66,"Situação sem alteração",IF(G66&lt;&gt;"OK",G66,""))))))))</f>
        <v/>
      </c>
      <c r="J66" s="18">
        <f>IF(OR(A66="",C66=""),"",C66*1000000+A66)</f>
        <v/>
      </c>
    </row>
    <row r="67" ht="28" customHeight="1">
      <c r="A67" s="16" t="n"/>
      <c r="B67" s="10" t="n"/>
      <c r="C67" s="11" t="n"/>
      <c r="D67" s="10" t="n"/>
      <c r="E67" s="10" t="n"/>
      <c r="F67" s="10" t="n"/>
      <c r="G67" s="15">
        <f>IF(OR(A67="",B67="",C67="",D67="",E67=""),"",IF(COUNTIFS($B$2:$B$211,B67,$J$2:$J$211,"&lt;"&amp;J67)=0,IF(D67="Sem registro","OK","Revisar: origem inicial"),IFERROR(IF(D67=INDEX($E$2:$E$211,MATCH(AGGREGATE(14,6,$J$2:$J$211/(($B$2:$B$211=B67)*($J$2:$J$211&lt;J67)),1),$J$2:$J$211,0)),"OK","Revisar: origem divergente"),"Revisar: histórico")))</f>
        <v/>
      </c>
      <c r="H67" s="17">
        <f>IF(OR(A67="",B67="",C67="",E67=""),"",IF(C67&gt;'Listas'!$B$2,"Fora da referência",IF(COUNTIFS($B$2:$B$211,B67,$C$2:$C$211,"&gt;"&amp;C67,$C$2:$C$211,"&lt;="&amp;'Listas'!$B$2,$E$2:$E$211,"&lt;&gt;")+COUNTIFS($B$2:$B$211,B67,$C$2:$C$211,C67,$A$2:$A$211,"&gt;"&amp;A67,$E$2:$E$211,"&lt;&gt;")=0,"Vigente","Histórico")))</f>
        <v/>
      </c>
      <c r="I67" s="15">
        <f>IF(COUNTA(A67:F67)=0,"",IF(OR(A67="",B67="",C67="",D67="",E67="",F67=""),"Preencher campos obrigatórios",IF(COUNTIF($A$2:$A$211,A67)&gt;1,"Ordem duplicada",IF(COUNTIF('Membros'!$A$2:$A$211,B67)&lt;&gt;1,"Código não cadastrado ou duplicado",IF(C67&gt;'Listas'!$B$2,"Data após a referência",IF(C67&lt;IFERROR(INDEX('Membros'!$C$2:$C$211,MATCH(B67,'Membros'!$A$2:$A$211,0)),C67),"Data anterior à inclusão",IF(D67=E67,"Situação sem alteração",IF(G67&lt;&gt;"OK",G67,""))))))))</f>
        <v/>
      </c>
      <c r="J67" s="18">
        <f>IF(OR(A67="",C67=""),"",C67*1000000+A67)</f>
        <v/>
      </c>
    </row>
    <row r="68" ht="28" customHeight="1">
      <c r="A68" s="16" t="n"/>
      <c r="B68" s="10" t="n"/>
      <c r="C68" s="11" t="n"/>
      <c r="D68" s="10" t="n"/>
      <c r="E68" s="10" t="n"/>
      <c r="F68" s="10" t="n"/>
      <c r="G68" s="15">
        <f>IF(OR(A68="",B68="",C68="",D68="",E68=""),"",IF(COUNTIFS($B$2:$B$211,B68,$J$2:$J$211,"&lt;"&amp;J68)=0,IF(D68="Sem registro","OK","Revisar: origem inicial"),IFERROR(IF(D68=INDEX($E$2:$E$211,MATCH(AGGREGATE(14,6,$J$2:$J$211/(($B$2:$B$211=B68)*($J$2:$J$211&lt;J68)),1),$J$2:$J$211,0)),"OK","Revisar: origem divergente"),"Revisar: histórico")))</f>
        <v/>
      </c>
      <c r="H68" s="17">
        <f>IF(OR(A68="",B68="",C68="",E68=""),"",IF(C68&gt;'Listas'!$B$2,"Fora da referência",IF(COUNTIFS($B$2:$B$211,B68,$C$2:$C$211,"&gt;"&amp;C68,$C$2:$C$211,"&lt;="&amp;'Listas'!$B$2,$E$2:$E$211,"&lt;&gt;")+COUNTIFS($B$2:$B$211,B68,$C$2:$C$211,C68,$A$2:$A$211,"&gt;"&amp;A68,$E$2:$E$211,"&lt;&gt;")=0,"Vigente","Histórico")))</f>
        <v/>
      </c>
      <c r="I68" s="15">
        <f>IF(COUNTA(A68:F68)=0,"",IF(OR(A68="",B68="",C68="",D68="",E68="",F68=""),"Preencher campos obrigatórios",IF(COUNTIF($A$2:$A$211,A68)&gt;1,"Ordem duplicada",IF(COUNTIF('Membros'!$A$2:$A$211,B68)&lt;&gt;1,"Código não cadastrado ou duplicado",IF(C68&gt;'Listas'!$B$2,"Data após a referência",IF(C68&lt;IFERROR(INDEX('Membros'!$C$2:$C$211,MATCH(B68,'Membros'!$A$2:$A$211,0)),C68),"Data anterior à inclusão",IF(D68=E68,"Situação sem alteração",IF(G68&lt;&gt;"OK",G68,""))))))))</f>
        <v/>
      </c>
      <c r="J68" s="18">
        <f>IF(OR(A68="",C68=""),"",C68*1000000+A68)</f>
        <v/>
      </c>
    </row>
    <row r="69" ht="28" customHeight="1">
      <c r="A69" s="16" t="n"/>
      <c r="B69" s="10" t="n"/>
      <c r="C69" s="11" t="n"/>
      <c r="D69" s="10" t="n"/>
      <c r="E69" s="10" t="n"/>
      <c r="F69" s="10" t="n"/>
      <c r="G69" s="15">
        <f>IF(OR(A69="",B69="",C69="",D69="",E69=""),"",IF(COUNTIFS($B$2:$B$211,B69,$J$2:$J$211,"&lt;"&amp;J69)=0,IF(D69="Sem registro","OK","Revisar: origem inicial"),IFERROR(IF(D69=INDEX($E$2:$E$211,MATCH(AGGREGATE(14,6,$J$2:$J$211/(($B$2:$B$211=B69)*($J$2:$J$211&lt;J69)),1),$J$2:$J$211,0)),"OK","Revisar: origem divergente"),"Revisar: histórico")))</f>
        <v/>
      </c>
      <c r="H69" s="17">
        <f>IF(OR(A69="",B69="",C69="",E69=""),"",IF(C69&gt;'Listas'!$B$2,"Fora da referência",IF(COUNTIFS($B$2:$B$211,B69,$C$2:$C$211,"&gt;"&amp;C69,$C$2:$C$211,"&lt;="&amp;'Listas'!$B$2,$E$2:$E$211,"&lt;&gt;")+COUNTIFS($B$2:$B$211,B69,$C$2:$C$211,C69,$A$2:$A$211,"&gt;"&amp;A69,$E$2:$E$211,"&lt;&gt;")=0,"Vigente","Histórico")))</f>
        <v/>
      </c>
      <c r="I69" s="15">
        <f>IF(COUNTA(A69:F69)=0,"",IF(OR(A69="",B69="",C69="",D69="",E69="",F69=""),"Preencher campos obrigatórios",IF(COUNTIF($A$2:$A$211,A69)&gt;1,"Ordem duplicada",IF(COUNTIF('Membros'!$A$2:$A$211,B69)&lt;&gt;1,"Código não cadastrado ou duplicado",IF(C69&gt;'Listas'!$B$2,"Data após a referência",IF(C69&lt;IFERROR(INDEX('Membros'!$C$2:$C$211,MATCH(B69,'Membros'!$A$2:$A$211,0)),C69),"Data anterior à inclusão",IF(D69=E69,"Situação sem alteração",IF(G69&lt;&gt;"OK",G69,""))))))))</f>
        <v/>
      </c>
      <c r="J69" s="18">
        <f>IF(OR(A69="",C69=""),"",C69*1000000+A69)</f>
        <v/>
      </c>
    </row>
    <row r="70" ht="28" customHeight="1">
      <c r="A70" s="16" t="n"/>
      <c r="B70" s="10" t="n"/>
      <c r="C70" s="11" t="n"/>
      <c r="D70" s="10" t="n"/>
      <c r="E70" s="10" t="n"/>
      <c r="F70" s="10" t="n"/>
      <c r="G70" s="15">
        <f>IF(OR(A70="",B70="",C70="",D70="",E70=""),"",IF(COUNTIFS($B$2:$B$211,B70,$J$2:$J$211,"&lt;"&amp;J70)=0,IF(D70="Sem registro","OK","Revisar: origem inicial"),IFERROR(IF(D70=INDEX($E$2:$E$211,MATCH(AGGREGATE(14,6,$J$2:$J$211/(($B$2:$B$211=B70)*($J$2:$J$211&lt;J70)),1),$J$2:$J$211,0)),"OK","Revisar: origem divergente"),"Revisar: histórico")))</f>
        <v/>
      </c>
      <c r="H70" s="17">
        <f>IF(OR(A70="",B70="",C70="",E70=""),"",IF(C70&gt;'Listas'!$B$2,"Fora da referência",IF(COUNTIFS($B$2:$B$211,B70,$C$2:$C$211,"&gt;"&amp;C70,$C$2:$C$211,"&lt;="&amp;'Listas'!$B$2,$E$2:$E$211,"&lt;&gt;")+COUNTIFS($B$2:$B$211,B70,$C$2:$C$211,C70,$A$2:$A$211,"&gt;"&amp;A70,$E$2:$E$211,"&lt;&gt;")=0,"Vigente","Histórico")))</f>
        <v/>
      </c>
      <c r="I70" s="15">
        <f>IF(COUNTA(A70:F70)=0,"",IF(OR(A70="",B70="",C70="",D70="",E70="",F70=""),"Preencher campos obrigatórios",IF(COUNTIF($A$2:$A$211,A70)&gt;1,"Ordem duplicada",IF(COUNTIF('Membros'!$A$2:$A$211,B70)&lt;&gt;1,"Código não cadastrado ou duplicado",IF(C70&gt;'Listas'!$B$2,"Data após a referência",IF(C70&lt;IFERROR(INDEX('Membros'!$C$2:$C$211,MATCH(B70,'Membros'!$A$2:$A$211,0)),C70),"Data anterior à inclusão",IF(D70=E70,"Situação sem alteração",IF(G70&lt;&gt;"OK",G70,""))))))))</f>
        <v/>
      </c>
      <c r="J70" s="18">
        <f>IF(OR(A70="",C70=""),"",C70*1000000+A70)</f>
        <v/>
      </c>
    </row>
    <row r="71" ht="28" customHeight="1">
      <c r="A71" s="16" t="n"/>
      <c r="B71" s="10" t="n"/>
      <c r="C71" s="11" t="n"/>
      <c r="D71" s="10" t="n"/>
      <c r="E71" s="10" t="n"/>
      <c r="F71" s="10" t="n"/>
      <c r="G71" s="15">
        <f>IF(OR(A71="",B71="",C71="",D71="",E71=""),"",IF(COUNTIFS($B$2:$B$211,B71,$J$2:$J$211,"&lt;"&amp;J71)=0,IF(D71="Sem registro","OK","Revisar: origem inicial"),IFERROR(IF(D71=INDEX($E$2:$E$211,MATCH(AGGREGATE(14,6,$J$2:$J$211/(($B$2:$B$211=B71)*($J$2:$J$211&lt;J71)),1),$J$2:$J$211,0)),"OK","Revisar: origem divergente"),"Revisar: histórico")))</f>
        <v/>
      </c>
      <c r="H71" s="17">
        <f>IF(OR(A71="",B71="",C71="",E71=""),"",IF(C71&gt;'Listas'!$B$2,"Fora da referência",IF(COUNTIFS($B$2:$B$211,B71,$C$2:$C$211,"&gt;"&amp;C71,$C$2:$C$211,"&lt;="&amp;'Listas'!$B$2,$E$2:$E$211,"&lt;&gt;")+COUNTIFS($B$2:$B$211,B71,$C$2:$C$211,C71,$A$2:$A$211,"&gt;"&amp;A71,$E$2:$E$211,"&lt;&gt;")=0,"Vigente","Histórico")))</f>
        <v/>
      </c>
      <c r="I71" s="15">
        <f>IF(COUNTA(A71:F71)=0,"",IF(OR(A71="",B71="",C71="",D71="",E71="",F71=""),"Preencher campos obrigatórios",IF(COUNTIF($A$2:$A$211,A71)&gt;1,"Ordem duplicada",IF(COUNTIF('Membros'!$A$2:$A$211,B71)&lt;&gt;1,"Código não cadastrado ou duplicado",IF(C71&gt;'Listas'!$B$2,"Data após a referência",IF(C71&lt;IFERROR(INDEX('Membros'!$C$2:$C$211,MATCH(B71,'Membros'!$A$2:$A$211,0)),C71),"Data anterior à inclusão",IF(D71=E71,"Situação sem alteração",IF(G71&lt;&gt;"OK",G71,""))))))))</f>
        <v/>
      </c>
      <c r="J71" s="18">
        <f>IF(OR(A71="",C71=""),"",C71*1000000+A71)</f>
        <v/>
      </c>
    </row>
    <row r="72" ht="28" customHeight="1">
      <c r="A72" s="16" t="n"/>
      <c r="B72" s="10" t="n"/>
      <c r="C72" s="11" t="n"/>
      <c r="D72" s="10" t="n"/>
      <c r="E72" s="10" t="n"/>
      <c r="F72" s="10" t="n"/>
      <c r="G72" s="15">
        <f>IF(OR(A72="",B72="",C72="",D72="",E72=""),"",IF(COUNTIFS($B$2:$B$211,B72,$J$2:$J$211,"&lt;"&amp;J72)=0,IF(D72="Sem registro","OK","Revisar: origem inicial"),IFERROR(IF(D72=INDEX($E$2:$E$211,MATCH(AGGREGATE(14,6,$J$2:$J$211/(($B$2:$B$211=B72)*($J$2:$J$211&lt;J72)),1),$J$2:$J$211,0)),"OK","Revisar: origem divergente"),"Revisar: histórico")))</f>
        <v/>
      </c>
      <c r="H72" s="17">
        <f>IF(OR(A72="",B72="",C72="",E72=""),"",IF(C72&gt;'Listas'!$B$2,"Fora da referência",IF(COUNTIFS($B$2:$B$211,B72,$C$2:$C$211,"&gt;"&amp;C72,$C$2:$C$211,"&lt;="&amp;'Listas'!$B$2,$E$2:$E$211,"&lt;&gt;")+COUNTIFS($B$2:$B$211,B72,$C$2:$C$211,C72,$A$2:$A$211,"&gt;"&amp;A72,$E$2:$E$211,"&lt;&gt;")=0,"Vigente","Histórico")))</f>
        <v/>
      </c>
      <c r="I72" s="15">
        <f>IF(COUNTA(A72:F72)=0,"",IF(OR(A72="",B72="",C72="",D72="",E72="",F72=""),"Preencher campos obrigatórios",IF(COUNTIF($A$2:$A$211,A72)&gt;1,"Ordem duplicada",IF(COUNTIF('Membros'!$A$2:$A$211,B72)&lt;&gt;1,"Código não cadastrado ou duplicado",IF(C72&gt;'Listas'!$B$2,"Data após a referência",IF(C72&lt;IFERROR(INDEX('Membros'!$C$2:$C$211,MATCH(B72,'Membros'!$A$2:$A$211,0)),C72),"Data anterior à inclusão",IF(D72=E72,"Situação sem alteração",IF(G72&lt;&gt;"OK",G72,""))))))))</f>
        <v/>
      </c>
      <c r="J72" s="18">
        <f>IF(OR(A72="",C72=""),"",C72*1000000+A72)</f>
        <v/>
      </c>
    </row>
    <row r="73" ht="28" customHeight="1">
      <c r="A73" s="16" t="n"/>
      <c r="B73" s="10" t="n"/>
      <c r="C73" s="11" t="n"/>
      <c r="D73" s="10" t="n"/>
      <c r="E73" s="10" t="n"/>
      <c r="F73" s="10" t="n"/>
      <c r="G73" s="15">
        <f>IF(OR(A73="",B73="",C73="",D73="",E73=""),"",IF(COUNTIFS($B$2:$B$211,B73,$J$2:$J$211,"&lt;"&amp;J73)=0,IF(D73="Sem registro","OK","Revisar: origem inicial"),IFERROR(IF(D73=INDEX($E$2:$E$211,MATCH(AGGREGATE(14,6,$J$2:$J$211/(($B$2:$B$211=B73)*($J$2:$J$211&lt;J73)),1),$J$2:$J$211,0)),"OK","Revisar: origem divergente"),"Revisar: histórico")))</f>
        <v/>
      </c>
      <c r="H73" s="17">
        <f>IF(OR(A73="",B73="",C73="",E73=""),"",IF(C73&gt;'Listas'!$B$2,"Fora da referência",IF(COUNTIFS($B$2:$B$211,B73,$C$2:$C$211,"&gt;"&amp;C73,$C$2:$C$211,"&lt;="&amp;'Listas'!$B$2,$E$2:$E$211,"&lt;&gt;")+COUNTIFS($B$2:$B$211,B73,$C$2:$C$211,C73,$A$2:$A$211,"&gt;"&amp;A73,$E$2:$E$211,"&lt;&gt;")=0,"Vigente","Histórico")))</f>
        <v/>
      </c>
      <c r="I73" s="15">
        <f>IF(COUNTA(A73:F73)=0,"",IF(OR(A73="",B73="",C73="",D73="",E73="",F73=""),"Preencher campos obrigatórios",IF(COUNTIF($A$2:$A$211,A73)&gt;1,"Ordem duplicada",IF(COUNTIF('Membros'!$A$2:$A$211,B73)&lt;&gt;1,"Código não cadastrado ou duplicado",IF(C73&gt;'Listas'!$B$2,"Data após a referência",IF(C73&lt;IFERROR(INDEX('Membros'!$C$2:$C$211,MATCH(B73,'Membros'!$A$2:$A$211,0)),C73),"Data anterior à inclusão",IF(D73=E73,"Situação sem alteração",IF(G73&lt;&gt;"OK",G73,""))))))))</f>
        <v/>
      </c>
      <c r="J73" s="18">
        <f>IF(OR(A73="",C73=""),"",C73*1000000+A73)</f>
        <v/>
      </c>
    </row>
    <row r="74" ht="28" customHeight="1">
      <c r="A74" s="16" t="n"/>
      <c r="B74" s="10" t="n"/>
      <c r="C74" s="11" t="n"/>
      <c r="D74" s="10" t="n"/>
      <c r="E74" s="10" t="n"/>
      <c r="F74" s="10" t="n"/>
      <c r="G74" s="15">
        <f>IF(OR(A74="",B74="",C74="",D74="",E74=""),"",IF(COUNTIFS($B$2:$B$211,B74,$J$2:$J$211,"&lt;"&amp;J74)=0,IF(D74="Sem registro","OK","Revisar: origem inicial"),IFERROR(IF(D74=INDEX($E$2:$E$211,MATCH(AGGREGATE(14,6,$J$2:$J$211/(($B$2:$B$211=B74)*($J$2:$J$211&lt;J74)),1),$J$2:$J$211,0)),"OK","Revisar: origem divergente"),"Revisar: histórico")))</f>
        <v/>
      </c>
      <c r="H74" s="17">
        <f>IF(OR(A74="",B74="",C74="",E74=""),"",IF(C74&gt;'Listas'!$B$2,"Fora da referência",IF(COUNTIFS($B$2:$B$211,B74,$C$2:$C$211,"&gt;"&amp;C74,$C$2:$C$211,"&lt;="&amp;'Listas'!$B$2,$E$2:$E$211,"&lt;&gt;")+COUNTIFS($B$2:$B$211,B74,$C$2:$C$211,C74,$A$2:$A$211,"&gt;"&amp;A74,$E$2:$E$211,"&lt;&gt;")=0,"Vigente","Histórico")))</f>
        <v/>
      </c>
      <c r="I74" s="15">
        <f>IF(COUNTA(A74:F74)=0,"",IF(OR(A74="",B74="",C74="",D74="",E74="",F74=""),"Preencher campos obrigatórios",IF(COUNTIF($A$2:$A$211,A74)&gt;1,"Ordem duplicada",IF(COUNTIF('Membros'!$A$2:$A$211,B74)&lt;&gt;1,"Código não cadastrado ou duplicado",IF(C74&gt;'Listas'!$B$2,"Data após a referência",IF(C74&lt;IFERROR(INDEX('Membros'!$C$2:$C$211,MATCH(B74,'Membros'!$A$2:$A$211,0)),C74),"Data anterior à inclusão",IF(D74=E74,"Situação sem alteração",IF(G74&lt;&gt;"OK",G74,""))))))))</f>
        <v/>
      </c>
      <c r="J74" s="18">
        <f>IF(OR(A74="",C74=""),"",C74*1000000+A74)</f>
        <v/>
      </c>
    </row>
    <row r="75" ht="28" customHeight="1">
      <c r="A75" s="16" t="n"/>
      <c r="B75" s="10" t="n"/>
      <c r="C75" s="11" t="n"/>
      <c r="D75" s="10" t="n"/>
      <c r="E75" s="10" t="n"/>
      <c r="F75" s="10" t="n"/>
      <c r="G75" s="15">
        <f>IF(OR(A75="",B75="",C75="",D75="",E75=""),"",IF(COUNTIFS($B$2:$B$211,B75,$J$2:$J$211,"&lt;"&amp;J75)=0,IF(D75="Sem registro","OK","Revisar: origem inicial"),IFERROR(IF(D75=INDEX($E$2:$E$211,MATCH(AGGREGATE(14,6,$J$2:$J$211/(($B$2:$B$211=B75)*($J$2:$J$211&lt;J75)),1),$J$2:$J$211,0)),"OK","Revisar: origem divergente"),"Revisar: histórico")))</f>
        <v/>
      </c>
      <c r="H75" s="17">
        <f>IF(OR(A75="",B75="",C75="",E75=""),"",IF(C75&gt;'Listas'!$B$2,"Fora da referência",IF(COUNTIFS($B$2:$B$211,B75,$C$2:$C$211,"&gt;"&amp;C75,$C$2:$C$211,"&lt;="&amp;'Listas'!$B$2,$E$2:$E$211,"&lt;&gt;")+COUNTIFS($B$2:$B$211,B75,$C$2:$C$211,C75,$A$2:$A$211,"&gt;"&amp;A75,$E$2:$E$211,"&lt;&gt;")=0,"Vigente","Histórico")))</f>
        <v/>
      </c>
      <c r="I75" s="15">
        <f>IF(COUNTA(A75:F75)=0,"",IF(OR(A75="",B75="",C75="",D75="",E75="",F75=""),"Preencher campos obrigatórios",IF(COUNTIF($A$2:$A$211,A75)&gt;1,"Ordem duplicada",IF(COUNTIF('Membros'!$A$2:$A$211,B75)&lt;&gt;1,"Código não cadastrado ou duplicado",IF(C75&gt;'Listas'!$B$2,"Data após a referência",IF(C75&lt;IFERROR(INDEX('Membros'!$C$2:$C$211,MATCH(B75,'Membros'!$A$2:$A$211,0)),C75),"Data anterior à inclusão",IF(D75=E75,"Situação sem alteração",IF(G75&lt;&gt;"OK",G75,""))))))))</f>
        <v/>
      </c>
      <c r="J75" s="18">
        <f>IF(OR(A75="",C75=""),"",C75*1000000+A75)</f>
        <v/>
      </c>
    </row>
    <row r="76" ht="28" customHeight="1">
      <c r="A76" s="16" t="n"/>
      <c r="B76" s="10" t="n"/>
      <c r="C76" s="11" t="n"/>
      <c r="D76" s="10" t="n"/>
      <c r="E76" s="10" t="n"/>
      <c r="F76" s="10" t="n"/>
      <c r="G76" s="15">
        <f>IF(OR(A76="",B76="",C76="",D76="",E76=""),"",IF(COUNTIFS($B$2:$B$211,B76,$J$2:$J$211,"&lt;"&amp;J76)=0,IF(D76="Sem registro","OK","Revisar: origem inicial"),IFERROR(IF(D76=INDEX($E$2:$E$211,MATCH(AGGREGATE(14,6,$J$2:$J$211/(($B$2:$B$211=B76)*($J$2:$J$211&lt;J76)),1),$J$2:$J$211,0)),"OK","Revisar: origem divergente"),"Revisar: histórico")))</f>
        <v/>
      </c>
      <c r="H76" s="17">
        <f>IF(OR(A76="",B76="",C76="",E76=""),"",IF(C76&gt;'Listas'!$B$2,"Fora da referência",IF(COUNTIFS($B$2:$B$211,B76,$C$2:$C$211,"&gt;"&amp;C76,$C$2:$C$211,"&lt;="&amp;'Listas'!$B$2,$E$2:$E$211,"&lt;&gt;")+COUNTIFS($B$2:$B$211,B76,$C$2:$C$211,C76,$A$2:$A$211,"&gt;"&amp;A76,$E$2:$E$211,"&lt;&gt;")=0,"Vigente","Histórico")))</f>
        <v/>
      </c>
      <c r="I76" s="15">
        <f>IF(COUNTA(A76:F76)=0,"",IF(OR(A76="",B76="",C76="",D76="",E76="",F76=""),"Preencher campos obrigatórios",IF(COUNTIF($A$2:$A$211,A76)&gt;1,"Ordem duplicada",IF(COUNTIF('Membros'!$A$2:$A$211,B76)&lt;&gt;1,"Código não cadastrado ou duplicado",IF(C76&gt;'Listas'!$B$2,"Data após a referência",IF(C76&lt;IFERROR(INDEX('Membros'!$C$2:$C$211,MATCH(B76,'Membros'!$A$2:$A$211,0)),C76),"Data anterior à inclusão",IF(D76=E76,"Situação sem alteração",IF(G76&lt;&gt;"OK",G76,""))))))))</f>
        <v/>
      </c>
      <c r="J76" s="18">
        <f>IF(OR(A76="",C76=""),"",C76*1000000+A76)</f>
        <v/>
      </c>
    </row>
    <row r="77" ht="28" customHeight="1">
      <c r="A77" s="16" t="n"/>
      <c r="B77" s="10" t="n"/>
      <c r="C77" s="11" t="n"/>
      <c r="D77" s="10" t="n"/>
      <c r="E77" s="10" t="n"/>
      <c r="F77" s="10" t="n"/>
      <c r="G77" s="15">
        <f>IF(OR(A77="",B77="",C77="",D77="",E77=""),"",IF(COUNTIFS($B$2:$B$211,B77,$J$2:$J$211,"&lt;"&amp;J77)=0,IF(D77="Sem registro","OK","Revisar: origem inicial"),IFERROR(IF(D77=INDEX($E$2:$E$211,MATCH(AGGREGATE(14,6,$J$2:$J$211/(($B$2:$B$211=B77)*($J$2:$J$211&lt;J77)),1),$J$2:$J$211,0)),"OK","Revisar: origem divergente"),"Revisar: histórico")))</f>
        <v/>
      </c>
      <c r="H77" s="17">
        <f>IF(OR(A77="",B77="",C77="",E77=""),"",IF(C77&gt;'Listas'!$B$2,"Fora da referência",IF(COUNTIFS($B$2:$B$211,B77,$C$2:$C$211,"&gt;"&amp;C77,$C$2:$C$211,"&lt;="&amp;'Listas'!$B$2,$E$2:$E$211,"&lt;&gt;")+COUNTIFS($B$2:$B$211,B77,$C$2:$C$211,C77,$A$2:$A$211,"&gt;"&amp;A77,$E$2:$E$211,"&lt;&gt;")=0,"Vigente","Histórico")))</f>
        <v/>
      </c>
      <c r="I77" s="15">
        <f>IF(COUNTA(A77:F77)=0,"",IF(OR(A77="",B77="",C77="",D77="",E77="",F77=""),"Preencher campos obrigatórios",IF(COUNTIF($A$2:$A$211,A77)&gt;1,"Ordem duplicada",IF(COUNTIF('Membros'!$A$2:$A$211,B77)&lt;&gt;1,"Código não cadastrado ou duplicado",IF(C77&gt;'Listas'!$B$2,"Data após a referência",IF(C77&lt;IFERROR(INDEX('Membros'!$C$2:$C$211,MATCH(B77,'Membros'!$A$2:$A$211,0)),C77),"Data anterior à inclusão",IF(D77=E77,"Situação sem alteração",IF(G77&lt;&gt;"OK",G77,""))))))))</f>
        <v/>
      </c>
      <c r="J77" s="18">
        <f>IF(OR(A77="",C77=""),"",C77*1000000+A77)</f>
        <v/>
      </c>
    </row>
    <row r="78" ht="28" customHeight="1">
      <c r="A78" s="16" t="n"/>
      <c r="B78" s="10" t="n"/>
      <c r="C78" s="11" t="n"/>
      <c r="D78" s="10" t="n"/>
      <c r="E78" s="10" t="n"/>
      <c r="F78" s="10" t="n"/>
      <c r="G78" s="15">
        <f>IF(OR(A78="",B78="",C78="",D78="",E78=""),"",IF(COUNTIFS($B$2:$B$211,B78,$J$2:$J$211,"&lt;"&amp;J78)=0,IF(D78="Sem registro","OK","Revisar: origem inicial"),IFERROR(IF(D78=INDEX($E$2:$E$211,MATCH(AGGREGATE(14,6,$J$2:$J$211/(($B$2:$B$211=B78)*($J$2:$J$211&lt;J78)),1),$J$2:$J$211,0)),"OK","Revisar: origem divergente"),"Revisar: histórico")))</f>
        <v/>
      </c>
      <c r="H78" s="17">
        <f>IF(OR(A78="",B78="",C78="",E78=""),"",IF(C78&gt;'Listas'!$B$2,"Fora da referência",IF(COUNTIFS($B$2:$B$211,B78,$C$2:$C$211,"&gt;"&amp;C78,$C$2:$C$211,"&lt;="&amp;'Listas'!$B$2,$E$2:$E$211,"&lt;&gt;")+COUNTIFS($B$2:$B$211,B78,$C$2:$C$211,C78,$A$2:$A$211,"&gt;"&amp;A78,$E$2:$E$211,"&lt;&gt;")=0,"Vigente","Histórico")))</f>
        <v/>
      </c>
      <c r="I78" s="15">
        <f>IF(COUNTA(A78:F78)=0,"",IF(OR(A78="",B78="",C78="",D78="",E78="",F78=""),"Preencher campos obrigatórios",IF(COUNTIF($A$2:$A$211,A78)&gt;1,"Ordem duplicada",IF(COUNTIF('Membros'!$A$2:$A$211,B78)&lt;&gt;1,"Código não cadastrado ou duplicado",IF(C78&gt;'Listas'!$B$2,"Data após a referência",IF(C78&lt;IFERROR(INDEX('Membros'!$C$2:$C$211,MATCH(B78,'Membros'!$A$2:$A$211,0)),C78),"Data anterior à inclusão",IF(D78=E78,"Situação sem alteração",IF(G78&lt;&gt;"OK",G78,""))))))))</f>
        <v/>
      </c>
      <c r="J78" s="18">
        <f>IF(OR(A78="",C78=""),"",C78*1000000+A78)</f>
        <v/>
      </c>
    </row>
    <row r="79" ht="28" customHeight="1">
      <c r="A79" s="16" t="n"/>
      <c r="B79" s="10" t="n"/>
      <c r="C79" s="11" t="n"/>
      <c r="D79" s="10" t="n"/>
      <c r="E79" s="10" t="n"/>
      <c r="F79" s="10" t="n"/>
      <c r="G79" s="15">
        <f>IF(OR(A79="",B79="",C79="",D79="",E79=""),"",IF(COUNTIFS($B$2:$B$211,B79,$J$2:$J$211,"&lt;"&amp;J79)=0,IF(D79="Sem registro","OK","Revisar: origem inicial"),IFERROR(IF(D79=INDEX($E$2:$E$211,MATCH(AGGREGATE(14,6,$J$2:$J$211/(($B$2:$B$211=B79)*($J$2:$J$211&lt;J79)),1),$J$2:$J$211,0)),"OK","Revisar: origem divergente"),"Revisar: histórico")))</f>
        <v/>
      </c>
      <c r="H79" s="17">
        <f>IF(OR(A79="",B79="",C79="",E79=""),"",IF(C79&gt;'Listas'!$B$2,"Fora da referência",IF(COUNTIFS($B$2:$B$211,B79,$C$2:$C$211,"&gt;"&amp;C79,$C$2:$C$211,"&lt;="&amp;'Listas'!$B$2,$E$2:$E$211,"&lt;&gt;")+COUNTIFS($B$2:$B$211,B79,$C$2:$C$211,C79,$A$2:$A$211,"&gt;"&amp;A79,$E$2:$E$211,"&lt;&gt;")=0,"Vigente","Histórico")))</f>
        <v/>
      </c>
      <c r="I79" s="15">
        <f>IF(COUNTA(A79:F79)=0,"",IF(OR(A79="",B79="",C79="",D79="",E79="",F79=""),"Preencher campos obrigatórios",IF(COUNTIF($A$2:$A$211,A79)&gt;1,"Ordem duplicada",IF(COUNTIF('Membros'!$A$2:$A$211,B79)&lt;&gt;1,"Código não cadastrado ou duplicado",IF(C79&gt;'Listas'!$B$2,"Data após a referência",IF(C79&lt;IFERROR(INDEX('Membros'!$C$2:$C$211,MATCH(B79,'Membros'!$A$2:$A$211,0)),C79),"Data anterior à inclusão",IF(D79=E79,"Situação sem alteração",IF(G79&lt;&gt;"OK",G79,""))))))))</f>
        <v/>
      </c>
      <c r="J79" s="18">
        <f>IF(OR(A79="",C79=""),"",C79*1000000+A79)</f>
        <v/>
      </c>
    </row>
    <row r="80" ht="28" customHeight="1">
      <c r="A80" s="16" t="n"/>
      <c r="B80" s="10" t="n"/>
      <c r="C80" s="11" t="n"/>
      <c r="D80" s="10" t="n"/>
      <c r="E80" s="10" t="n"/>
      <c r="F80" s="10" t="n"/>
      <c r="G80" s="15">
        <f>IF(OR(A80="",B80="",C80="",D80="",E80=""),"",IF(COUNTIFS($B$2:$B$211,B80,$J$2:$J$211,"&lt;"&amp;J80)=0,IF(D80="Sem registro","OK","Revisar: origem inicial"),IFERROR(IF(D80=INDEX($E$2:$E$211,MATCH(AGGREGATE(14,6,$J$2:$J$211/(($B$2:$B$211=B80)*($J$2:$J$211&lt;J80)),1),$J$2:$J$211,0)),"OK","Revisar: origem divergente"),"Revisar: histórico")))</f>
        <v/>
      </c>
      <c r="H80" s="17">
        <f>IF(OR(A80="",B80="",C80="",E80=""),"",IF(C80&gt;'Listas'!$B$2,"Fora da referência",IF(COUNTIFS($B$2:$B$211,B80,$C$2:$C$211,"&gt;"&amp;C80,$C$2:$C$211,"&lt;="&amp;'Listas'!$B$2,$E$2:$E$211,"&lt;&gt;")+COUNTIFS($B$2:$B$211,B80,$C$2:$C$211,C80,$A$2:$A$211,"&gt;"&amp;A80,$E$2:$E$211,"&lt;&gt;")=0,"Vigente","Histórico")))</f>
        <v/>
      </c>
      <c r="I80" s="15">
        <f>IF(COUNTA(A80:F80)=0,"",IF(OR(A80="",B80="",C80="",D80="",E80="",F80=""),"Preencher campos obrigatórios",IF(COUNTIF($A$2:$A$211,A80)&gt;1,"Ordem duplicada",IF(COUNTIF('Membros'!$A$2:$A$211,B80)&lt;&gt;1,"Código não cadastrado ou duplicado",IF(C80&gt;'Listas'!$B$2,"Data após a referência",IF(C80&lt;IFERROR(INDEX('Membros'!$C$2:$C$211,MATCH(B80,'Membros'!$A$2:$A$211,0)),C80),"Data anterior à inclusão",IF(D80=E80,"Situação sem alteração",IF(G80&lt;&gt;"OK",G80,""))))))))</f>
        <v/>
      </c>
      <c r="J80" s="18">
        <f>IF(OR(A80="",C80=""),"",C80*1000000+A80)</f>
        <v/>
      </c>
    </row>
    <row r="81" ht="28" customHeight="1">
      <c r="A81" s="16" t="n"/>
      <c r="B81" s="10" t="n"/>
      <c r="C81" s="11" t="n"/>
      <c r="D81" s="10" t="n"/>
      <c r="E81" s="10" t="n"/>
      <c r="F81" s="10" t="n"/>
      <c r="G81" s="15">
        <f>IF(OR(A81="",B81="",C81="",D81="",E81=""),"",IF(COUNTIFS($B$2:$B$211,B81,$J$2:$J$211,"&lt;"&amp;J81)=0,IF(D81="Sem registro","OK","Revisar: origem inicial"),IFERROR(IF(D81=INDEX($E$2:$E$211,MATCH(AGGREGATE(14,6,$J$2:$J$211/(($B$2:$B$211=B81)*($J$2:$J$211&lt;J81)),1),$J$2:$J$211,0)),"OK","Revisar: origem divergente"),"Revisar: histórico")))</f>
        <v/>
      </c>
      <c r="H81" s="17">
        <f>IF(OR(A81="",B81="",C81="",E81=""),"",IF(C81&gt;'Listas'!$B$2,"Fora da referência",IF(COUNTIFS($B$2:$B$211,B81,$C$2:$C$211,"&gt;"&amp;C81,$C$2:$C$211,"&lt;="&amp;'Listas'!$B$2,$E$2:$E$211,"&lt;&gt;")+COUNTIFS($B$2:$B$211,B81,$C$2:$C$211,C81,$A$2:$A$211,"&gt;"&amp;A81,$E$2:$E$211,"&lt;&gt;")=0,"Vigente","Histórico")))</f>
        <v/>
      </c>
      <c r="I81" s="15">
        <f>IF(COUNTA(A81:F81)=0,"",IF(OR(A81="",B81="",C81="",D81="",E81="",F81=""),"Preencher campos obrigatórios",IF(COUNTIF($A$2:$A$211,A81)&gt;1,"Ordem duplicada",IF(COUNTIF('Membros'!$A$2:$A$211,B81)&lt;&gt;1,"Código não cadastrado ou duplicado",IF(C81&gt;'Listas'!$B$2,"Data após a referência",IF(C81&lt;IFERROR(INDEX('Membros'!$C$2:$C$211,MATCH(B81,'Membros'!$A$2:$A$211,0)),C81),"Data anterior à inclusão",IF(D81=E81,"Situação sem alteração",IF(G81&lt;&gt;"OK",G81,""))))))))</f>
        <v/>
      </c>
      <c r="J81" s="18">
        <f>IF(OR(A81="",C81=""),"",C81*1000000+A81)</f>
        <v/>
      </c>
    </row>
    <row r="82" ht="28" customHeight="1">
      <c r="A82" s="16" t="n"/>
      <c r="B82" s="10" t="n"/>
      <c r="C82" s="11" t="n"/>
      <c r="D82" s="10" t="n"/>
      <c r="E82" s="10" t="n"/>
      <c r="F82" s="10" t="n"/>
      <c r="G82" s="15">
        <f>IF(OR(A82="",B82="",C82="",D82="",E82=""),"",IF(COUNTIFS($B$2:$B$211,B82,$J$2:$J$211,"&lt;"&amp;J82)=0,IF(D82="Sem registro","OK","Revisar: origem inicial"),IFERROR(IF(D82=INDEX($E$2:$E$211,MATCH(AGGREGATE(14,6,$J$2:$J$211/(($B$2:$B$211=B82)*($J$2:$J$211&lt;J82)),1),$J$2:$J$211,0)),"OK","Revisar: origem divergente"),"Revisar: histórico")))</f>
        <v/>
      </c>
      <c r="H82" s="17">
        <f>IF(OR(A82="",B82="",C82="",E82=""),"",IF(C82&gt;'Listas'!$B$2,"Fora da referência",IF(COUNTIFS($B$2:$B$211,B82,$C$2:$C$211,"&gt;"&amp;C82,$C$2:$C$211,"&lt;="&amp;'Listas'!$B$2,$E$2:$E$211,"&lt;&gt;")+COUNTIFS($B$2:$B$211,B82,$C$2:$C$211,C82,$A$2:$A$211,"&gt;"&amp;A82,$E$2:$E$211,"&lt;&gt;")=0,"Vigente","Histórico")))</f>
        <v/>
      </c>
      <c r="I82" s="15">
        <f>IF(COUNTA(A82:F82)=0,"",IF(OR(A82="",B82="",C82="",D82="",E82="",F82=""),"Preencher campos obrigatórios",IF(COUNTIF($A$2:$A$211,A82)&gt;1,"Ordem duplicada",IF(COUNTIF('Membros'!$A$2:$A$211,B82)&lt;&gt;1,"Código não cadastrado ou duplicado",IF(C82&gt;'Listas'!$B$2,"Data após a referência",IF(C82&lt;IFERROR(INDEX('Membros'!$C$2:$C$211,MATCH(B82,'Membros'!$A$2:$A$211,0)),C82),"Data anterior à inclusão",IF(D82=E82,"Situação sem alteração",IF(G82&lt;&gt;"OK",G82,""))))))))</f>
        <v/>
      </c>
      <c r="J82" s="18">
        <f>IF(OR(A82="",C82=""),"",C82*1000000+A82)</f>
        <v/>
      </c>
    </row>
    <row r="83" ht="28" customHeight="1">
      <c r="A83" s="16" t="n"/>
      <c r="B83" s="10" t="n"/>
      <c r="C83" s="11" t="n"/>
      <c r="D83" s="10" t="n"/>
      <c r="E83" s="10" t="n"/>
      <c r="F83" s="10" t="n"/>
      <c r="G83" s="15">
        <f>IF(OR(A83="",B83="",C83="",D83="",E83=""),"",IF(COUNTIFS($B$2:$B$211,B83,$J$2:$J$211,"&lt;"&amp;J83)=0,IF(D83="Sem registro","OK","Revisar: origem inicial"),IFERROR(IF(D83=INDEX($E$2:$E$211,MATCH(AGGREGATE(14,6,$J$2:$J$211/(($B$2:$B$211=B83)*($J$2:$J$211&lt;J83)),1),$J$2:$J$211,0)),"OK","Revisar: origem divergente"),"Revisar: histórico")))</f>
        <v/>
      </c>
      <c r="H83" s="17">
        <f>IF(OR(A83="",B83="",C83="",E83=""),"",IF(C83&gt;'Listas'!$B$2,"Fora da referência",IF(COUNTIFS($B$2:$B$211,B83,$C$2:$C$211,"&gt;"&amp;C83,$C$2:$C$211,"&lt;="&amp;'Listas'!$B$2,$E$2:$E$211,"&lt;&gt;")+COUNTIFS($B$2:$B$211,B83,$C$2:$C$211,C83,$A$2:$A$211,"&gt;"&amp;A83,$E$2:$E$211,"&lt;&gt;")=0,"Vigente","Histórico")))</f>
        <v/>
      </c>
      <c r="I83" s="15">
        <f>IF(COUNTA(A83:F83)=0,"",IF(OR(A83="",B83="",C83="",D83="",E83="",F83=""),"Preencher campos obrigatórios",IF(COUNTIF($A$2:$A$211,A83)&gt;1,"Ordem duplicada",IF(COUNTIF('Membros'!$A$2:$A$211,B83)&lt;&gt;1,"Código não cadastrado ou duplicado",IF(C83&gt;'Listas'!$B$2,"Data após a referência",IF(C83&lt;IFERROR(INDEX('Membros'!$C$2:$C$211,MATCH(B83,'Membros'!$A$2:$A$211,0)),C83),"Data anterior à inclusão",IF(D83=E83,"Situação sem alteração",IF(G83&lt;&gt;"OK",G83,""))))))))</f>
        <v/>
      </c>
      <c r="J83" s="18">
        <f>IF(OR(A83="",C83=""),"",C83*1000000+A83)</f>
        <v/>
      </c>
    </row>
    <row r="84" ht="28" customHeight="1">
      <c r="A84" s="16" t="n"/>
      <c r="B84" s="10" t="n"/>
      <c r="C84" s="11" t="n"/>
      <c r="D84" s="10" t="n"/>
      <c r="E84" s="10" t="n"/>
      <c r="F84" s="10" t="n"/>
      <c r="G84" s="15">
        <f>IF(OR(A84="",B84="",C84="",D84="",E84=""),"",IF(COUNTIFS($B$2:$B$211,B84,$J$2:$J$211,"&lt;"&amp;J84)=0,IF(D84="Sem registro","OK","Revisar: origem inicial"),IFERROR(IF(D84=INDEX($E$2:$E$211,MATCH(AGGREGATE(14,6,$J$2:$J$211/(($B$2:$B$211=B84)*($J$2:$J$211&lt;J84)),1),$J$2:$J$211,0)),"OK","Revisar: origem divergente"),"Revisar: histórico")))</f>
        <v/>
      </c>
      <c r="H84" s="17">
        <f>IF(OR(A84="",B84="",C84="",E84=""),"",IF(C84&gt;'Listas'!$B$2,"Fora da referência",IF(COUNTIFS($B$2:$B$211,B84,$C$2:$C$211,"&gt;"&amp;C84,$C$2:$C$211,"&lt;="&amp;'Listas'!$B$2,$E$2:$E$211,"&lt;&gt;")+COUNTIFS($B$2:$B$211,B84,$C$2:$C$211,C84,$A$2:$A$211,"&gt;"&amp;A84,$E$2:$E$211,"&lt;&gt;")=0,"Vigente","Histórico")))</f>
        <v/>
      </c>
      <c r="I84" s="15">
        <f>IF(COUNTA(A84:F84)=0,"",IF(OR(A84="",B84="",C84="",D84="",E84="",F84=""),"Preencher campos obrigatórios",IF(COUNTIF($A$2:$A$211,A84)&gt;1,"Ordem duplicada",IF(COUNTIF('Membros'!$A$2:$A$211,B84)&lt;&gt;1,"Código não cadastrado ou duplicado",IF(C84&gt;'Listas'!$B$2,"Data após a referência",IF(C84&lt;IFERROR(INDEX('Membros'!$C$2:$C$211,MATCH(B84,'Membros'!$A$2:$A$211,0)),C84),"Data anterior à inclusão",IF(D84=E84,"Situação sem alteração",IF(G84&lt;&gt;"OK",G84,""))))))))</f>
        <v/>
      </c>
      <c r="J84" s="18">
        <f>IF(OR(A84="",C84=""),"",C84*1000000+A84)</f>
        <v/>
      </c>
    </row>
    <row r="85" ht="28" customHeight="1">
      <c r="A85" s="16" t="n"/>
      <c r="B85" s="10" t="n"/>
      <c r="C85" s="11" t="n"/>
      <c r="D85" s="10" t="n"/>
      <c r="E85" s="10" t="n"/>
      <c r="F85" s="10" t="n"/>
      <c r="G85" s="15">
        <f>IF(OR(A85="",B85="",C85="",D85="",E85=""),"",IF(COUNTIFS($B$2:$B$211,B85,$J$2:$J$211,"&lt;"&amp;J85)=0,IF(D85="Sem registro","OK","Revisar: origem inicial"),IFERROR(IF(D85=INDEX($E$2:$E$211,MATCH(AGGREGATE(14,6,$J$2:$J$211/(($B$2:$B$211=B85)*($J$2:$J$211&lt;J85)),1),$J$2:$J$211,0)),"OK","Revisar: origem divergente"),"Revisar: histórico")))</f>
        <v/>
      </c>
      <c r="H85" s="17">
        <f>IF(OR(A85="",B85="",C85="",E85=""),"",IF(C85&gt;'Listas'!$B$2,"Fora da referência",IF(COUNTIFS($B$2:$B$211,B85,$C$2:$C$211,"&gt;"&amp;C85,$C$2:$C$211,"&lt;="&amp;'Listas'!$B$2,$E$2:$E$211,"&lt;&gt;")+COUNTIFS($B$2:$B$211,B85,$C$2:$C$211,C85,$A$2:$A$211,"&gt;"&amp;A85,$E$2:$E$211,"&lt;&gt;")=0,"Vigente","Histórico")))</f>
        <v/>
      </c>
      <c r="I85" s="15">
        <f>IF(COUNTA(A85:F85)=0,"",IF(OR(A85="",B85="",C85="",D85="",E85="",F85=""),"Preencher campos obrigatórios",IF(COUNTIF($A$2:$A$211,A85)&gt;1,"Ordem duplicada",IF(COUNTIF('Membros'!$A$2:$A$211,B85)&lt;&gt;1,"Código não cadastrado ou duplicado",IF(C85&gt;'Listas'!$B$2,"Data após a referência",IF(C85&lt;IFERROR(INDEX('Membros'!$C$2:$C$211,MATCH(B85,'Membros'!$A$2:$A$211,0)),C85),"Data anterior à inclusão",IF(D85=E85,"Situação sem alteração",IF(G85&lt;&gt;"OK",G85,""))))))))</f>
        <v/>
      </c>
      <c r="J85" s="18">
        <f>IF(OR(A85="",C85=""),"",C85*1000000+A85)</f>
        <v/>
      </c>
    </row>
    <row r="86" ht="28" customHeight="1">
      <c r="A86" s="16" t="n"/>
      <c r="B86" s="10" t="n"/>
      <c r="C86" s="11" t="n"/>
      <c r="D86" s="10" t="n"/>
      <c r="E86" s="10" t="n"/>
      <c r="F86" s="10" t="n"/>
      <c r="G86" s="15">
        <f>IF(OR(A86="",B86="",C86="",D86="",E86=""),"",IF(COUNTIFS($B$2:$B$211,B86,$J$2:$J$211,"&lt;"&amp;J86)=0,IF(D86="Sem registro","OK","Revisar: origem inicial"),IFERROR(IF(D86=INDEX($E$2:$E$211,MATCH(AGGREGATE(14,6,$J$2:$J$211/(($B$2:$B$211=B86)*($J$2:$J$211&lt;J86)),1),$J$2:$J$211,0)),"OK","Revisar: origem divergente"),"Revisar: histórico")))</f>
        <v/>
      </c>
      <c r="H86" s="17">
        <f>IF(OR(A86="",B86="",C86="",E86=""),"",IF(C86&gt;'Listas'!$B$2,"Fora da referência",IF(COUNTIFS($B$2:$B$211,B86,$C$2:$C$211,"&gt;"&amp;C86,$C$2:$C$211,"&lt;="&amp;'Listas'!$B$2,$E$2:$E$211,"&lt;&gt;")+COUNTIFS($B$2:$B$211,B86,$C$2:$C$211,C86,$A$2:$A$211,"&gt;"&amp;A86,$E$2:$E$211,"&lt;&gt;")=0,"Vigente","Histórico")))</f>
        <v/>
      </c>
      <c r="I86" s="15">
        <f>IF(COUNTA(A86:F86)=0,"",IF(OR(A86="",B86="",C86="",D86="",E86="",F86=""),"Preencher campos obrigatórios",IF(COUNTIF($A$2:$A$211,A86)&gt;1,"Ordem duplicada",IF(COUNTIF('Membros'!$A$2:$A$211,B86)&lt;&gt;1,"Código não cadastrado ou duplicado",IF(C86&gt;'Listas'!$B$2,"Data após a referência",IF(C86&lt;IFERROR(INDEX('Membros'!$C$2:$C$211,MATCH(B86,'Membros'!$A$2:$A$211,0)),C86),"Data anterior à inclusão",IF(D86=E86,"Situação sem alteração",IF(G86&lt;&gt;"OK",G86,""))))))))</f>
        <v/>
      </c>
      <c r="J86" s="18">
        <f>IF(OR(A86="",C86=""),"",C86*1000000+A86)</f>
        <v/>
      </c>
    </row>
    <row r="87" ht="28" customHeight="1">
      <c r="A87" s="16" t="n"/>
      <c r="B87" s="10" t="n"/>
      <c r="C87" s="11" t="n"/>
      <c r="D87" s="10" t="n"/>
      <c r="E87" s="10" t="n"/>
      <c r="F87" s="10" t="n"/>
      <c r="G87" s="15">
        <f>IF(OR(A87="",B87="",C87="",D87="",E87=""),"",IF(COUNTIFS($B$2:$B$211,B87,$J$2:$J$211,"&lt;"&amp;J87)=0,IF(D87="Sem registro","OK","Revisar: origem inicial"),IFERROR(IF(D87=INDEX($E$2:$E$211,MATCH(AGGREGATE(14,6,$J$2:$J$211/(($B$2:$B$211=B87)*($J$2:$J$211&lt;J87)),1),$J$2:$J$211,0)),"OK","Revisar: origem divergente"),"Revisar: histórico")))</f>
        <v/>
      </c>
      <c r="H87" s="17">
        <f>IF(OR(A87="",B87="",C87="",E87=""),"",IF(C87&gt;'Listas'!$B$2,"Fora da referência",IF(COUNTIFS($B$2:$B$211,B87,$C$2:$C$211,"&gt;"&amp;C87,$C$2:$C$211,"&lt;="&amp;'Listas'!$B$2,$E$2:$E$211,"&lt;&gt;")+COUNTIFS($B$2:$B$211,B87,$C$2:$C$211,C87,$A$2:$A$211,"&gt;"&amp;A87,$E$2:$E$211,"&lt;&gt;")=0,"Vigente","Histórico")))</f>
        <v/>
      </c>
      <c r="I87" s="15">
        <f>IF(COUNTA(A87:F87)=0,"",IF(OR(A87="",B87="",C87="",D87="",E87="",F87=""),"Preencher campos obrigatórios",IF(COUNTIF($A$2:$A$211,A87)&gt;1,"Ordem duplicada",IF(COUNTIF('Membros'!$A$2:$A$211,B87)&lt;&gt;1,"Código não cadastrado ou duplicado",IF(C87&gt;'Listas'!$B$2,"Data após a referência",IF(C87&lt;IFERROR(INDEX('Membros'!$C$2:$C$211,MATCH(B87,'Membros'!$A$2:$A$211,0)),C87),"Data anterior à inclusão",IF(D87=E87,"Situação sem alteração",IF(G87&lt;&gt;"OK",G87,""))))))))</f>
        <v/>
      </c>
      <c r="J87" s="18">
        <f>IF(OR(A87="",C87=""),"",C87*1000000+A87)</f>
        <v/>
      </c>
    </row>
    <row r="88" ht="28" customHeight="1">
      <c r="A88" s="16" t="n"/>
      <c r="B88" s="10" t="n"/>
      <c r="C88" s="11" t="n"/>
      <c r="D88" s="10" t="n"/>
      <c r="E88" s="10" t="n"/>
      <c r="F88" s="10" t="n"/>
      <c r="G88" s="15">
        <f>IF(OR(A88="",B88="",C88="",D88="",E88=""),"",IF(COUNTIFS($B$2:$B$211,B88,$J$2:$J$211,"&lt;"&amp;J88)=0,IF(D88="Sem registro","OK","Revisar: origem inicial"),IFERROR(IF(D88=INDEX($E$2:$E$211,MATCH(AGGREGATE(14,6,$J$2:$J$211/(($B$2:$B$211=B88)*($J$2:$J$211&lt;J88)),1),$J$2:$J$211,0)),"OK","Revisar: origem divergente"),"Revisar: histórico")))</f>
        <v/>
      </c>
      <c r="H88" s="17">
        <f>IF(OR(A88="",B88="",C88="",E88=""),"",IF(C88&gt;'Listas'!$B$2,"Fora da referência",IF(COUNTIFS($B$2:$B$211,B88,$C$2:$C$211,"&gt;"&amp;C88,$C$2:$C$211,"&lt;="&amp;'Listas'!$B$2,$E$2:$E$211,"&lt;&gt;")+COUNTIFS($B$2:$B$211,B88,$C$2:$C$211,C88,$A$2:$A$211,"&gt;"&amp;A88,$E$2:$E$211,"&lt;&gt;")=0,"Vigente","Histórico")))</f>
        <v/>
      </c>
      <c r="I88" s="15">
        <f>IF(COUNTA(A88:F88)=0,"",IF(OR(A88="",B88="",C88="",D88="",E88="",F88=""),"Preencher campos obrigatórios",IF(COUNTIF($A$2:$A$211,A88)&gt;1,"Ordem duplicada",IF(COUNTIF('Membros'!$A$2:$A$211,B88)&lt;&gt;1,"Código não cadastrado ou duplicado",IF(C88&gt;'Listas'!$B$2,"Data após a referência",IF(C88&lt;IFERROR(INDEX('Membros'!$C$2:$C$211,MATCH(B88,'Membros'!$A$2:$A$211,0)),C88),"Data anterior à inclusão",IF(D88=E88,"Situação sem alteração",IF(G88&lt;&gt;"OK",G88,""))))))))</f>
        <v/>
      </c>
      <c r="J88" s="18">
        <f>IF(OR(A88="",C88=""),"",C88*1000000+A88)</f>
        <v/>
      </c>
    </row>
    <row r="89" ht="28" customHeight="1">
      <c r="A89" s="16" t="n"/>
      <c r="B89" s="10" t="n"/>
      <c r="C89" s="11" t="n"/>
      <c r="D89" s="10" t="n"/>
      <c r="E89" s="10" t="n"/>
      <c r="F89" s="10" t="n"/>
      <c r="G89" s="15">
        <f>IF(OR(A89="",B89="",C89="",D89="",E89=""),"",IF(COUNTIFS($B$2:$B$211,B89,$J$2:$J$211,"&lt;"&amp;J89)=0,IF(D89="Sem registro","OK","Revisar: origem inicial"),IFERROR(IF(D89=INDEX($E$2:$E$211,MATCH(AGGREGATE(14,6,$J$2:$J$211/(($B$2:$B$211=B89)*($J$2:$J$211&lt;J89)),1),$J$2:$J$211,0)),"OK","Revisar: origem divergente"),"Revisar: histórico")))</f>
        <v/>
      </c>
      <c r="H89" s="17">
        <f>IF(OR(A89="",B89="",C89="",E89=""),"",IF(C89&gt;'Listas'!$B$2,"Fora da referência",IF(COUNTIFS($B$2:$B$211,B89,$C$2:$C$211,"&gt;"&amp;C89,$C$2:$C$211,"&lt;="&amp;'Listas'!$B$2,$E$2:$E$211,"&lt;&gt;")+COUNTIFS($B$2:$B$211,B89,$C$2:$C$211,C89,$A$2:$A$211,"&gt;"&amp;A89,$E$2:$E$211,"&lt;&gt;")=0,"Vigente","Histórico")))</f>
        <v/>
      </c>
      <c r="I89" s="15">
        <f>IF(COUNTA(A89:F89)=0,"",IF(OR(A89="",B89="",C89="",D89="",E89="",F89=""),"Preencher campos obrigatórios",IF(COUNTIF($A$2:$A$211,A89)&gt;1,"Ordem duplicada",IF(COUNTIF('Membros'!$A$2:$A$211,B89)&lt;&gt;1,"Código não cadastrado ou duplicado",IF(C89&gt;'Listas'!$B$2,"Data após a referência",IF(C89&lt;IFERROR(INDEX('Membros'!$C$2:$C$211,MATCH(B89,'Membros'!$A$2:$A$211,0)),C89),"Data anterior à inclusão",IF(D89=E89,"Situação sem alteração",IF(G89&lt;&gt;"OK",G89,""))))))))</f>
        <v/>
      </c>
      <c r="J89" s="18">
        <f>IF(OR(A89="",C89=""),"",C89*1000000+A89)</f>
        <v/>
      </c>
    </row>
    <row r="90" ht="28" customHeight="1">
      <c r="A90" s="16" t="n"/>
      <c r="B90" s="10" t="n"/>
      <c r="C90" s="11" t="n"/>
      <c r="D90" s="10" t="n"/>
      <c r="E90" s="10" t="n"/>
      <c r="F90" s="10" t="n"/>
      <c r="G90" s="15">
        <f>IF(OR(A90="",B90="",C90="",D90="",E90=""),"",IF(COUNTIFS($B$2:$B$211,B90,$J$2:$J$211,"&lt;"&amp;J90)=0,IF(D90="Sem registro","OK","Revisar: origem inicial"),IFERROR(IF(D90=INDEX($E$2:$E$211,MATCH(AGGREGATE(14,6,$J$2:$J$211/(($B$2:$B$211=B90)*($J$2:$J$211&lt;J90)),1),$J$2:$J$211,0)),"OK","Revisar: origem divergente"),"Revisar: histórico")))</f>
        <v/>
      </c>
      <c r="H90" s="17">
        <f>IF(OR(A90="",B90="",C90="",E90=""),"",IF(C90&gt;'Listas'!$B$2,"Fora da referência",IF(COUNTIFS($B$2:$B$211,B90,$C$2:$C$211,"&gt;"&amp;C90,$C$2:$C$211,"&lt;="&amp;'Listas'!$B$2,$E$2:$E$211,"&lt;&gt;")+COUNTIFS($B$2:$B$211,B90,$C$2:$C$211,C90,$A$2:$A$211,"&gt;"&amp;A90,$E$2:$E$211,"&lt;&gt;")=0,"Vigente","Histórico")))</f>
        <v/>
      </c>
      <c r="I90" s="15">
        <f>IF(COUNTA(A90:F90)=0,"",IF(OR(A90="",B90="",C90="",D90="",E90="",F90=""),"Preencher campos obrigatórios",IF(COUNTIF($A$2:$A$211,A90)&gt;1,"Ordem duplicada",IF(COUNTIF('Membros'!$A$2:$A$211,B90)&lt;&gt;1,"Código não cadastrado ou duplicado",IF(C90&gt;'Listas'!$B$2,"Data após a referência",IF(C90&lt;IFERROR(INDEX('Membros'!$C$2:$C$211,MATCH(B90,'Membros'!$A$2:$A$211,0)),C90),"Data anterior à inclusão",IF(D90=E90,"Situação sem alteração",IF(G90&lt;&gt;"OK",G90,""))))))))</f>
        <v/>
      </c>
      <c r="J90" s="18">
        <f>IF(OR(A90="",C90=""),"",C90*1000000+A90)</f>
        <v/>
      </c>
    </row>
    <row r="91" ht="28" customHeight="1">
      <c r="A91" s="16" t="n"/>
      <c r="B91" s="10" t="n"/>
      <c r="C91" s="11" t="n"/>
      <c r="D91" s="10" t="n"/>
      <c r="E91" s="10" t="n"/>
      <c r="F91" s="10" t="n"/>
      <c r="G91" s="15">
        <f>IF(OR(A91="",B91="",C91="",D91="",E91=""),"",IF(COUNTIFS($B$2:$B$211,B91,$J$2:$J$211,"&lt;"&amp;J91)=0,IF(D91="Sem registro","OK","Revisar: origem inicial"),IFERROR(IF(D91=INDEX($E$2:$E$211,MATCH(AGGREGATE(14,6,$J$2:$J$211/(($B$2:$B$211=B91)*($J$2:$J$211&lt;J91)),1),$J$2:$J$211,0)),"OK","Revisar: origem divergente"),"Revisar: histórico")))</f>
        <v/>
      </c>
      <c r="H91" s="17">
        <f>IF(OR(A91="",B91="",C91="",E91=""),"",IF(C91&gt;'Listas'!$B$2,"Fora da referência",IF(COUNTIFS($B$2:$B$211,B91,$C$2:$C$211,"&gt;"&amp;C91,$C$2:$C$211,"&lt;="&amp;'Listas'!$B$2,$E$2:$E$211,"&lt;&gt;")+COUNTIFS($B$2:$B$211,B91,$C$2:$C$211,C91,$A$2:$A$211,"&gt;"&amp;A91,$E$2:$E$211,"&lt;&gt;")=0,"Vigente","Histórico")))</f>
        <v/>
      </c>
      <c r="I91" s="15">
        <f>IF(COUNTA(A91:F91)=0,"",IF(OR(A91="",B91="",C91="",D91="",E91="",F91=""),"Preencher campos obrigatórios",IF(COUNTIF($A$2:$A$211,A91)&gt;1,"Ordem duplicada",IF(COUNTIF('Membros'!$A$2:$A$211,B91)&lt;&gt;1,"Código não cadastrado ou duplicado",IF(C91&gt;'Listas'!$B$2,"Data após a referência",IF(C91&lt;IFERROR(INDEX('Membros'!$C$2:$C$211,MATCH(B91,'Membros'!$A$2:$A$211,0)),C91),"Data anterior à inclusão",IF(D91=E91,"Situação sem alteração",IF(G91&lt;&gt;"OK",G91,""))))))))</f>
        <v/>
      </c>
      <c r="J91" s="18">
        <f>IF(OR(A91="",C91=""),"",C91*1000000+A91)</f>
        <v/>
      </c>
    </row>
    <row r="92" ht="28" customHeight="1">
      <c r="A92" s="16" t="n"/>
      <c r="B92" s="10" t="n"/>
      <c r="C92" s="11" t="n"/>
      <c r="D92" s="10" t="n"/>
      <c r="E92" s="10" t="n"/>
      <c r="F92" s="10" t="n"/>
      <c r="G92" s="15">
        <f>IF(OR(A92="",B92="",C92="",D92="",E92=""),"",IF(COUNTIFS($B$2:$B$211,B92,$J$2:$J$211,"&lt;"&amp;J92)=0,IF(D92="Sem registro","OK","Revisar: origem inicial"),IFERROR(IF(D92=INDEX($E$2:$E$211,MATCH(AGGREGATE(14,6,$J$2:$J$211/(($B$2:$B$211=B92)*($J$2:$J$211&lt;J92)),1),$J$2:$J$211,0)),"OK","Revisar: origem divergente"),"Revisar: histórico")))</f>
        <v/>
      </c>
      <c r="H92" s="17">
        <f>IF(OR(A92="",B92="",C92="",E92=""),"",IF(C92&gt;'Listas'!$B$2,"Fora da referência",IF(COUNTIFS($B$2:$B$211,B92,$C$2:$C$211,"&gt;"&amp;C92,$C$2:$C$211,"&lt;="&amp;'Listas'!$B$2,$E$2:$E$211,"&lt;&gt;")+COUNTIFS($B$2:$B$211,B92,$C$2:$C$211,C92,$A$2:$A$211,"&gt;"&amp;A92,$E$2:$E$211,"&lt;&gt;")=0,"Vigente","Histórico")))</f>
        <v/>
      </c>
      <c r="I92" s="15">
        <f>IF(COUNTA(A92:F92)=0,"",IF(OR(A92="",B92="",C92="",D92="",E92="",F92=""),"Preencher campos obrigatórios",IF(COUNTIF($A$2:$A$211,A92)&gt;1,"Ordem duplicada",IF(COUNTIF('Membros'!$A$2:$A$211,B92)&lt;&gt;1,"Código não cadastrado ou duplicado",IF(C92&gt;'Listas'!$B$2,"Data após a referência",IF(C92&lt;IFERROR(INDEX('Membros'!$C$2:$C$211,MATCH(B92,'Membros'!$A$2:$A$211,0)),C92),"Data anterior à inclusão",IF(D92=E92,"Situação sem alteração",IF(G92&lt;&gt;"OK",G92,""))))))))</f>
        <v/>
      </c>
      <c r="J92" s="18">
        <f>IF(OR(A92="",C92=""),"",C92*1000000+A92)</f>
        <v/>
      </c>
    </row>
    <row r="93" ht="28" customHeight="1">
      <c r="A93" s="16" t="n"/>
      <c r="B93" s="10" t="n"/>
      <c r="C93" s="11" t="n"/>
      <c r="D93" s="10" t="n"/>
      <c r="E93" s="10" t="n"/>
      <c r="F93" s="10" t="n"/>
      <c r="G93" s="15">
        <f>IF(OR(A93="",B93="",C93="",D93="",E93=""),"",IF(COUNTIFS($B$2:$B$211,B93,$J$2:$J$211,"&lt;"&amp;J93)=0,IF(D93="Sem registro","OK","Revisar: origem inicial"),IFERROR(IF(D93=INDEX($E$2:$E$211,MATCH(AGGREGATE(14,6,$J$2:$J$211/(($B$2:$B$211=B93)*($J$2:$J$211&lt;J93)),1),$J$2:$J$211,0)),"OK","Revisar: origem divergente"),"Revisar: histórico")))</f>
        <v/>
      </c>
      <c r="H93" s="17">
        <f>IF(OR(A93="",B93="",C93="",E93=""),"",IF(C93&gt;'Listas'!$B$2,"Fora da referência",IF(COUNTIFS($B$2:$B$211,B93,$C$2:$C$211,"&gt;"&amp;C93,$C$2:$C$211,"&lt;="&amp;'Listas'!$B$2,$E$2:$E$211,"&lt;&gt;")+COUNTIFS($B$2:$B$211,B93,$C$2:$C$211,C93,$A$2:$A$211,"&gt;"&amp;A93,$E$2:$E$211,"&lt;&gt;")=0,"Vigente","Histórico")))</f>
        <v/>
      </c>
      <c r="I93" s="15">
        <f>IF(COUNTA(A93:F93)=0,"",IF(OR(A93="",B93="",C93="",D93="",E93="",F93=""),"Preencher campos obrigatórios",IF(COUNTIF($A$2:$A$211,A93)&gt;1,"Ordem duplicada",IF(COUNTIF('Membros'!$A$2:$A$211,B93)&lt;&gt;1,"Código não cadastrado ou duplicado",IF(C93&gt;'Listas'!$B$2,"Data após a referência",IF(C93&lt;IFERROR(INDEX('Membros'!$C$2:$C$211,MATCH(B93,'Membros'!$A$2:$A$211,0)),C93),"Data anterior à inclusão",IF(D93=E93,"Situação sem alteração",IF(G93&lt;&gt;"OK",G93,""))))))))</f>
        <v/>
      </c>
      <c r="J93" s="18">
        <f>IF(OR(A93="",C93=""),"",C93*1000000+A93)</f>
        <v/>
      </c>
    </row>
    <row r="94" ht="28" customHeight="1">
      <c r="A94" s="16" t="n"/>
      <c r="B94" s="10" t="n"/>
      <c r="C94" s="11" t="n"/>
      <c r="D94" s="10" t="n"/>
      <c r="E94" s="10" t="n"/>
      <c r="F94" s="10" t="n"/>
      <c r="G94" s="15">
        <f>IF(OR(A94="",B94="",C94="",D94="",E94=""),"",IF(COUNTIFS($B$2:$B$211,B94,$J$2:$J$211,"&lt;"&amp;J94)=0,IF(D94="Sem registro","OK","Revisar: origem inicial"),IFERROR(IF(D94=INDEX($E$2:$E$211,MATCH(AGGREGATE(14,6,$J$2:$J$211/(($B$2:$B$211=B94)*($J$2:$J$211&lt;J94)),1),$J$2:$J$211,0)),"OK","Revisar: origem divergente"),"Revisar: histórico")))</f>
        <v/>
      </c>
      <c r="H94" s="17">
        <f>IF(OR(A94="",B94="",C94="",E94=""),"",IF(C94&gt;'Listas'!$B$2,"Fora da referência",IF(COUNTIFS($B$2:$B$211,B94,$C$2:$C$211,"&gt;"&amp;C94,$C$2:$C$211,"&lt;="&amp;'Listas'!$B$2,$E$2:$E$211,"&lt;&gt;")+COUNTIFS($B$2:$B$211,B94,$C$2:$C$211,C94,$A$2:$A$211,"&gt;"&amp;A94,$E$2:$E$211,"&lt;&gt;")=0,"Vigente","Histórico")))</f>
        <v/>
      </c>
      <c r="I94" s="15">
        <f>IF(COUNTA(A94:F94)=0,"",IF(OR(A94="",B94="",C94="",D94="",E94="",F94=""),"Preencher campos obrigatórios",IF(COUNTIF($A$2:$A$211,A94)&gt;1,"Ordem duplicada",IF(COUNTIF('Membros'!$A$2:$A$211,B94)&lt;&gt;1,"Código não cadastrado ou duplicado",IF(C94&gt;'Listas'!$B$2,"Data após a referência",IF(C94&lt;IFERROR(INDEX('Membros'!$C$2:$C$211,MATCH(B94,'Membros'!$A$2:$A$211,0)),C94),"Data anterior à inclusão",IF(D94=E94,"Situação sem alteração",IF(G94&lt;&gt;"OK",G94,""))))))))</f>
        <v/>
      </c>
      <c r="J94" s="18">
        <f>IF(OR(A94="",C94=""),"",C94*1000000+A94)</f>
        <v/>
      </c>
    </row>
    <row r="95" ht="28" customHeight="1">
      <c r="A95" s="16" t="n"/>
      <c r="B95" s="10" t="n"/>
      <c r="C95" s="11" t="n"/>
      <c r="D95" s="10" t="n"/>
      <c r="E95" s="10" t="n"/>
      <c r="F95" s="10" t="n"/>
      <c r="G95" s="15">
        <f>IF(OR(A95="",B95="",C95="",D95="",E95=""),"",IF(COUNTIFS($B$2:$B$211,B95,$J$2:$J$211,"&lt;"&amp;J95)=0,IF(D95="Sem registro","OK","Revisar: origem inicial"),IFERROR(IF(D95=INDEX($E$2:$E$211,MATCH(AGGREGATE(14,6,$J$2:$J$211/(($B$2:$B$211=B95)*($J$2:$J$211&lt;J95)),1),$J$2:$J$211,0)),"OK","Revisar: origem divergente"),"Revisar: histórico")))</f>
        <v/>
      </c>
      <c r="H95" s="17">
        <f>IF(OR(A95="",B95="",C95="",E95=""),"",IF(C95&gt;'Listas'!$B$2,"Fora da referência",IF(COUNTIFS($B$2:$B$211,B95,$C$2:$C$211,"&gt;"&amp;C95,$C$2:$C$211,"&lt;="&amp;'Listas'!$B$2,$E$2:$E$211,"&lt;&gt;")+COUNTIFS($B$2:$B$211,B95,$C$2:$C$211,C95,$A$2:$A$211,"&gt;"&amp;A95,$E$2:$E$211,"&lt;&gt;")=0,"Vigente","Histórico")))</f>
        <v/>
      </c>
      <c r="I95" s="15">
        <f>IF(COUNTA(A95:F95)=0,"",IF(OR(A95="",B95="",C95="",D95="",E95="",F95=""),"Preencher campos obrigatórios",IF(COUNTIF($A$2:$A$211,A95)&gt;1,"Ordem duplicada",IF(COUNTIF('Membros'!$A$2:$A$211,B95)&lt;&gt;1,"Código não cadastrado ou duplicado",IF(C95&gt;'Listas'!$B$2,"Data após a referência",IF(C95&lt;IFERROR(INDEX('Membros'!$C$2:$C$211,MATCH(B95,'Membros'!$A$2:$A$211,0)),C95),"Data anterior à inclusão",IF(D95=E95,"Situação sem alteração",IF(G95&lt;&gt;"OK",G95,""))))))))</f>
        <v/>
      </c>
      <c r="J95" s="18">
        <f>IF(OR(A95="",C95=""),"",C95*1000000+A95)</f>
        <v/>
      </c>
    </row>
    <row r="96" ht="28" customHeight="1">
      <c r="A96" s="16" t="n"/>
      <c r="B96" s="10" t="n"/>
      <c r="C96" s="11" t="n"/>
      <c r="D96" s="10" t="n"/>
      <c r="E96" s="10" t="n"/>
      <c r="F96" s="10" t="n"/>
      <c r="G96" s="15">
        <f>IF(OR(A96="",B96="",C96="",D96="",E96=""),"",IF(COUNTIFS($B$2:$B$211,B96,$J$2:$J$211,"&lt;"&amp;J96)=0,IF(D96="Sem registro","OK","Revisar: origem inicial"),IFERROR(IF(D96=INDEX($E$2:$E$211,MATCH(AGGREGATE(14,6,$J$2:$J$211/(($B$2:$B$211=B96)*($J$2:$J$211&lt;J96)),1),$J$2:$J$211,0)),"OK","Revisar: origem divergente"),"Revisar: histórico")))</f>
        <v/>
      </c>
      <c r="H96" s="17">
        <f>IF(OR(A96="",B96="",C96="",E96=""),"",IF(C96&gt;'Listas'!$B$2,"Fora da referência",IF(COUNTIFS($B$2:$B$211,B96,$C$2:$C$211,"&gt;"&amp;C96,$C$2:$C$211,"&lt;="&amp;'Listas'!$B$2,$E$2:$E$211,"&lt;&gt;")+COUNTIFS($B$2:$B$211,B96,$C$2:$C$211,C96,$A$2:$A$211,"&gt;"&amp;A96,$E$2:$E$211,"&lt;&gt;")=0,"Vigente","Histórico")))</f>
        <v/>
      </c>
      <c r="I96" s="15">
        <f>IF(COUNTA(A96:F96)=0,"",IF(OR(A96="",B96="",C96="",D96="",E96="",F96=""),"Preencher campos obrigatórios",IF(COUNTIF($A$2:$A$211,A96)&gt;1,"Ordem duplicada",IF(COUNTIF('Membros'!$A$2:$A$211,B96)&lt;&gt;1,"Código não cadastrado ou duplicado",IF(C96&gt;'Listas'!$B$2,"Data após a referência",IF(C96&lt;IFERROR(INDEX('Membros'!$C$2:$C$211,MATCH(B96,'Membros'!$A$2:$A$211,0)),C96),"Data anterior à inclusão",IF(D96=E96,"Situação sem alteração",IF(G96&lt;&gt;"OK",G96,""))))))))</f>
        <v/>
      </c>
      <c r="J96" s="18">
        <f>IF(OR(A96="",C96=""),"",C96*1000000+A96)</f>
        <v/>
      </c>
    </row>
    <row r="97" ht="28" customHeight="1">
      <c r="A97" s="16" t="n"/>
      <c r="B97" s="10" t="n"/>
      <c r="C97" s="11" t="n"/>
      <c r="D97" s="10" t="n"/>
      <c r="E97" s="10" t="n"/>
      <c r="F97" s="10" t="n"/>
      <c r="G97" s="15">
        <f>IF(OR(A97="",B97="",C97="",D97="",E97=""),"",IF(COUNTIFS($B$2:$B$211,B97,$J$2:$J$211,"&lt;"&amp;J97)=0,IF(D97="Sem registro","OK","Revisar: origem inicial"),IFERROR(IF(D97=INDEX($E$2:$E$211,MATCH(AGGREGATE(14,6,$J$2:$J$211/(($B$2:$B$211=B97)*($J$2:$J$211&lt;J97)),1),$J$2:$J$211,0)),"OK","Revisar: origem divergente"),"Revisar: histórico")))</f>
        <v/>
      </c>
      <c r="H97" s="17">
        <f>IF(OR(A97="",B97="",C97="",E97=""),"",IF(C97&gt;'Listas'!$B$2,"Fora da referência",IF(COUNTIFS($B$2:$B$211,B97,$C$2:$C$211,"&gt;"&amp;C97,$C$2:$C$211,"&lt;="&amp;'Listas'!$B$2,$E$2:$E$211,"&lt;&gt;")+COUNTIFS($B$2:$B$211,B97,$C$2:$C$211,C97,$A$2:$A$211,"&gt;"&amp;A97,$E$2:$E$211,"&lt;&gt;")=0,"Vigente","Histórico")))</f>
        <v/>
      </c>
      <c r="I97" s="15">
        <f>IF(COUNTA(A97:F97)=0,"",IF(OR(A97="",B97="",C97="",D97="",E97="",F97=""),"Preencher campos obrigatórios",IF(COUNTIF($A$2:$A$211,A97)&gt;1,"Ordem duplicada",IF(COUNTIF('Membros'!$A$2:$A$211,B97)&lt;&gt;1,"Código não cadastrado ou duplicado",IF(C97&gt;'Listas'!$B$2,"Data após a referência",IF(C97&lt;IFERROR(INDEX('Membros'!$C$2:$C$211,MATCH(B97,'Membros'!$A$2:$A$211,0)),C97),"Data anterior à inclusão",IF(D97=E97,"Situação sem alteração",IF(G97&lt;&gt;"OK",G97,""))))))))</f>
        <v/>
      </c>
      <c r="J97" s="18">
        <f>IF(OR(A97="",C97=""),"",C97*1000000+A97)</f>
        <v/>
      </c>
    </row>
    <row r="98" ht="28" customHeight="1">
      <c r="A98" s="16" t="n"/>
      <c r="B98" s="10" t="n"/>
      <c r="C98" s="11" t="n"/>
      <c r="D98" s="10" t="n"/>
      <c r="E98" s="10" t="n"/>
      <c r="F98" s="10" t="n"/>
      <c r="G98" s="15">
        <f>IF(OR(A98="",B98="",C98="",D98="",E98=""),"",IF(COUNTIFS($B$2:$B$211,B98,$J$2:$J$211,"&lt;"&amp;J98)=0,IF(D98="Sem registro","OK","Revisar: origem inicial"),IFERROR(IF(D98=INDEX($E$2:$E$211,MATCH(AGGREGATE(14,6,$J$2:$J$211/(($B$2:$B$211=B98)*($J$2:$J$211&lt;J98)),1),$J$2:$J$211,0)),"OK","Revisar: origem divergente"),"Revisar: histórico")))</f>
        <v/>
      </c>
      <c r="H98" s="17">
        <f>IF(OR(A98="",B98="",C98="",E98=""),"",IF(C98&gt;'Listas'!$B$2,"Fora da referência",IF(COUNTIFS($B$2:$B$211,B98,$C$2:$C$211,"&gt;"&amp;C98,$C$2:$C$211,"&lt;="&amp;'Listas'!$B$2,$E$2:$E$211,"&lt;&gt;")+COUNTIFS($B$2:$B$211,B98,$C$2:$C$211,C98,$A$2:$A$211,"&gt;"&amp;A98,$E$2:$E$211,"&lt;&gt;")=0,"Vigente","Histórico")))</f>
        <v/>
      </c>
      <c r="I98" s="15">
        <f>IF(COUNTA(A98:F98)=0,"",IF(OR(A98="",B98="",C98="",D98="",E98="",F98=""),"Preencher campos obrigatórios",IF(COUNTIF($A$2:$A$211,A98)&gt;1,"Ordem duplicada",IF(COUNTIF('Membros'!$A$2:$A$211,B98)&lt;&gt;1,"Código não cadastrado ou duplicado",IF(C98&gt;'Listas'!$B$2,"Data após a referência",IF(C98&lt;IFERROR(INDEX('Membros'!$C$2:$C$211,MATCH(B98,'Membros'!$A$2:$A$211,0)),C98),"Data anterior à inclusão",IF(D98=E98,"Situação sem alteração",IF(G98&lt;&gt;"OK",G98,""))))))))</f>
        <v/>
      </c>
      <c r="J98" s="18">
        <f>IF(OR(A98="",C98=""),"",C98*1000000+A98)</f>
        <v/>
      </c>
    </row>
    <row r="99" ht="28" customHeight="1">
      <c r="A99" s="16" t="n"/>
      <c r="B99" s="10" t="n"/>
      <c r="C99" s="11" t="n"/>
      <c r="D99" s="10" t="n"/>
      <c r="E99" s="10" t="n"/>
      <c r="F99" s="10" t="n"/>
      <c r="G99" s="15">
        <f>IF(OR(A99="",B99="",C99="",D99="",E99=""),"",IF(COUNTIFS($B$2:$B$211,B99,$J$2:$J$211,"&lt;"&amp;J99)=0,IF(D99="Sem registro","OK","Revisar: origem inicial"),IFERROR(IF(D99=INDEX($E$2:$E$211,MATCH(AGGREGATE(14,6,$J$2:$J$211/(($B$2:$B$211=B99)*($J$2:$J$211&lt;J99)),1),$J$2:$J$211,0)),"OK","Revisar: origem divergente"),"Revisar: histórico")))</f>
        <v/>
      </c>
      <c r="H99" s="17">
        <f>IF(OR(A99="",B99="",C99="",E99=""),"",IF(C99&gt;'Listas'!$B$2,"Fora da referência",IF(COUNTIFS($B$2:$B$211,B99,$C$2:$C$211,"&gt;"&amp;C99,$C$2:$C$211,"&lt;="&amp;'Listas'!$B$2,$E$2:$E$211,"&lt;&gt;")+COUNTIFS($B$2:$B$211,B99,$C$2:$C$211,C99,$A$2:$A$211,"&gt;"&amp;A99,$E$2:$E$211,"&lt;&gt;")=0,"Vigente","Histórico")))</f>
        <v/>
      </c>
      <c r="I99" s="15">
        <f>IF(COUNTA(A99:F99)=0,"",IF(OR(A99="",B99="",C99="",D99="",E99="",F99=""),"Preencher campos obrigatórios",IF(COUNTIF($A$2:$A$211,A99)&gt;1,"Ordem duplicada",IF(COUNTIF('Membros'!$A$2:$A$211,B99)&lt;&gt;1,"Código não cadastrado ou duplicado",IF(C99&gt;'Listas'!$B$2,"Data após a referência",IF(C99&lt;IFERROR(INDEX('Membros'!$C$2:$C$211,MATCH(B99,'Membros'!$A$2:$A$211,0)),C99),"Data anterior à inclusão",IF(D99=E99,"Situação sem alteração",IF(G99&lt;&gt;"OK",G99,""))))))))</f>
        <v/>
      </c>
      <c r="J99" s="18">
        <f>IF(OR(A99="",C99=""),"",C99*1000000+A99)</f>
        <v/>
      </c>
    </row>
    <row r="100" ht="28" customHeight="1">
      <c r="A100" s="16" t="n"/>
      <c r="B100" s="10" t="n"/>
      <c r="C100" s="11" t="n"/>
      <c r="D100" s="10" t="n"/>
      <c r="E100" s="10" t="n"/>
      <c r="F100" s="10" t="n"/>
      <c r="G100" s="15">
        <f>IF(OR(A100="",B100="",C100="",D100="",E100=""),"",IF(COUNTIFS($B$2:$B$211,B100,$J$2:$J$211,"&lt;"&amp;J100)=0,IF(D100="Sem registro","OK","Revisar: origem inicial"),IFERROR(IF(D100=INDEX($E$2:$E$211,MATCH(AGGREGATE(14,6,$J$2:$J$211/(($B$2:$B$211=B100)*($J$2:$J$211&lt;J100)),1),$J$2:$J$211,0)),"OK","Revisar: origem divergente"),"Revisar: histórico")))</f>
        <v/>
      </c>
      <c r="H100" s="17">
        <f>IF(OR(A100="",B100="",C100="",E100=""),"",IF(C100&gt;'Listas'!$B$2,"Fora da referência",IF(COUNTIFS($B$2:$B$211,B100,$C$2:$C$211,"&gt;"&amp;C100,$C$2:$C$211,"&lt;="&amp;'Listas'!$B$2,$E$2:$E$211,"&lt;&gt;")+COUNTIFS($B$2:$B$211,B100,$C$2:$C$211,C100,$A$2:$A$211,"&gt;"&amp;A100,$E$2:$E$211,"&lt;&gt;")=0,"Vigente","Histórico")))</f>
        <v/>
      </c>
      <c r="I100" s="15">
        <f>IF(COUNTA(A100:F100)=0,"",IF(OR(A100="",B100="",C100="",D100="",E100="",F100=""),"Preencher campos obrigatórios",IF(COUNTIF($A$2:$A$211,A100)&gt;1,"Ordem duplicada",IF(COUNTIF('Membros'!$A$2:$A$211,B100)&lt;&gt;1,"Código não cadastrado ou duplicado",IF(C100&gt;'Listas'!$B$2,"Data após a referência",IF(C100&lt;IFERROR(INDEX('Membros'!$C$2:$C$211,MATCH(B100,'Membros'!$A$2:$A$211,0)),C100),"Data anterior à inclusão",IF(D100=E100,"Situação sem alteração",IF(G100&lt;&gt;"OK",G100,""))))))))</f>
        <v/>
      </c>
      <c r="J100" s="18">
        <f>IF(OR(A100="",C100=""),"",C100*1000000+A100)</f>
        <v/>
      </c>
    </row>
    <row r="101" ht="28" customHeight="1">
      <c r="A101" s="16" t="n"/>
      <c r="B101" s="10" t="n"/>
      <c r="C101" s="11" t="n"/>
      <c r="D101" s="10" t="n"/>
      <c r="E101" s="10" t="n"/>
      <c r="F101" s="10" t="n"/>
      <c r="G101" s="15">
        <f>IF(OR(A101="",B101="",C101="",D101="",E101=""),"",IF(COUNTIFS($B$2:$B$211,B101,$J$2:$J$211,"&lt;"&amp;J101)=0,IF(D101="Sem registro","OK","Revisar: origem inicial"),IFERROR(IF(D101=INDEX($E$2:$E$211,MATCH(AGGREGATE(14,6,$J$2:$J$211/(($B$2:$B$211=B101)*($J$2:$J$211&lt;J101)),1),$J$2:$J$211,0)),"OK","Revisar: origem divergente"),"Revisar: histórico")))</f>
        <v/>
      </c>
      <c r="H101" s="17">
        <f>IF(OR(A101="",B101="",C101="",E101=""),"",IF(C101&gt;'Listas'!$B$2,"Fora da referência",IF(COUNTIFS($B$2:$B$211,B101,$C$2:$C$211,"&gt;"&amp;C101,$C$2:$C$211,"&lt;="&amp;'Listas'!$B$2,$E$2:$E$211,"&lt;&gt;")+COUNTIFS($B$2:$B$211,B101,$C$2:$C$211,C101,$A$2:$A$211,"&gt;"&amp;A101,$E$2:$E$211,"&lt;&gt;")=0,"Vigente","Histórico")))</f>
        <v/>
      </c>
      <c r="I101" s="15">
        <f>IF(COUNTA(A101:F101)=0,"",IF(OR(A101="",B101="",C101="",D101="",E101="",F101=""),"Preencher campos obrigatórios",IF(COUNTIF($A$2:$A$211,A101)&gt;1,"Ordem duplicada",IF(COUNTIF('Membros'!$A$2:$A$211,B101)&lt;&gt;1,"Código não cadastrado ou duplicado",IF(C101&gt;'Listas'!$B$2,"Data após a referência",IF(C101&lt;IFERROR(INDEX('Membros'!$C$2:$C$211,MATCH(B101,'Membros'!$A$2:$A$211,0)),C101),"Data anterior à inclusão",IF(D101=E101,"Situação sem alteração",IF(G101&lt;&gt;"OK",G101,""))))))))</f>
        <v/>
      </c>
      <c r="J101" s="18">
        <f>IF(OR(A101="",C101=""),"",C101*1000000+A101)</f>
        <v/>
      </c>
    </row>
    <row r="102" ht="28" customHeight="1">
      <c r="A102" s="16" t="n"/>
      <c r="B102" s="10" t="n"/>
      <c r="C102" s="11" t="n"/>
      <c r="D102" s="10" t="n"/>
      <c r="E102" s="10" t="n"/>
      <c r="F102" s="10" t="n"/>
      <c r="G102" s="15">
        <f>IF(OR(A102="",B102="",C102="",D102="",E102=""),"",IF(COUNTIFS($B$2:$B$211,B102,$J$2:$J$211,"&lt;"&amp;J102)=0,IF(D102="Sem registro","OK","Revisar: origem inicial"),IFERROR(IF(D102=INDEX($E$2:$E$211,MATCH(AGGREGATE(14,6,$J$2:$J$211/(($B$2:$B$211=B102)*($J$2:$J$211&lt;J102)),1),$J$2:$J$211,0)),"OK","Revisar: origem divergente"),"Revisar: histórico")))</f>
        <v/>
      </c>
      <c r="H102" s="17">
        <f>IF(OR(A102="",B102="",C102="",E102=""),"",IF(C102&gt;'Listas'!$B$2,"Fora da referência",IF(COUNTIFS($B$2:$B$211,B102,$C$2:$C$211,"&gt;"&amp;C102,$C$2:$C$211,"&lt;="&amp;'Listas'!$B$2,$E$2:$E$211,"&lt;&gt;")+COUNTIFS($B$2:$B$211,B102,$C$2:$C$211,C102,$A$2:$A$211,"&gt;"&amp;A102,$E$2:$E$211,"&lt;&gt;")=0,"Vigente","Histórico")))</f>
        <v/>
      </c>
      <c r="I102" s="15">
        <f>IF(COUNTA(A102:F102)=0,"",IF(OR(A102="",B102="",C102="",D102="",E102="",F102=""),"Preencher campos obrigatórios",IF(COUNTIF($A$2:$A$211,A102)&gt;1,"Ordem duplicada",IF(COUNTIF('Membros'!$A$2:$A$211,B102)&lt;&gt;1,"Código não cadastrado ou duplicado",IF(C102&gt;'Listas'!$B$2,"Data após a referência",IF(C102&lt;IFERROR(INDEX('Membros'!$C$2:$C$211,MATCH(B102,'Membros'!$A$2:$A$211,0)),C102),"Data anterior à inclusão",IF(D102=E102,"Situação sem alteração",IF(G102&lt;&gt;"OK",G102,""))))))))</f>
        <v/>
      </c>
      <c r="J102" s="18">
        <f>IF(OR(A102="",C102=""),"",C102*1000000+A102)</f>
        <v/>
      </c>
    </row>
    <row r="103" ht="28" customHeight="1">
      <c r="A103" s="16" t="n"/>
      <c r="B103" s="10" t="n"/>
      <c r="C103" s="11" t="n"/>
      <c r="D103" s="10" t="n"/>
      <c r="E103" s="10" t="n"/>
      <c r="F103" s="10" t="n"/>
      <c r="G103" s="15">
        <f>IF(OR(A103="",B103="",C103="",D103="",E103=""),"",IF(COUNTIFS($B$2:$B$211,B103,$J$2:$J$211,"&lt;"&amp;J103)=0,IF(D103="Sem registro","OK","Revisar: origem inicial"),IFERROR(IF(D103=INDEX($E$2:$E$211,MATCH(AGGREGATE(14,6,$J$2:$J$211/(($B$2:$B$211=B103)*($J$2:$J$211&lt;J103)),1),$J$2:$J$211,0)),"OK","Revisar: origem divergente"),"Revisar: histórico")))</f>
        <v/>
      </c>
      <c r="H103" s="17">
        <f>IF(OR(A103="",B103="",C103="",E103=""),"",IF(C103&gt;'Listas'!$B$2,"Fora da referência",IF(COUNTIFS($B$2:$B$211,B103,$C$2:$C$211,"&gt;"&amp;C103,$C$2:$C$211,"&lt;="&amp;'Listas'!$B$2,$E$2:$E$211,"&lt;&gt;")+COUNTIFS($B$2:$B$211,B103,$C$2:$C$211,C103,$A$2:$A$211,"&gt;"&amp;A103,$E$2:$E$211,"&lt;&gt;")=0,"Vigente","Histórico")))</f>
        <v/>
      </c>
      <c r="I103" s="15">
        <f>IF(COUNTA(A103:F103)=0,"",IF(OR(A103="",B103="",C103="",D103="",E103="",F103=""),"Preencher campos obrigatórios",IF(COUNTIF($A$2:$A$211,A103)&gt;1,"Ordem duplicada",IF(COUNTIF('Membros'!$A$2:$A$211,B103)&lt;&gt;1,"Código não cadastrado ou duplicado",IF(C103&gt;'Listas'!$B$2,"Data após a referência",IF(C103&lt;IFERROR(INDEX('Membros'!$C$2:$C$211,MATCH(B103,'Membros'!$A$2:$A$211,0)),C103),"Data anterior à inclusão",IF(D103=E103,"Situação sem alteração",IF(G103&lt;&gt;"OK",G103,""))))))))</f>
        <v/>
      </c>
      <c r="J103" s="18">
        <f>IF(OR(A103="",C103=""),"",C103*1000000+A103)</f>
        <v/>
      </c>
    </row>
    <row r="104" ht="28" customHeight="1">
      <c r="A104" s="16" t="n"/>
      <c r="B104" s="10" t="n"/>
      <c r="C104" s="11" t="n"/>
      <c r="D104" s="10" t="n"/>
      <c r="E104" s="10" t="n"/>
      <c r="F104" s="10" t="n"/>
      <c r="G104" s="15">
        <f>IF(OR(A104="",B104="",C104="",D104="",E104=""),"",IF(COUNTIFS($B$2:$B$211,B104,$J$2:$J$211,"&lt;"&amp;J104)=0,IF(D104="Sem registro","OK","Revisar: origem inicial"),IFERROR(IF(D104=INDEX($E$2:$E$211,MATCH(AGGREGATE(14,6,$J$2:$J$211/(($B$2:$B$211=B104)*($J$2:$J$211&lt;J104)),1),$J$2:$J$211,0)),"OK","Revisar: origem divergente"),"Revisar: histórico")))</f>
        <v/>
      </c>
      <c r="H104" s="17">
        <f>IF(OR(A104="",B104="",C104="",E104=""),"",IF(C104&gt;'Listas'!$B$2,"Fora da referência",IF(COUNTIFS($B$2:$B$211,B104,$C$2:$C$211,"&gt;"&amp;C104,$C$2:$C$211,"&lt;="&amp;'Listas'!$B$2,$E$2:$E$211,"&lt;&gt;")+COUNTIFS($B$2:$B$211,B104,$C$2:$C$211,C104,$A$2:$A$211,"&gt;"&amp;A104,$E$2:$E$211,"&lt;&gt;")=0,"Vigente","Histórico")))</f>
        <v/>
      </c>
      <c r="I104" s="15">
        <f>IF(COUNTA(A104:F104)=0,"",IF(OR(A104="",B104="",C104="",D104="",E104="",F104=""),"Preencher campos obrigatórios",IF(COUNTIF($A$2:$A$211,A104)&gt;1,"Ordem duplicada",IF(COUNTIF('Membros'!$A$2:$A$211,B104)&lt;&gt;1,"Código não cadastrado ou duplicado",IF(C104&gt;'Listas'!$B$2,"Data após a referência",IF(C104&lt;IFERROR(INDEX('Membros'!$C$2:$C$211,MATCH(B104,'Membros'!$A$2:$A$211,0)),C104),"Data anterior à inclusão",IF(D104=E104,"Situação sem alteração",IF(G104&lt;&gt;"OK",G104,""))))))))</f>
        <v/>
      </c>
      <c r="J104" s="18">
        <f>IF(OR(A104="",C104=""),"",C104*1000000+A104)</f>
        <v/>
      </c>
    </row>
    <row r="105" ht="28" customHeight="1">
      <c r="A105" s="16" t="n"/>
      <c r="B105" s="10" t="n"/>
      <c r="C105" s="11" t="n"/>
      <c r="D105" s="10" t="n"/>
      <c r="E105" s="10" t="n"/>
      <c r="F105" s="10" t="n"/>
      <c r="G105" s="15">
        <f>IF(OR(A105="",B105="",C105="",D105="",E105=""),"",IF(COUNTIFS($B$2:$B$211,B105,$J$2:$J$211,"&lt;"&amp;J105)=0,IF(D105="Sem registro","OK","Revisar: origem inicial"),IFERROR(IF(D105=INDEX($E$2:$E$211,MATCH(AGGREGATE(14,6,$J$2:$J$211/(($B$2:$B$211=B105)*($J$2:$J$211&lt;J105)),1),$J$2:$J$211,0)),"OK","Revisar: origem divergente"),"Revisar: histórico")))</f>
        <v/>
      </c>
      <c r="H105" s="17">
        <f>IF(OR(A105="",B105="",C105="",E105=""),"",IF(C105&gt;'Listas'!$B$2,"Fora da referência",IF(COUNTIFS($B$2:$B$211,B105,$C$2:$C$211,"&gt;"&amp;C105,$C$2:$C$211,"&lt;="&amp;'Listas'!$B$2,$E$2:$E$211,"&lt;&gt;")+COUNTIFS($B$2:$B$211,B105,$C$2:$C$211,C105,$A$2:$A$211,"&gt;"&amp;A105,$E$2:$E$211,"&lt;&gt;")=0,"Vigente","Histórico")))</f>
        <v/>
      </c>
      <c r="I105" s="15">
        <f>IF(COUNTA(A105:F105)=0,"",IF(OR(A105="",B105="",C105="",D105="",E105="",F105=""),"Preencher campos obrigatórios",IF(COUNTIF($A$2:$A$211,A105)&gt;1,"Ordem duplicada",IF(COUNTIF('Membros'!$A$2:$A$211,B105)&lt;&gt;1,"Código não cadastrado ou duplicado",IF(C105&gt;'Listas'!$B$2,"Data após a referência",IF(C105&lt;IFERROR(INDEX('Membros'!$C$2:$C$211,MATCH(B105,'Membros'!$A$2:$A$211,0)),C105),"Data anterior à inclusão",IF(D105=E105,"Situação sem alteração",IF(G105&lt;&gt;"OK",G105,""))))))))</f>
        <v/>
      </c>
      <c r="J105" s="18">
        <f>IF(OR(A105="",C105=""),"",C105*1000000+A105)</f>
        <v/>
      </c>
    </row>
    <row r="106" ht="28" customHeight="1">
      <c r="A106" s="16" t="n"/>
      <c r="B106" s="10" t="n"/>
      <c r="C106" s="11" t="n"/>
      <c r="D106" s="10" t="n"/>
      <c r="E106" s="10" t="n"/>
      <c r="F106" s="10" t="n"/>
      <c r="G106" s="15">
        <f>IF(OR(A106="",B106="",C106="",D106="",E106=""),"",IF(COUNTIFS($B$2:$B$211,B106,$J$2:$J$211,"&lt;"&amp;J106)=0,IF(D106="Sem registro","OK","Revisar: origem inicial"),IFERROR(IF(D106=INDEX($E$2:$E$211,MATCH(AGGREGATE(14,6,$J$2:$J$211/(($B$2:$B$211=B106)*($J$2:$J$211&lt;J106)),1),$J$2:$J$211,0)),"OK","Revisar: origem divergente"),"Revisar: histórico")))</f>
        <v/>
      </c>
      <c r="H106" s="17">
        <f>IF(OR(A106="",B106="",C106="",E106=""),"",IF(C106&gt;'Listas'!$B$2,"Fora da referência",IF(COUNTIFS($B$2:$B$211,B106,$C$2:$C$211,"&gt;"&amp;C106,$C$2:$C$211,"&lt;="&amp;'Listas'!$B$2,$E$2:$E$211,"&lt;&gt;")+COUNTIFS($B$2:$B$211,B106,$C$2:$C$211,C106,$A$2:$A$211,"&gt;"&amp;A106,$E$2:$E$211,"&lt;&gt;")=0,"Vigente","Histórico")))</f>
        <v/>
      </c>
      <c r="I106" s="15">
        <f>IF(COUNTA(A106:F106)=0,"",IF(OR(A106="",B106="",C106="",D106="",E106="",F106=""),"Preencher campos obrigatórios",IF(COUNTIF($A$2:$A$211,A106)&gt;1,"Ordem duplicada",IF(COUNTIF('Membros'!$A$2:$A$211,B106)&lt;&gt;1,"Código não cadastrado ou duplicado",IF(C106&gt;'Listas'!$B$2,"Data após a referência",IF(C106&lt;IFERROR(INDEX('Membros'!$C$2:$C$211,MATCH(B106,'Membros'!$A$2:$A$211,0)),C106),"Data anterior à inclusão",IF(D106=E106,"Situação sem alteração",IF(G106&lt;&gt;"OK",G106,""))))))))</f>
        <v/>
      </c>
      <c r="J106" s="18">
        <f>IF(OR(A106="",C106=""),"",C106*1000000+A106)</f>
        <v/>
      </c>
    </row>
    <row r="107" ht="28" customHeight="1">
      <c r="A107" s="16" t="n"/>
      <c r="B107" s="10" t="n"/>
      <c r="C107" s="11" t="n"/>
      <c r="D107" s="10" t="n"/>
      <c r="E107" s="10" t="n"/>
      <c r="F107" s="10" t="n"/>
      <c r="G107" s="15">
        <f>IF(OR(A107="",B107="",C107="",D107="",E107=""),"",IF(COUNTIFS($B$2:$B$211,B107,$J$2:$J$211,"&lt;"&amp;J107)=0,IF(D107="Sem registro","OK","Revisar: origem inicial"),IFERROR(IF(D107=INDEX($E$2:$E$211,MATCH(AGGREGATE(14,6,$J$2:$J$211/(($B$2:$B$211=B107)*($J$2:$J$211&lt;J107)),1),$J$2:$J$211,0)),"OK","Revisar: origem divergente"),"Revisar: histórico")))</f>
        <v/>
      </c>
      <c r="H107" s="17">
        <f>IF(OR(A107="",B107="",C107="",E107=""),"",IF(C107&gt;'Listas'!$B$2,"Fora da referência",IF(COUNTIFS($B$2:$B$211,B107,$C$2:$C$211,"&gt;"&amp;C107,$C$2:$C$211,"&lt;="&amp;'Listas'!$B$2,$E$2:$E$211,"&lt;&gt;")+COUNTIFS($B$2:$B$211,B107,$C$2:$C$211,C107,$A$2:$A$211,"&gt;"&amp;A107,$E$2:$E$211,"&lt;&gt;")=0,"Vigente","Histórico")))</f>
        <v/>
      </c>
      <c r="I107" s="15">
        <f>IF(COUNTA(A107:F107)=0,"",IF(OR(A107="",B107="",C107="",D107="",E107="",F107=""),"Preencher campos obrigatórios",IF(COUNTIF($A$2:$A$211,A107)&gt;1,"Ordem duplicada",IF(COUNTIF('Membros'!$A$2:$A$211,B107)&lt;&gt;1,"Código não cadastrado ou duplicado",IF(C107&gt;'Listas'!$B$2,"Data após a referência",IF(C107&lt;IFERROR(INDEX('Membros'!$C$2:$C$211,MATCH(B107,'Membros'!$A$2:$A$211,0)),C107),"Data anterior à inclusão",IF(D107=E107,"Situação sem alteração",IF(G107&lt;&gt;"OK",G107,""))))))))</f>
        <v/>
      </c>
      <c r="J107" s="18">
        <f>IF(OR(A107="",C107=""),"",C107*1000000+A107)</f>
        <v/>
      </c>
    </row>
    <row r="108" ht="28" customHeight="1">
      <c r="A108" s="16" t="n"/>
      <c r="B108" s="10" t="n"/>
      <c r="C108" s="11" t="n"/>
      <c r="D108" s="10" t="n"/>
      <c r="E108" s="10" t="n"/>
      <c r="F108" s="10" t="n"/>
      <c r="G108" s="15">
        <f>IF(OR(A108="",B108="",C108="",D108="",E108=""),"",IF(COUNTIFS($B$2:$B$211,B108,$J$2:$J$211,"&lt;"&amp;J108)=0,IF(D108="Sem registro","OK","Revisar: origem inicial"),IFERROR(IF(D108=INDEX($E$2:$E$211,MATCH(AGGREGATE(14,6,$J$2:$J$211/(($B$2:$B$211=B108)*($J$2:$J$211&lt;J108)),1),$J$2:$J$211,0)),"OK","Revisar: origem divergente"),"Revisar: histórico")))</f>
        <v/>
      </c>
      <c r="H108" s="17">
        <f>IF(OR(A108="",B108="",C108="",E108=""),"",IF(C108&gt;'Listas'!$B$2,"Fora da referência",IF(COUNTIFS($B$2:$B$211,B108,$C$2:$C$211,"&gt;"&amp;C108,$C$2:$C$211,"&lt;="&amp;'Listas'!$B$2,$E$2:$E$211,"&lt;&gt;")+COUNTIFS($B$2:$B$211,B108,$C$2:$C$211,C108,$A$2:$A$211,"&gt;"&amp;A108,$E$2:$E$211,"&lt;&gt;")=0,"Vigente","Histórico")))</f>
        <v/>
      </c>
      <c r="I108" s="15">
        <f>IF(COUNTA(A108:F108)=0,"",IF(OR(A108="",B108="",C108="",D108="",E108="",F108=""),"Preencher campos obrigatórios",IF(COUNTIF($A$2:$A$211,A108)&gt;1,"Ordem duplicada",IF(COUNTIF('Membros'!$A$2:$A$211,B108)&lt;&gt;1,"Código não cadastrado ou duplicado",IF(C108&gt;'Listas'!$B$2,"Data após a referência",IF(C108&lt;IFERROR(INDEX('Membros'!$C$2:$C$211,MATCH(B108,'Membros'!$A$2:$A$211,0)),C108),"Data anterior à inclusão",IF(D108=E108,"Situação sem alteração",IF(G108&lt;&gt;"OK",G108,""))))))))</f>
        <v/>
      </c>
      <c r="J108" s="18">
        <f>IF(OR(A108="",C108=""),"",C108*1000000+A108)</f>
        <v/>
      </c>
    </row>
    <row r="109" ht="28" customHeight="1">
      <c r="A109" s="16" t="n"/>
      <c r="B109" s="10" t="n"/>
      <c r="C109" s="11" t="n"/>
      <c r="D109" s="10" t="n"/>
      <c r="E109" s="10" t="n"/>
      <c r="F109" s="10" t="n"/>
      <c r="G109" s="15">
        <f>IF(OR(A109="",B109="",C109="",D109="",E109=""),"",IF(COUNTIFS($B$2:$B$211,B109,$J$2:$J$211,"&lt;"&amp;J109)=0,IF(D109="Sem registro","OK","Revisar: origem inicial"),IFERROR(IF(D109=INDEX($E$2:$E$211,MATCH(AGGREGATE(14,6,$J$2:$J$211/(($B$2:$B$211=B109)*($J$2:$J$211&lt;J109)),1),$J$2:$J$211,0)),"OK","Revisar: origem divergente"),"Revisar: histórico")))</f>
        <v/>
      </c>
      <c r="H109" s="17">
        <f>IF(OR(A109="",B109="",C109="",E109=""),"",IF(C109&gt;'Listas'!$B$2,"Fora da referência",IF(COUNTIFS($B$2:$B$211,B109,$C$2:$C$211,"&gt;"&amp;C109,$C$2:$C$211,"&lt;="&amp;'Listas'!$B$2,$E$2:$E$211,"&lt;&gt;")+COUNTIFS($B$2:$B$211,B109,$C$2:$C$211,C109,$A$2:$A$211,"&gt;"&amp;A109,$E$2:$E$211,"&lt;&gt;")=0,"Vigente","Histórico")))</f>
        <v/>
      </c>
      <c r="I109" s="15">
        <f>IF(COUNTA(A109:F109)=0,"",IF(OR(A109="",B109="",C109="",D109="",E109="",F109=""),"Preencher campos obrigatórios",IF(COUNTIF($A$2:$A$211,A109)&gt;1,"Ordem duplicada",IF(COUNTIF('Membros'!$A$2:$A$211,B109)&lt;&gt;1,"Código não cadastrado ou duplicado",IF(C109&gt;'Listas'!$B$2,"Data após a referência",IF(C109&lt;IFERROR(INDEX('Membros'!$C$2:$C$211,MATCH(B109,'Membros'!$A$2:$A$211,0)),C109),"Data anterior à inclusão",IF(D109=E109,"Situação sem alteração",IF(G109&lt;&gt;"OK",G109,""))))))))</f>
        <v/>
      </c>
      <c r="J109" s="18">
        <f>IF(OR(A109="",C109=""),"",C109*1000000+A109)</f>
        <v/>
      </c>
    </row>
    <row r="110" ht="28" customHeight="1">
      <c r="A110" s="16" t="n"/>
      <c r="B110" s="10" t="n"/>
      <c r="C110" s="11" t="n"/>
      <c r="D110" s="10" t="n"/>
      <c r="E110" s="10" t="n"/>
      <c r="F110" s="10" t="n"/>
      <c r="G110" s="15">
        <f>IF(OR(A110="",B110="",C110="",D110="",E110=""),"",IF(COUNTIFS($B$2:$B$211,B110,$J$2:$J$211,"&lt;"&amp;J110)=0,IF(D110="Sem registro","OK","Revisar: origem inicial"),IFERROR(IF(D110=INDEX($E$2:$E$211,MATCH(AGGREGATE(14,6,$J$2:$J$211/(($B$2:$B$211=B110)*($J$2:$J$211&lt;J110)),1),$J$2:$J$211,0)),"OK","Revisar: origem divergente"),"Revisar: histórico")))</f>
        <v/>
      </c>
      <c r="H110" s="17">
        <f>IF(OR(A110="",B110="",C110="",E110=""),"",IF(C110&gt;'Listas'!$B$2,"Fora da referência",IF(COUNTIFS($B$2:$B$211,B110,$C$2:$C$211,"&gt;"&amp;C110,$C$2:$C$211,"&lt;="&amp;'Listas'!$B$2,$E$2:$E$211,"&lt;&gt;")+COUNTIFS($B$2:$B$211,B110,$C$2:$C$211,C110,$A$2:$A$211,"&gt;"&amp;A110,$E$2:$E$211,"&lt;&gt;")=0,"Vigente","Histórico")))</f>
        <v/>
      </c>
      <c r="I110" s="15">
        <f>IF(COUNTA(A110:F110)=0,"",IF(OR(A110="",B110="",C110="",D110="",E110="",F110=""),"Preencher campos obrigatórios",IF(COUNTIF($A$2:$A$211,A110)&gt;1,"Ordem duplicada",IF(COUNTIF('Membros'!$A$2:$A$211,B110)&lt;&gt;1,"Código não cadastrado ou duplicado",IF(C110&gt;'Listas'!$B$2,"Data após a referência",IF(C110&lt;IFERROR(INDEX('Membros'!$C$2:$C$211,MATCH(B110,'Membros'!$A$2:$A$211,0)),C110),"Data anterior à inclusão",IF(D110=E110,"Situação sem alteração",IF(G110&lt;&gt;"OK",G110,""))))))))</f>
        <v/>
      </c>
      <c r="J110" s="18">
        <f>IF(OR(A110="",C110=""),"",C110*1000000+A110)</f>
        <v/>
      </c>
    </row>
    <row r="111" ht="28" customHeight="1">
      <c r="A111" s="16" t="n"/>
      <c r="B111" s="10" t="n"/>
      <c r="C111" s="11" t="n"/>
      <c r="D111" s="10" t="n"/>
      <c r="E111" s="10" t="n"/>
      <c r="F111" s="10" t="n"/>
      <c r="G111" s="15">
        <f>IF(OR(A111="",B111="",C111="",D111="",E111=""),"",IF(COUNTIFS($B$2:$B$211,B111,$J$2:$J$211,"&lt;"&amp;J111)=0,IF(D111="Sem registro","OK","Revisar: origem inicial"),IFERROR(IF(D111=INDEX($E$2:$E$211,MATCH(AGGREGATE(14,6,$J$2:$J$211/(($B$2:$B$211=B111)*($J$2:$J$211&lt;J111)),1),$J$2:$J$211,0)),"OK","Revisar: origem divergente"),"Revisar: histórico")))</f>
        <v/>
      </c>
      <c r="H111" s="17">
        <f>IF(OR(A111="",B111="",C111="",E111=""),"",IF(C111&gt;'Listas'!$B$2,"Fora da referência",IF(COUNTIFS($B$2:$B$211,B111,$C$2:$C$211,"&gt;"&amp;C111,$C$2:$C$211,"&lt;="&amp;'Listas'!$B$2,$E$2:$E$211,"&lt;&gt;")+COUNTIFS($B$2:$B$211,B111,$C$2:$C$211,C111,$A$2:$A$211,"&gt;"&amp;A111,$E$2:$E$211,"&lt;&gt;")=0,"Vigente","Histórico")))</f>
        <v/>
      </c>
      <c r="I111" s="15">
        <f>IF(COUNTA(A111:F111)=0,"",IF(OR(A111="",B111="",C111="",D111="",E111="",F111=""),"Preencher campos obrigatórios",IF(COUNTIF($A$2:$A$211,A111)&gt;1,"Ordem duplicada",IF(COUNTIF('Membros'!$A$2:$A$211,B111)&lt;&gt;1,"Código não cadastrado ou duplicado",IF(C111&gt;'Listas'!$B$2,"Data após a referência",IF(C111&lt;IFERROR(INDEX('Membros'!$C$2:$C$211,MATCH(B111,'Membros'!$A$2:$A$211,0)),C111),"Data anterior à inclusão",IF(D111=E111,"Situação sem alteração",IF(G111&lt;&gt;"OK",G111,""))))))))</f>
        <v/>
      </c>
      <c r="J111" s="18">
        <f>IF(OR(A111="",C111=""),"",C111*1000000+A111)</f>
        <v/>
      </c>
    </row>
    <row r="112" ht="28" customHeight="1">
      <c r="A112" s="16" t="n"/>
      <c r="B112" s="10" t="n"/>
      <c r="C112" s="11" t="n"/>
      <c r="D112" s="10" t="n"/>
      <c r="E112" s="10" t="n"/>
      <c r="F112" s="10" t="n"/>
      <c r="G112" s="15">
        <f>IF(OR(A112="",B112="",C112="",D112="",E112=""),"",IF(COUNTIFS($B$2:$B$211,B112,$J$2:$J$211,"&lt;"&amp;J112)=0,IF(D112="Sem registro","OK","Revisar: origem inicial"),IFERROR(IF(D112=INDEX($E$2:$E$211,MATCH(AGGREGATE(14,6,$J$2:$J$211/(($B$2:$B$211=B112)*($J$2:$J$211&lt;J112)),1),$J$2:$J$211,0)),"OK","Revisar: origem divergente"),"Revisar: histórico")))</f>
        <v/>
      </c>
      <c r="H112" s="17">
        <f>IF(OR(A112="",B112="",C112="",E112=""),"",IF(C112&gt;'Listas'!$B$2,"Fora da referência",IF(COUNTIFS($B$2:$B$211,B112,$C$2:$C$211,"&gt;"&amp;C112,$C$2:$C$211,"&lt;="&amp;'Listas'!$B$2,$E$2:$E$211,"&lt;&gt;")+COUNTIFS($B$2:$B$211,B112,$C$2:$C$211,C112,$A$2:$A$211,"&gt;"&amp;A112,$E$2:$E$211,"&lt;&gt;")=0,"Vigente","Histórico")))</f>
        <v/>
      </c>
      <c r="I112" s="15">
        <f>IF(COUNTA(A112:F112)=0,"",IF(OR(A112="",B112="",C112="",D112="",E112="",F112=""),"Preencher campos obrigatórios",IF(COUNTIF($A$2:$A$211,A112)&gt;1,"Ordem duplicada",IF(COUNTIF('Membros'!$A$2:$A$211,B112)&lt;&gt;1,"Código não cadastrado ou duplicado",IF(C112&gt;'Listas'!$B$2,"Data após a referência",IF(C112&lt;IFERROR(INDEX('Membros'!$C$2:$C$211,MATCH(B112,'Membros'!$A$2:$A$211,0)),C112),"Data anterior à inclusão",IF(D112=E112,"Situação sem alteração",IF(G112&lt;&gt;"OK",G112,""))))))))</f>
        <v/>
      </c>
      <c r="J112" s="18">
        <f>IF(OR(A112="",C112=""),"",C112*1000000+A112)</f>
        <v/>
      </c>
    </row>
    <row r="113" ht="28" customHeight="1">
      <c r="A113" s="16" t="n"/>
      <c r="B113" s="10" t="n"/>
      <c r="C113" s="11" t="n"/>
      <c r="D113" s="10" t="n"/>
      <c r="E113" s="10" t="n"/>
      <c r="F113" s="10" t="n"/>
      <c r="G113" s="15">
        <f>IF(OR(A113="",B113="",C113="",D113="",E113=""),"",IF(COUNTIFS($B$2:$B$211,B113,$J$2:$J$211,"&lt;"&amp;J113)=0,IF(D113="Sem registro","OK","Revisar: origem inicial"),IFERROR(IF(D113=INDEX($E$2:$E$211,MATCH(AGGREGATE(14,6,$J$2:$J$211/(($B$2:$B$211=B113)*($J$2:$J$211&lt;J113)),1),$J$2:$J$211,0)),"OK","Revisar: origem divergente"),"Revisar: histórico")))</f>
        <v/>
      </c>
      <c r="H113" s="17">
        <f>IF(OR(A113="",B113="",C113="",E113=""),"",IF(C113&gt;'Listas'!$B$2,"Fora da referência",IF(COUNTIFS($B$2:$B$211,B113,$C$2:$C$211,"&gt;"&amp;C113,$C$2:$C$211,"&lt;="&amp;'Listas'!$B$2,$E$2:$E$211,"&lt;&gt;")+COUNTIFS($B$2:$B$211,B113,$C$2:$C$211,C113,$A$2:$A$211,"&gt;"&amp;A113,$E$2:$E$211,"&lt;&gt;")=0,"Vigente","Histórico")))</f>
        <v/>
      </c>
      <c r="I113" s="15">
        <f>IF(COUNTA(A113:F113)=0,"",IF(OR(A113="",B113="",C113="",D113="",E113="",F113=""),"Preencher campos obrigatórios",IF(COUNTIF($A$2:$A$211,A113)&gt;1,"Ordem duplicada",IF(COUNTIF('Membros'!$A$2:$A$211,B113)&lt;&gt;1,"Código não cadastrado ou duplicado",IF(C113&gt;'Listas'!$B$2,"Data após a referência",IF(C113&lt;IFERROR(INDEX('Membros'!$C$2:$C$211,MATCH(B113,'Membros'!$A$2:$A$211,0)),C113),"Data anterior à inclusão",IF(D113=E113,"Situação sem alteração",IF(G113&lt;&gt;"OK",G113,""))))))))</f>
        <v/>
      </c>
      <c r="J113" s="18">
        <f>IF(OR(A113="",C113=""),"",C113*1000000+A113)</f>
        <v/>
      </c>
    </row>
    <row r="114" ht="28" customHeight="1">
      <c r="A114" s="16" t="n"/>
      <c r="B114" s="10" t="n"/>
      <c r="C114" s="11" t="n"/>
      <c r="D114" s="10" t="n"/>
      <c r="E114" s="10" t="n"/>
      <c r="F114" s="10" t="n"/>
      <c r="G114" s="15">
        <f>IF(OR(A114="",B114="",C114="",D114="",E114=""),"",IF(COUNTIFS($B$2:$B$211,B114,$J$2:$J$211,"&lt;"&amp;J114)=0,IF(D114="Sem registro","OK","Revisar: origem inicial"),IFERROR(IF(D114=INDEX($E$2:$E$211,MATCH(AGGREGATE(14,6,$J$2:$J$211/(($B$2:$B$211=B114)*($J$2:$J$211&lt;J114)),1),$J$2:$J$211,0)),"OK","Revisar: origem divergente"),"Revisar: histórico")))</f>
        <v/>
      </c>
      <c r="H114" s="17">
        <f>IF(OR(A114="",B114="",C114="",E114=""),"",IF(C114&gt;'Listas'!$B$2,"Fora da referência",IF(COUNTIFS($B$2:$B$211,B114,$C$2:$C$211,"&gt;"&amp;C114,$C$2:$C$211,"&lt;="&amp;'Listas'!$B$2,$E$2:$E$211,"&lt;&gt;")+COUNTIFS($B$2:$B$211,B114,$C$2:$C$211,C114,$A$2:$A$211,"&gt;"&amp;A114,$E$2:$E$211,"&lt;&gt;")=0,"Vigente","Histórico")))</f>
        <v/>
      </c>
      <c r="I114" s="15">
        <f>IF(COUNTA(A114:F114)=0,"",IF(OR(A114="",B114="",C114="",D114="",E114="",F114=""),"Preencher campos obrigatórios",IF(COUNTIF($A$2:$A$211,A114)&gt;1,"Ordem duplicada",IF(COUNTIF('Membros'!$A$2:$A$211,B114)&lt;&gt;1,"Código não cadastrado ou duplicado",IF(C114&gt;'Listas'!$B$2,"Data após a referência",IF(C114&lt;IFERROR(INDEX('Membros'!$C$2:$C$211,MATCH(B114,'Membros'!$A$2:$A$211,0)),C114),"Data anterior à inclusão",IF(D114=E114,"Situação sem alteração",IF(G114&lt;&gt;"OK",G114,""))))))))</f>
        <v/>
      </c>
      <c r="J114" s="18">
        <f>IF(OR(A114="",C114=""),"",C114*1000000+A114)</f>
        <v/>
      </c>
    </row>
    <row r="115" ht="28" customHeight="1">
      <c r="A115" s="16" t="n"/>
      <c r="B115" s="10" t="n"/>
      <c r="C115" s="11" t="n"/>
      <c r="D115" s="10" t="n"/>
      <c r="E115" s="10" t="n"/>
      <c r="F115" s="10" t="n"/>
      <c r="G115" s="15">
        <f>IF(OR(A115="",B115="",C115="",D115="",E115=""),"",IF(COUNTIFS($B$2:$B$211,B115,$J$2:$J$211,"&lt;"&amp;J115)=0,IF(D115="Sem registro","OK","Revisar: origem inicial"),IFERROR(IF(D115=INDEX($E$2:$E$211,MATCH(AGGREGATE(14,6,$J$2:$J$211/(($B$2:$B$211=B115)*($J$2:$J$211&lt;J115)),1),$J$2:$J$211,0)),"OK","Revisar: origem divergente"),"Revisar: histórico")))</f>
        <v/>
      </c>
      <c r="H115" s="17">
        <f>IF(OR(A115="",B115="",C115="",E115=""),"",IF(C115&gt;'Listas'!$B$2,"Fora da referência",IF(COUNTIFS($B$2:$B$211,B115,$C$2:$C$211,"&gt;"&amp;C115,$C$2:$C$211,"&lt;="&amp;'Listas'!$B$2,$E$2:$E$211,"&lt;&gt;")+COUNTIFS($B$2:$B$211,B115,$C$2:$C$211,C115,$A$2:$A$211,"&gt;"&amp;A115,$E$2:$E$211,"&lt;&gt;")=0,"Vigente","Histórico")))</f>
        <v/>
      </c>
      <c r="I115" s="15">
        <f>IF(COUNTA(A115:F115)=0,"",IF(OR(A115="",B115="",C115="",D115="",E115="",F115=""),"Preencher campos obrigatórios",IF(COUNTIF($A$2:$A$211,A115)&gt;1,"Ordem duplicada",IF(COUNTIF('Membros'!$A$2:$A$211,B115)&lt;&gt;1,"Código não cadastrado ou duplicado",IF(C115&gt;'Listas'!$B$2,"Data após a referência",IF(C115&lt;IFERROR(INDEX('Membros'!$C$2:$C$211,MATCH(B115,'Membros'!$A$2:$A$211,0)),C115),"Data anterior à inclusão",IF(D115=E115,"Situação sem alteração",IF(G115&lt;&gt;"OK",G115,""))))))))</f>
        <v/>
      </c>
      <c r="J115" s="18">
        <f>IF(OR(A115="",C115=""),"",C115*1000000+A115)</f>
        <v/>
      </c>
    </row>
    <row r="116" ht="28" customHeight="1">
      <c r="A116" s="16" t="n"/>
      <c r="B116" s="10" t="n"/>
      <c r="C116" s="11" t="n"/>
      <c r="D116" s="10" t="n"/>
      <c r="E116" s="10" t="n"/>
      <c r="F116" s="10" t="n"/>
      <c r="G116" s="15">
        <f>IF(OR(A116="",B116="",C116="",D116="",E116=""),"",IF(COUNTIFS($B$2:$B$211,B116,$J$2:$J$211,"&lt;"&amp;J116)=0,IF(D116="Sem registro","OK","Revisar: origem inicial"),IFERROR(IF(D116=INDEX($E$2:$E$211,MATCH(AGGREGATE(14,6,$J$2:$J$211/(($B$2:$B$211=B116)*($J$2:$J$211&lt;J116)),1),$J$2:$J$211,0)),"OK","Revisar: origem divergente"),"Revisar: histórico")))</f>
        <v/>
      </c>
      <c r="H116" s="17">
        <f>IF(OR(A116="",B116="",C116="",E116=""),"",IF(C116&gt;'Listas'!$B$2,"Fora da referência",IF(COUNTIFS($B$2:$B$211,B116,$C$2:$C$211,"&gt;"&amp;C116,$C$2:$C$211,"&lt;="&amp;'Listas'!$B$2,$E$2:$E$211,"&lt;&gt;")+COUNTIFS($B$2:$B$211,B116,$C$2:$C$211,C116,$A$2:$A$211,"&gt;"&amp;A116,$E$2:$E$211,"&lt;&gt;")=0,"Vigente","Histórico")))</f>
        <v/>
      </c>
      <c r="I116" s="15">
        <f>IF(COUNTA(A116:F116)=0,"",IF(OR(A116="",B116="",C116="",D116="",E116="",F116=""),"Preencher campos obrigatórios",IF(COUNTIF($A$2:$A$211,A116)&gt;1,"Ordem duplicada",IF(COUNTIF('Membros'!$A$2:$A$211,B116)&lt;&gt;1,"Código não cadastrado ou duplicado",IF(C116&gt;'Listas'!$B$2,"Data após a referência",IF(C116&lt;IFERROR(INDEX('Membros'!$C$2:$C$211,MATCH(B116,'Membros'!$A$2:$A$211,0)),C116),"Data anterior à inclusão",IF(D116=E116,"Situação sem alteração",IF(G116&lt;&gt;"OK",G116,""))))))))</f>
        <v/>
      </c>
      <c r="J116" s="18">
        <f>IF(OR(A116="",C116=""),"",C116*1000000+A116)</f>
        <v/>
      </c>
    </row>
    <row r="117" ht="28" customHeight="1">
      <c r="A117" s="16" t="n"/>
      <c r="B117" s="10" t="n"/>
      <c r="C117" s="11" t="n"/>
      <c r="D117" s="10" t="n"/>
      <c r="E117" s="10" t="n"/>
      <c r="F117" s="10" t="n"/>
      <c r="G117" s="15">
        <f>IF(OR(A117="",B117="",C117="",D117="",E117=""),"",IF(COUNTIFS($B$2:$B$211,B117,$J$2:$J$211,"&lt;"&amp;J117)=0,IF(D117="Sem registro","OK","Revisar: origem inicial"),IFERROR(IF(D117=INDEX($E$2:$E$211,MATCH(AGGREGATE(14,6,$J$2:$J$211/(($B$2:$B$211=B117)*($J$2:$J$211&lt;J117)),1),$J$2:$J$211,0)),"OK","Revisar: origem divergente"),"Revisar: histórico")))</f>
        <v/>
      </c>
      <c r="H117" s="17">
        <f>IF(OR(A117="",B117="",C117="",E117=""),"",IF(C117&gt;'Listas'!$B$2,"Fora da referência",IF(COUNTIFS($B$2:$B$211,B117,$C$2:$C$211,"&gt;"&amp;C117,$C$2:$C$211,"&lt;="&amp;'Listas'!$B$2,$E$2:$E$211,"&lt;&gt;")+COUNTIFS($B$2:$B$211,B117,$C$2:$C$211,C117,$A$2:$A$211,"&gt;"&amp;A117,$E$2:$E$211,"&lt;&gt;")=0,"Vigente","Histórico")))</f>
        <v/>
      </c>
      <c r="I117" s="15">
        <f>IF(COUNTA(A117:F117)=0,"",IF(OR(A117="",B117="",C117="",D117="",E117="",F117=""),"Preencher campos obrigatórios",IF(COUNTIF($A$2:$A$211,A117)&gt;1,"Ordem duplicada",IF(COUNTIF('Membros'!$A$2:$A$211,B117)&lt;&gt;1,"Código não cadastrado ou duplicado",IF(C117&gt;'Listas'!$B$2,"Data após a referência",IF(C117&lt;IFERROR(INDEX('Membros'!$C$2:$C$211,MATCH(B117,'Membros'!$A$2:$A$211,0)),C117),"Data anterior à inclusão",IF(D117=E117,"Situação sem alteração",IF(G117&lt;&gt;"OK",G117,""))))))))</f>
        <v/>
      </c>
      <c r="J117" s="18">
        <f>IF(OR(A117="",C117=""),"",C117*1000000+A117)</f>
        <v/>
      </c>
    </row>
    <row r="118" ht="28" customHeight="1">
      <c r="A118" s="16" t="n"/>
      <c r="B118" s="10" t="n"/>
      <c r="C118" s="11" t="n"/>
      <c r="D118" s="10" t="n"/>
      <c r="E118" s="10" t="n"/>
      <c r="F118" s="10" t="n"/>
      <c r="G118" s="15">
        <f>IF(OR(A118="",B118="",C118="",D118="",E118=""),"",IF(COUNTIFS($B$2:$B$211,B118,$J$2:$J$211,"&lt;"&amp;J118)=0,IF(D118="Sem registro","OK","Revisar: origem inicial"),IFERROR(IF(D118=INDEX($E$2:$E$211,MATCH(AGGREGATE(14,6,$J$2:$J$211/(($B$2:$B$211=B118)*($J$2:$J$211&lt;J118)),1),$J$2:$J$211,0)),"OK","Revisar: origem divergente"),"Revisar: histórico")))</f>
        <v/>
      </c>
      <c r="H118" s="17">
        <f>IF(OR(A118="",B118="",C118="",E118=""),"",IF(C118&gt;'Listas'!$B$2,"Fora da referência",IF(COUNTIFS($B$2:$B$211,B118,$C$2:$C$211,"&gt;"&amp;C118,$C$2:$C$211,"&lt;="&amp;'Listas'!$B$2,$E$2:$E$211,"&lt;&gt;")+COUNTIFS($B$2:$B$211,B118,$C$2:$C$211,C118,$A$2:$A$211,"&gt;"&amp;A118,$E$2:$E$211,"&lt;&gt;")=0,"Vigente","Histórico")))</f>
        <v/>
      </c>
      <c r="I118" s="15">
        <f>IF(COUNTA(A118:F118)=0,"",IF(OR(A118="",B118="",C118="",D118="",E118="",F118=""),"Preencher campos obrigatórios",IF(COUNTIF($A$2:$A$211,A118)&gt;1,"Ordem duplicada",IF(COUNTIF('Membros'!$A$2:$A$211,B118)&lt;&gt;1,"Código não cadastrado ou duplicado",IF(C118&gt;'Listas'!$B$2,"Data após a referência",IF(C118&lt;IFERROR(INDEX('Membros'!$C$2:$C$211,MATCH(B118,'Membros'!$A$2:$A$211,0)),C118),"Data anterior à inclusão",IF(D118=E118,"Situação sem alteração",IF(G118&lt;&gt;"OK",G118,""))))))))</f>
        <v/>
      </c>
      <c r="J118" s="18">
        <f>IF(OR(A118="",C118=""),"",C118*1000000+A118)</f>
        <v/>
      </c>
    </row>
    <row r="119" ht="28" customHeight="1">
      <c r="A119" s="16" t="n"/>
      <c r="B119" s="10" t="n"/>
      <c r="C119" s="11" t="n"/>
      <c r="D119" s="10" t="n"/>
      <c r="E119" s="10" t="n"/>
      <c r="F119" s="10" t="n"/>
      <c r="G119" s="15">
        <f>IF(OR(A119="",B119="",C119="",D119="",E119=""),"",IF(COUNTIFS($B$2:$B$211,B119,$J$2:$J$211,"&lt;"&amp;J119)=0,IF(D119="Sem registro","OK","Revisar: origem inicial"),IFERROR(IF(D119=INDEX($E$2:$E$211,MATCH(AGGREGATE(14,6,$J$2:$J$211/(($B$2:$B$211=B119)*($J$2:$J$211&lt;J119)),1),$J$2:$J$211,0)),"OK","Revisar: origem divergente"),"Revisar: histórico")))</f>
        <v/>
      </c>
      <c r="H119" s="17">
        <f>IF(OR(A119="",B119="",C119="",E119=""),"",IF(C119&gt;'Listas'!$B$2,"Fora da referência",IF(COUNTIFS($B$2:$B$211,B119,$C$2:$C$211,"&gt;"&amp;C119,$C$2:$C$211,"&lt;="&amp;'Listas'!$B$2,$E$2:$E$211,"&lt;&gt;")+COUNTIFS($B$2:$B$211,B119,$C$2:$C$211,C119,$A$2:$A$211,"&gt;"&amp;A119,$E$2:$E$211,"&lt;&gt;")=0,"Vigente","Histórico")))</f>
        <v/>
      </c>
      <c r="I119" s="15">
        <f>IF(COUNTA(A119:F119)=0,"",IF(OR(A119="",B119="",C119="",D119="",E119="",F119=""),"Preencher campos obrigatórios",IF(COUNTIF($A$2:$A$211,A119)&gt;1,"Ordem duplicada",IF(COUNTIF('Membros'!$A$2:$A$211,B119)&lt;&gt;1,"Código não cadastrado ou duplicado",IF(C119&gt;'Listas'!$B$2,"Data após a referência",IF(C119&lt;IFERROR(INDEX('Membros'!$C$2:$C$211,MATCH(B119,'Membros'!$A$2:$A$211,0)),C119),"Data anterior à inclusão",IF(D119=E119,"Situação sem alteração",IF(G119&lt;&gt;"OK",G119,""))))))))</f>
        <v/>
      </c>
      <c r="J119" s="18">
        <f>IF(OR(A119="",C119=""),"",C119*1000000+A119)</f>
        <v/>
      </c>
    </row>
    <row r="120" ht="28" customHeight="1">
      <c r="A120" s="16" t="n"/>
      <c r="B120" s="10" t="n"/>
      <c r="C120" s="11" t="n"/>
      <c r="D120" s="10" t="n"/>
      <c r="E120" s="10" t="n"/>
      <c r="F120" s="10" t="n"/>
      <c r="G120" s="15">
        <f>IF(OR(A120="",B120="",C120="",D120="",E120=""),"",IF(COUNTIFS($B$2:$B$211,B120,$J$2:$J$211,"&lt;"&amp;J120)=0,IF(D120="Sem registro","OK","Revisar: origem inicial"),IFERROR(IF(D120=INDEX($E$2:$E$211,MATCH(AGGREGATE(14,6,$J$2:$J$211/(($B$2:$B$211=B120)*($J$2:$J$211&lt;J120)),1),$J$2:$J$211,0)),"OK","Revisar: origem divergente"),"Revisar: histórico")))</f>
        <v/>
      </c>
      <c r="H120" s="17">
        <f>IF(OR(A120="",B120="",C120="",E120=""),"",IF(C120&gt;'Listas'!$B$2,"Fora da referência",IF(COUNTIFS($B$2:$B$211,B120,$C$2:$C$211,"&gt;"&amp;C120,$C$2:$C$211,"&lt;="&amp;'Listas'!$B$2,$E$2:$E$211,"&lt;&gt;")+COUNTIFS($B$2:$B$211,B120,$C$2:$C$211,C120,$A$2:$A$211,"&gt;"&amp;A120,$E$2:$E$211,"&lt;&gt;")=0,"Vigente","Histórico")))</f>
        <v/>
      </c>
      <c r="I120" s="15">
        <f>IF(COUNTA(A120:F120)=0,"",IF(OR(A120="",B120="",C120="",D120="",E120="",F120=""),"Preencher campos obrigatórios",IF(COUNTIF($A$2:$A$211,A120)&gt;1,"Ordem duplicada",IF(COUNTIF('Membros'!$A$2:$A$211,B120)&lt;&gt;1,"Código não cadastrado ou duplicado",IF(C120&gt;'Listas'!$B$2,"Data após a referência",IF(C120&lt;IFERROR(INDEX('Membros'!$C$2:$C$211,MATCH(B120,'Membros'!$A$2:$A$211,0)),C120),"Data anterior à inclusão",IF(D120=E120,"Situação sem alteração",IF(G120&lt;&gt;"OK",G120,""))))))))</f>
        <v/>
      </c>
      <c r="J120" s="18">
        <f>IF(OR(A120="",C120=""),"",C120*1000000+A120)</f>
        <v/>
      </c>
    </row>
    <row r="121" ht="28" customHeight="1">
      <c r="A121" s="16" t="n"/>
      <c r="B121" s="10" t="n"/>
      <c r="C121" s="11" t="n"/>
      <c r="D121" s="10" t="n"/>
      <c r="E121" s="10" t="n"/>
      <c r="F121" s="10" t="n"/>
      <c r="G121" s="15">
        <f>IF(OR(A121="",B121="",C121="",D121="",E121=""),"",IF(COUNTIFS($B$2:$B$211,B121,$J$2:$J$211,"&lt;"&amp;J121)=0,IF(D121="Sem registro","OK","Revisar: origem inicial"),IFERROR(IF(D121=INDEX($E$2:$E$211,MATCH(AGGREGATE(14,6,$J$2:$J$211/(($B$2:$B$211=B121)*($J$2:$J$211&lt;J121)),1),$J$2:$J$211,0)),"OK","Revisar: origem divergente"),"Revisar: histórico")))</f>
        <v/>
      </c>
      <c r="H121" s="17">
        <f>IF(OR(A121="",B121="",C121="",E121=""),"",IF(C121&gt;'Listas'!$B$2,"Fora da referência",IF(COUNTIFS($B$2:$B$211,B121,$C$2:$C$211,"&gt;"&amp;C121,$C$2:$C$211,"&lt;="&amp;'Listas'!$B$2,$E$2:$E$211,"&lt;&gt;")+COUNTIFS($B$2:$B$211,B121,$C$2:$C$211,C121,$A$2:$A$211,"&gt;"&amp;A121,$E$2:$E$211,"&lt;&gt;")=0,"Vigente","Histórico")))</f>
        <v/>
      </c>
      <c r="I121" s="15">
        <f>IF(COUNTA(A121:F121)=0,"",IF(OR(A121="",B121="",C121="",D121="",E121="",F121=""),"Preencher campos obrigatórios",IF(COUNTIF($A$2:$A$211,A121)&gt;1,"Ordem duplicada",IF(COUNTIF('Membros'!$A$2:$A$211,B121)&lt;&gt;1,"Código não cadastrado ou duplicado",IF(C121&gt;'Listas'!$B$2,"Data após a referência",IF(C121&lt;IFERROR(INDEX('Membros'!$C$2:$C$211,MATCH(B121,'Membros'!$A$2:$A$211,0)),C121),"Data anterior à inclusão",IF(D121=E121,"Situação sem alteração",IF(G121&lt;&gt;"OK",G121,""))))))))</f>
        <v/>
      </c>
      <c r="J121" s="18">
        <f>IF(OR(A121="",C121=""),"",C121*1000000+A121)</f>
        <v/>
      </c>
    </row>
    <row r="122" ht="28" customHeight="1">
      <c r="A122" s="16" t="n"/>
      <c r="B122" s="10" t="n"/>
      <c r="C122" s="11" t="n"/>
      <c r="D122" s="10" t="n"/>
      <c r="E122" s="10" t="n"/>
      <c r="F122" s="10" t="n"/>
      <c r="G122" s="15">
        <f>IF(OR(A122="",B122="",C122="",D122="",E122=""),"",IF(COUNTIFS($B$2:$B$211,B122,$J$2:$J$211,"&lt;"&amp;J122)=0,IF(D122="Sem registro","OK","Revisar: origem inicial"),IFERROR(IF(D122=INDEX($E$2:$E$211,MATCH(AGGREGATE(14,6,$J$2:$J$211/(($B$2:$B$211=B122)*($J$2:$J$211&lt;J122)),1),$J$2:$J$211,0)),"OK","Revisar: origem divergente"),"Revisar: histórico")))</f>
        <v/>
      </c>
      <c r="H122" s="17">
        <f>IF(OR(A122="",B122="",C122="",E122=""),"",IF(C122&gt;'Listas'!$B$2,"Fora da referência",IF(COUNTIFS($B$2:$B$211,B122,$C$2:$C$211,"&gt;"&amp;C122,$C$2:$C$211,"&lt;="&amp;'Listas'!$B$2,$E$2:$E$211,"&lt;&gt;")+COUNTIFS($B$2:$B$211,B122,$C$2:$C$211,C122,$A$2:$A$211,"&gt;"&amp;A122,$E$2:$E$211,"&lt;&gt;")=0,"Vigente","Histórico")))</f>
        <v/>
      </c>
      <c r="I122" s="15">
        <f>IF(COUNTA(A122:F122)=0,"",IF(OR(A122="",B122="",C122="",D122="",E122="",F122=""),"Preencher campos obrigatórios",IF(COUNTIF($A$2:$A$211,A122)&gt;1,"Ordem duplicada",IF(COUNTIF('Membros'!$A$2:$A$211,B122)&lt;&gt;1,"Código não cadastrado ou duplicado",IF(C122&gt;'Listas'!$B$2,"Data após a referência",IF(C122&lt;IFERROR(INDEX('Membros'!$C$2:$C$211,MATCH(B122,'Membros'!$A$2:$A$211,0)),C122),"Data anterior à inclusão",IF(D122=E122,"Situação sem alteração",IF(G122&lt;&gt;"OK",G122,""))))))))</f>
        <v/>
      </c>
      <c r="J122" s="18">
        <f>IF(OR(A122="",C122=""),"",C122*1000000+A122)</f>
        <v/>
      </c>
    </row>
    <row r="123" ht="28" customHeight="1">
      <c r="A123" s="16" t="n"/>
      <c r="B123" s="10" t="n"/>
      <c r="C123" s="11" t="n"/>
      <c r="D123" s="10" t="n"/>
      <c r="E123" s="10" t="n"/>
      <c r="F123" s="10" t="n"/>
      <c r="G123" s="15">
        <f>IF(OR(A123="",B123="",C123="",D123="",E123=""),"",IF(COUNTIFS($B$2:$B$211,B123,$J$2:$J$211,"&lt;"&amp;J123)=0,IF(D123="Sem registro","OK","Revisar: origem inicial"),IFERROR(IF(D123=INDEX($E$2:$E$211,MATCH(AGGREGATE(14,6,$J$2:$J$211/(($B$2:$B$211=B123)*($J$2:$J$211&lt;J123)),1),$J$2:$J$211,0)),"OK","Revisar: origem divergente"),"Revisar: histórico")))</f>
        <v/>
      </c>
      <c r="H123" s="17">
        <f>IF(OR(A123="",B123="",C123="",E123=""),"",IF(C123&gt;'Listas'!$B$2,"Fora da referência",IF(COUNTIFS($B$2:$B$211,B123,$C$2:$C$211,"&gt;"&amp;C123,$C$2:$C$211,"&lt;="&amp;'Listas'!$B$2,$E$2:$E$211,"&lt;&gt;")+COUNTIFS($B$2:$B$211,B123,$C$2:$C$211,C123,$A$2:$A$211,"&gt;"&amp;A123,$E$2:$E$211,"&lt;&gt;")=0,"Vigente","Histórico")))</f>
        <v/>
      </c>
      <c r="I123" s="15">
        <f>IF(COUNTA(A123:F123)=0,"",IF(OR(A123="",B123="",C123="",D123="",E123="",F123=""),"Preencher campos obrigatórios",IF(COUNTIF($A$2:$A$211,A123)&gt;1,"Ordem duplicada",IF(COUNTIF('Membros'!$A$2:$A$211,B123)&lt;&gt;1,"Código não cadastrado ou duplicado",IF(C123&gt;'Listas'!$B$2,"Data após a referência",IF(C123&lt;IFERROR(INDEX('Membros'!$C$2:$C$211,MATCH(B123,'Membros'!$A$2:$A$211,0)),C123),"Data anterior à inclusão",IF(D123=E123,"Situação sem alteração",IF(G123&lt;&gt;"OK",G123,""))))))))</f>
        <v/>
      </c>
      <c r="J123" s="18">
        <f>IF(OR(A123="",C123=""),"",C123*1000000+A123)</f>
        <v/>
      </c>
    </row>
    <row r="124" ht="28" customHeight="1">
      <c r="A124" s="16" t="n"/>
      <c r="B124" s="10" t="n"/>
      <c r="C124" s="11" t="n"/>
      <c r="D124" s="10" t="n"/>
      <c r="E124" s="10" t="n"/>
      <c r="F124" s="10" t="n"/>
      <c r="G124" s="15">
        <f>IF(OR(A124="",B124="",C124="",D124="",E124=""),"",IF(COUNTIFS($B$2:$B$211,B124,$J$2:$J$211,"&lt;"&amp;J124)=0,IF(D124="Sem registro","OK","Revisar: origem inicial"),IFERROR(IF(D124=INDEX($E$2:$E$211,MATCH(AGGREGATE(14,6,$J$2:$J$211/(($B$2:$B$211=B124)*($J$2:$J$211&lt;J124)),1),$J$2:$J$211,0)),"OK","Revisar: origem divergente"),"Revisar: histórico")))</f>
        <v/>
      </c>
      <c r="H124" s="17">
        <f>IF(OR(A124="",B124="",C124="",E124=""),"",IF(C124&gt;'Listas'!$B$2,"Fora da referência",IF(COUNTIFS($B$2:$B$211,B124,$C$2:$C$211,"&gt;"&amp;C124,$C$2:$C$211,"&lt;="&amp;'Listas'!$B$2,$E$2:$E$211,"&lt;&gt;")+COUNTIFS($B$2:$B$211,B124,$C$2:$C$211,C124,$A$2:$A$211,"&gt;"&amp;A124,$E$2:$E$211,"&lt;&gt;")=0,"Vigente","Histórico")))</f>
        <v/>
      </c>
      <c r="I124" s="15">
        <f>IF(COUNTA(A124:F124)=0,"",IF(OR(A124="",B124="",C124="",D124="",E124="",F124=""),"Preencher campos obrigatórios",IF(COUNTIF($A$2:$A$211,A124)&gt;1,"Ordem duplicada",IF(COUNTIF('Membros'!$A$2:$A$211,B124)&lt;&gt;1,"Código não cadastrado ou duplicado",IF(C124&gt;'Listas'!$B$2,"Data após a referência",IF(C124&lt;IFERROR(INDEX('Membros'!$C$2:$C$211,MATCH(B124,'Membros'!$A$2:$A$211,0)),C124),"Data anterior à inclusão",IF(D124=E124,"Situação sem alteração",IF(G124&lt;&gt;"OK",G124,""))))))))</f>
        <v/>
      </c>
      <c r="J124" s="18">
        <f>IF(OR(A124="",C124=""),"",C124*1000000+A124)</f>
        <v/>
      </c>
    </row>
    <row r="125" ht="28" customHeight="1">
      <c r="A125" s="16" t="n"/>
      <c r="B125" s="10" t="n"/>
      <c r="C125" s="11" t="n"/>
      <c r="D125" s="10" t="n"/>
      <c r="E125" s="10" t="n"/>
      <c r="F125" s="10" t="n"/>
      <c r="G125" s="15">
        <f>IF(OR(A125="",B125="",C125="",D125="",E125=""),"",IF(COUNTIFS($B$2:$B$211,B125,$J$2:$J$211,"&lt;"&amp;J125)=0,IF(D125="Sem registro","OK","Revisar: origem inicial"),IFERROR(IF(D125=INDEX($E$2:$E$211,MATCH(AGGREGATE(14,6,$J$2:$J$211/(($B$2:$B$211=B125)*($J$2:$J$211&lt;J125)),1),$J$2:$J$211,0)),"OK","Revisar: origem divergente"),"Revisar: histórico")))</f>
        <v/>
      </c>
      <c r="H125" s="17">
        <f>IF(OR(A125="",B125="",C125="",E125=""),"",IF(C125&gt;'Listas'!$B$2,"Fora da referência",IF(COUNTIFS($B$2:$B$211,B125,$C$2:$C$211,"&gt;"&amp;C125,$C$2:$C$211,"&lt;="&amp;'Listas'!$B$2,$E$2:$E$211,"&lt;&gt;")+COUNTIFS($B$2:$B$211,B125,$C$2:$C$211,C125,$A$2:$A$211,"&gt;"&amp;A125,$E$2:$E$211,"&lt;&gt;")=0,"Vigente","Histórico")))</f>
        <v/>
      </c>
      <c r="I125" s="15">
        <f>IF(COUNTA(A125:F125)=0,"",IF(OR(A125="",B125="",C125="",D125="",E125="",F125=""),"Preencher campos obrigatórios",IF(COUNTIF($A$2:$A$211,A125)&gt;1,"Ordem duplicada",IF(COUNTIF('Membros'!$A$2:$A$211,B125)&lt;&gt;1,"Código não cadastrado ou duplicado",IF(C125&gt;'Listas'!$B$2,"Data após a referência",IF(C125&lt;IFERROR(INDEX('Membros'!$C$2:$C$211,MATCH(B125,'Membros'!$A$2:$A$211,0)),C125),"Data anterior à inclusão",IF(D125=E125,"Situação sem alteração",IF(G125&lt;&gt;"OK",G125,""))))))))</f>
        <v/>
      </c>
      <c r="J125" s="18">
        <f>IF(OR(A125="",C125=""),"",C125*1000000+A125)</f>
        <v/>
      </c>
    </row>
    <row r="126" ht="28" customHeight="1">
      <c r="A126" s="16" t="n"/>
      <c r="B126" s="10" t="n"/>
      <c r="C126" s="11" t="n"/>
      <c r="D126" s="10" t="n"/>
      <c r="E126" s="10" t="n"/>
      <c r="F126" s="10" t="n"/>
      <c r="G126" s="15">
        <f>IF(OR(A126="",B126="",C126="",D126="",E126=""),"",IF(COUNTIFS($B$2:$B$211,B126,$J$2:$J$211,"&lt;"&amp;J126)=0,IF(D126="Sem registro","OK","Revisar: origem inicial"),IFERROR(IF(D126=INDEX($E$2:$E$211,MATCH(AGGREGATE(14,6,$J$2:$J$211/(($B$2:$B$211=B126)*($J$2:$J$211&lt;J126)),1),$J$2:$J$211,0)),"OK","Revisar: origem divergente"),"Revisar: histórico")))</f>
        <v/>
      </c>
      <c r="H126" s="17">
        <f>IF(OR(A126="",B126="",C126="",E126=""),"",IF(C126&gt;'Listas'!$B$2,"Fora da referência",IF(COUNTIFS($B$2:$B$211,B126,$C$2:$C$211,"&gt;"&amp;C126,$C$2:$C$211,"&lt;="&amp;'Listas'!$B$2,$E$2:$E$211,"&lt;&gt;")+COUNTIFS($B$2:$B$211,B126,$C$2:$C$211,C126,$A$2:$A$211,"&gt;"&amp;A126,$E$2:$E$211,"&lt;&gt;")=0,"Vigente","Histórico")))</f>
        <v/>
      </c>
      <c r="I126" s="15">
        <f>IF(COUNTA(A126:F126)=0,"",IF(OR(A126="",B126="",C126="",D126="",E126="",F126=""),"Preencher campos obrigatórios",IF(COUNTIF($A$2:$A$211,A126)&gt;1,"Ordem duplicada",IF(COUNTIF('Membros'!$A$2:$A$211,B126)&lt;&gt;1,"Código não cadastrado ou duplicado",IF(C126&gt;'Listas'!$B$2,"Data após a referência",IF(C126&lt;IFERROR(INDEX('Membros'!$C$2:$C$211,MATCH(B126,'Membros'!$A$2:$A$211,0)),C126),"Data anterior à inclusão",IF(D126=E126,"Situação sem alteração",IF(G126&lt;&gt;"OK",G126,""))))))))</f>
        <v/>
      </c>
      <c r="J126" s="18">
        <f>IF(OR(A126="",C126=""),"",C126*1000000+A126)</f>
        <v/>
      </c>
    </row>
    <row r="127" ht="28" customHeight="1">
      <c r="A127" s="16" t="n"/>
      <c r="B127" s="10" t="n"/>
      <c r="C127" s="11" t="n"/>
      <c r="D127" s="10" t="n"/>
      <c r="E127" s="10" t="n"/>
      <c r="F127" s="10" t="n"/>
      <c r="G127" s="15">
        <f>IF(OR(A127="",B127="",C127="",D127="",E127=""),"",IF(COUNTIFS($B$2:$B$211,B127,$J$2:$J$211,"&lt;"&amp;J127)=0,IF(D127="Sem registro","OK","Revisar: origem inicial"),IFERROR(IF(D127=INDEX($E$2:$E$211,MATCH(AGGREGATE(14,6,$J$2:$J$211/(($B$2:$B$211=B127)*($J$2:$J$211&lt;J127)),1),$J$2:$J$211,0)),"OK","Revisar: origem divergente"),"Revisar: histórico")))</f>
        <v/>
      </c>
      <c r="H127" s="17">
        <f>IF(OR(A127="",B127="",C127="",E127=""),"",IF(C127&gt;'Listas'!$B$2,"Fora da referência",IF(COUNTIFS($B$2:$B$211,B127,$C$2:$C$211,"&gt;"&amp;C127,$C$2:$C$211,"&lt;="&amp;'Listas'!$B$2,$E$2:$E$211,"&lt;&gt;")+COUNTIFS($B$2:$B$211,B127,$C$2:$C$211,C127,$A$2:$A$211,"&gt;"&amp;A127,$E$2:$E$211,"&lt;&gt;")=0,"Vigente","Histórico")))</f>
        <v/>
      </c>
      <c r="I127" s="15">
        <f>IF(COUNTA(A127:F127)=0,"",IF(OR(A127="",B127="",C127="",D127="",E127="",F127=""),"Preencher campos obrigatórios",IF(COUNTIF($A$2:$A$211,A127)&gt;1,"Ordem duplicada",IF(COUNTIF('Membros'!$A$2:$A$211,B127)&lt;&gt;1,"Código não cadastrado ou duplicado",IF(C127&gt;'Listas'!$B$2,"Data após a referência",IF(C127&lt;IFERROR(INDEX('Membros'!$C$2:$C$211,MATCH(B127,'Membros'!$A$2:$A$211,0)),C127),"Data anterior à inclusão",IF(D127=E127,"Situação sem alteração",IF(G127&lt;&gt;"OK",G127,""))))))))</f>
        <v/>
      </c>
      <c r="J127" s="18">
        <f>IF(OR(A127="",C127=""),"",C127*1000000+A127)</f>
        <v/>
      </c>
    </row>
    <row r="128" ht="28" customHeight="1">
      <c r="A128" s="16" t="n"/>
      <c r="B128" s="10" t="n"/>
      <c r="C128" s="11" t="n"/>
      <c r="D128" s="10" t="n"/>
      <c r="E128" s="10" t="n"/>
      <c r="F128" s="10" t="n"/>
      <c r="G128" s="15">
        <f>IF(OR(A128="",B128="",C128="",D128="",E128=""),"",IF(COUNTIFS($B$2:$B$211,B128,$J$2:$J$211,"&lt;"&amp;J128)=0,IF(D128="Sem registro","OK","Revisar: origem inicial"),IFERROR(IF(D128=INDEX($E$2:$E$211,MATCH(AGGREGATE(14,6,$J$2:$J$211/(($B$2:$B$211=B128)*($J$2:$J$211&lt;J128)),1),$J$2:$J$211,0)),"OK","Revisar: origem divergente"),"Revisar: histórico")))</f>
        <v/>
      </c>
      <c r="H128" s="17">
        <f>IF(OR(A128="",B128="",C128="",E128=""),"",IF(C128&gt;'Listas'!$B$2,"Fora da referência",IF(COUNTIFS($B$2:$B$211,B128,$C$2:$C$211,"&gt;"&amp;C128,$C$2:$C$211,"&lt;="&amp;'Listas'!$B$2,$E$2:$E$211,"&lt;&gt;")+COUNTIFS($B$2:$B$211,B128,$C$2:$C$211,C128,$A$2:$A$211,"&gt;"&amp;A128,$E$2:$E$211,"&lt;&gt;")=0,"Vigente","Histórico")))</f>
        <v/>
      </c>
      <c r="I128" s="15">
        <f>IF(COUNTA(A128:F128)=0,"",IF(OR(A128="",B128="",C128="",D128="",E128="",F128=""),"Preencher campos obrigatórios",IF(COUNTIF($A$2:$A$211,A128)&gt;1,"Ordem duplicada",IF(COUNTIF('Membros'!$A$2:$A$211,B128)&lt;&gt;1,"Código não cadastrado ou duplicado",IF(C128&gt;'Listas'!$B$2,"Data após a referência",IF(C128&lt;IFERROR(INDEX('Membros'!$C$2:$C$211,MATCH(B128,'Membros'!$A$2:$A$211,0)),C128),"Data anterior à inclusão",IF(D128=E128,"Situação sem alteração",IF(G128&lt;&gt;"OK",G128,""))))))))</f>
        <v/>
      </c>
      <c r="J128" s="18">
        <f>IF(OR(A128="",C128=""),"",C128*1000000+A128)</f>
        <v/>
      </c>
    </row>
    <row r="129" ht="28" customHeight="1">
      <c r="A129" s="16" t="n"/>
      <c r="B129" s="10" t="n"/>
      <c r="C129" s="11" t="n"/>
      <c r="D129" s="10" t="n"/>
      <c r="E129" s="10" t="n"/>
      <c r="F129" s="10" t="n"/>
      <c r="G129" s="15">
        <f>IF(OR(A129="",B129="",C129="",D129="",E129=""),"",IF(COUNTIFS($B$2:$B$211,B129,$J$2:$J$211,"&lt;"&amp;J129)=0,IF(D129="Sem registro","OK","Revisar: origem inicial"),IFERROR(IF(D129=INDEX($E$2:$E$211,MATCH(AGGREGATE(14,6,$J$2:$J$211/(($B$2:$B$211=B129)*($J$2:$J$211&lt;J129)),1),$J$2:$J$211,0)),"OK","Revisar: origem divergente"),"Revisar: histórico")))</f>
        <v/>
      </c>
      <c r="H129" s="17">
        <f>IF(OR(A129="",B129="",C129="",E129=""),"",IF(C129&gt;'Listas'!$B$2,"Fora da referência",IF(COUNTIFS($B$2:$B$211,B129,$C$2:$C$211,"&gt;"&amp;C129,$C$2:$C$211,"&lt;="&amp;'Listas'!$B$2,$E$2:$E$211,"&lt;&gt;")+COUNTIFS($B$2:$B$211,B129,$C$2:$C$211,C129,$A$2:$A$211,"&gt;"&amp;A129,$E$2:$E$211,"&lt;&gt;")=0,"Vigente","Histórico")))</f>
        <v/>
      </c>
      <c r="I129" s="15">
        <f>IF(COUNTA(A129:F129)=0,"",IF(OR(A129="",B129="",C129="",D129="",E129="",F129=""),"Preencher campos obrigatórios",IF(COUNTIF($A$2:$A$211,A129)&gt;1,"Ordem duplicada",IF(COUNTIF('Membros'!$A$2:$A$211,B129)&lt;&gt;1,"Código não cadastrado ou duplicado",IF(C129&gt;'Listas'!$B$2,"Data após a referência",IF(C129&lt;IFERROR(INDEX('Membros'!$C$2:$C$211,MATCH(B129,'Membros'!$A$2:$A$211,0)),C129),"Data anterior à inclusão",IF(D129=E129,"Situação sem alteração",IF(G129&lt;&gt;"OK",G129,""))))))))</f>
        <v/>
      </c>
      <c r="J129" s="18">
        <f>IF(OR(A129="",C129=""),"",C129*1000000+A129)</f>
        <v/>
      </c>
    </row>
    <row r="130" ht="28" customHeight="1">
      <c r="A130" s="16" t="n"/>
      <c r="B130" s="10" t="n"/>
      <c r="C130" s="11" t="n"/>
      <c r="D130" s="10" t="n"/>
      <c r="E130" s="10" t="n"/>
      <c r="F130" s="10" t="n"/>
      <c r="G130" s="15">
        <f>IF(OR(A130="",B130="",C130="",D130="",E130=""),"",IF(COUNTIFS($B$2:$B$211,B130,$J$2:$J$211,"&lt;"&amp;J130)=0,IF(D130="Sem registro","OK","Revisar: origem inicial"),IFERROR(IF(D130=INDEX($E$2:$E$211,MATCH(AGGREGATE(14,6,$J$2:$J$211/(($B$2:$B$211=B130)*($J$2:$J$211&lt;J130)),1),$J$2:$J$211,0)),"OK","Revisar: origem divergente"),"Revisar: histórico")))</f>
        <v/>
      </c>
      <c r="H130" s="17">
        <f>IF(OR(A130="",B130="",C130="",E130=""),"",IF(C130&gt;'Listas'!$B$2,"Fora da referência",IF(COUNTIFS($B$2:$B$211,B130,$C$2:$C$211,"&gt;"&amp;C130,$C$2:$C$211,"&lt;="&amp;'Listas'!$B$2,$E$2:$E$211,"&lt;&gt;")+COUNTIFS($B$2:$B$211,B130,$C$2:$C$211,C130,$A$2:$A$211,"&gt;"&amp;A130,$E$2:$E$211,"&lt;&gt;")=0,"Vigente","Histórico")))</f>
        <v/>
      </c>
      <c r="I130" s="15">
        <f>IF(COUNTA(A130:F130)=0,"",IF(OR(A130="",B130="",C130="",D130="",E130="",F130=""),"Preencher campos obrigatórios",IF(COUNTIF($A$2:$A$211,A130)&gt;1,"Ordem duplicada",IF(COUNTIF('Membros'!$A$2:$A$211,B130)&lt;&gt;1,"Código não cadastrado ou duplicado",IF(C130&gt;'Listas'!$B$2,"Data após a referência",IF(C130&lt;IFERROR(INDEX('Membros'!$C$2:$C$211,MATCH(B130,'Membros'!$A$2:$A$211,0)),C130),"Data anterior à inclusão",IF(D130=E130,"Situação sem alteração",IF(G130&lt;&gt;"OK",G130,""))))))))</f>
        <v/>
      </c>
      <c r="J130" s="18">
        <f>IF(OR(A130="",C130=""),"",C130*1000000+A130)</f>
        <v/>
      </c>
    </row>
    <row r="131" ht="28" customHeight="1">
      <c r="A131" s="16" t="n"/>
      <c r="B131" s="10" t="n"/>
      <c r="C131" s="11" t="n"/>
      <c r="D131" s="10" t="n"/>
      <c r="E131" s="10" t="n"/>
      <c r="F131" s="10" t="n"/>
      <c r="G131" s="15">
        <f>IF(OR(A131="",B131="",C131="",D131="",E131=""),"",IF(COUNTIFS($B$2:$B$211,B131,$J$2:$J$211,"&lt;"&amp;J131)=0,IF(D131="Sem registro","OK","Revisar: origem inicial"),IFERROR(IF(D131=INDEX($E$2:$E$211,MATCH(AGGREGATE(14,6,$J$2:$J$211/(($B$2:$B$211=B131)*($J$2:$J$211&lt;J131)),1),$J$2:$J$211,0)),"OK","Revisar: origem divergente"),"Revisar: histórico")))</f>
        <v/>
      </c>
      <c r="H131" s="17">
        <f>IF(OR(A131="",B131="",C131="",E131=""),"",IF(C131&gt;'Listas'!$B$2,"Fora da referência",IF(COUNTIFS($B$2:$B$211,B131,$C$2:$C$211,"&gt;"&amp;C131,$C$2:$C$211,"&lt;="&amp;'Listas'!$B$2,$E$2:$E$211,"&lt;&gt;")+COUNTIFS($B$2:$B$211,B131,$C$2:$C$211,C131,$A$2:$A$211,"&gt;"&amp;A131,$E$2:$E$211,"&lt;&gt;")=0,"Vigente","Histórico")))</f>
        <v/>
      </c>
      <c r="I131" s="15">
        <f>IF(COUNTA(A131:F131)=0,"",IF(OR(A131="",B131="",C131="",D131="",E131="",F131=""),"Preencher campos obrigatórios",IF(COUNTIF($A$2:$A$211,A131)&gt;1,"Ordem duplicada",IF(COUNTIF('Membros'!$A$2:$A$211,B131)&lt;&gt;1,"Código não cadastrado ou duplicado",IF(C131&gt;'Listas'!$B$2,"Data após a referência",IF(C131&lt;IFERROR(INDEX('Membros'!$C$2:$C$211,MATCH(B131,'Membros'!$A$2:$A$211,0)),C131),"Data anterior à inclusão",IF(D131=E131,"Situação sem alteração",IF(G131&lt;&gt;"OK",G131,""))))))))</f>
        <v/>
      </c>
      <c r="J131" s="18">
        <f>IF(OR(A131="",C131=""),"",C131*1000000+A131)</f>
        <v/>
      </c>
    </row>
    <row r="132" ht="28" customHeight="1">
      <c r="A132" s="16" t="n"/>
      <c r="B132" s="10" t="n"/>
      <c r="C132" s="11" t="n"/>
      <c r="D132" s="10" t="n"/>
      <c r="E132" s="10" t="n"/>
      <c r="F132" s="10" t="n"/>
      <c r="G132" s="15">
        <f>IF(OR(A132="",B132="",C132="",D132="",E132=""),"",IF(COUNTIFS($B$2:$B$211,B132,$J$2:$J$211,"&lt;"&amp;J132)=0,IF(D132="Sem registro","OK","Revisar: origem inicial"),IFERROR(IF(D132=INDEX($E$2:$E$211,MATCH(AGGREGATE(14,6,$J$2:$J$211/(($B$2:$B$211=B132)*($J$2:$J$211&lt;J132)),1),$J$2:$J$211,0)),"OK","Revisar: origem divergente"),"Revisar: histórico")))</f>
        <v/>
      </c>
      <c r="H132" s="17">
        <f>IF(OR(A132="",B132="",C132="",E132=""),"",IF(C132&gt;'Listas'!$B$2,"Fora da referência",IF(COUNTIFS($B$2:$B$211,B132,$C$2:$C$211,"&gt;"&amp;C132,$C$2:$C$211,"&lt;="&amp;'Listas'!$B$2,$E$2:$E$211,"&lt;&gt;")+COUNTIFS($B$2:$B$211,B132,$C$2:$C$211,C132,$A$2:$A$211,"&gt;"&amp;A132,$E$2:$E$211,"&lt;&gt;")=0,"Vigente","Histórico")))</f>
        <v/>
      </c>
      <c r="I132" s="15">
        <f>IF(COUNTA(A132:F132)=0,"",IF(OR(A132="",B132="",C132="",D132="",E132="",F132=""),"Preencher campos obrigatórios",IF(COUNTIF($A$2:$A$211,A132)&gt;1,"Ordem duplicada",IF(COUNTIF('Membros'!$A$2:$A$211,B132)&lt;&gt;1,"Código não cadastrado ou duplicado",IF(C132&gt;'Listas'!$B$2,"Data após a referência",IF(C132&lt;IFERROR(INDEX('Membros'!$C$2:$C$211,MATCH(B132,'Membros'!$A$2:$A$211,0)),C132),"Data anterior à inclusão",IF(D132=E132,"Situação sem alteração",IF(G132&lt;&gt;"OK",G132,""))))))))</f>
        <v/>
      </c>
      <c r="J132" s="18">
        <f>IF(OR(A132="",C132=""),"",C132*1000000+A132)</f>
        <v/>
      </c>
    </row>
    <row r="133" ht="28" customHeight="1">
      <c r="A133" s="16" t="n"/>
      <c r="B133" s="10" t="n"/>
      <c r="C133" s="11" t="n"/>
      <c r="D133" s="10" t="n"/>
      <c r="E133" s="10" t="n"/>
      <c r="F133" s="10" t="n"/>
      <c r="G133" s="15">
        <f>IF(OR(A133="",B133="",C133="",D133="",E133=""),"",IF(COUNTIFS($B$2:$B$211,B133,$J$2:$J$211,"&lt;"&amp;J133)=0,IF(D133="Sem registro","OK","Revisar: origem inicial"),IFERROR(IF(D133=INDEX($E$2:$E$211,MATCH(AGGREGATE(14,6,$J$2:$J$211/(($B$2:$B$211=B133)*($J$2:$J$211&lt;J133)),1),$J$2:$J$211,0)),"OK","Revisar: origem divergente"),"Revisar: histórico")))</f>
        <v/>
      </c>
      <c r="H133" s="17">
        <f>IF(OR(A133="",B133="",C133="",E133=""),"",IF(C133&gt;'Listas'!$B$2,"Fora da referência",IF(COUNTIFS($B$2:$B$211,B133,$C$2:$C$211,"&gt;"&amp;C133,$C$2:$C$211,"&lt;="&amp;'Listas'!$B$2,$E$2:$E$211,"&lt;&gt;")+COUNTIFS($B$2:$B$211,B133,$C$2:$C$211,C133,$A$2:$A$211,"&gt;"&amp;A133,$E$2:$E$211,"&lt;&gt;")=0,"Vigente","Histórico")))</f>
        <v/>
      </c>
      <c r="I133" s="15">
        <f>IF(COUNTA(A133:F133)=0,"",IF(OR(A133="",B133="",C133="",D133="",E133="",F133=""),"Preencher campos obrigatórios",IF(COUNTIF($A$2:$A$211,A133)&gt;1,"Ordem duplicada",IF(COUNTIF('Membros'!$A$2:$A$211,B133)&lt;&gt;1,"Código não cadastrado ou duplicado",IF(C133&gt;'Listas'!$B$2,"Data após a referência",IF(C133&lt;IFERROR(INDEX('Membros'!$C$2:$C$211,MATCH(B133,'Membros'!$A$2:$A$211,0)),C133),"Data anterior à inclusão",IF(D133=E133,"Situação sem alteração",IF(G133&lt;&gt;"OK",G133,""))))))))</f>
        <v/>
      </c>
      <c r="J133" s="18">
        <f>IF(OR(A133="",C133=""),"",C133*1000000+A133)</f>
        <v/>
      </c>
    </row>
    <row r="134" ht="28" customHeight="1">
      <c r="A134" s="16" t="n"/>
      <c r="B134" s="10" t="n"/>
      <c r="C134" s="11" t="n"/>
      <c r="D134" s="10" t="n"/>
      <c r="E134" s="10" t="n"/>
      <c r="F134" s="10" t="n"/>
      <c r="G134" s="15">
        <f>IF(OR(A134="",B134="",C134="",D134="",E134=""),"",IF(COUNTIFS($B$2:$B$211,B134,$J$2:$J$211,"&lt;"&amp;J134)=0,IF(D134="Sem registro","OK","Revisar: origem inicial"),IFERROR(IF(D134=INDEX($E$2:$E$211,MATCH(AGGREGATE(14,6,$J$2:$J$211/(($B$2:$B$211=B134)*($J$2:$J$211&lt;J134)),1),$J$2:$J$211,0)),"OK","Revisar: origem divergente"),"Revisar: histórico")))</f>
        <v/>
      </c>
      <c r="H134" s="17">
        <f>IF(OR(A134="",B134="",C134="",E134=""),"",IF(C134&gt;'Listas'!$B$2,"Fora da referência",IF(COUNTIFS($B$2:$B$211,B134,$C$2:$C$211,"&gt;"&amp;C134,$C$2:$C$211,"&lt;="&amp;'Listas'!$B$2,$E$2:$E$211,"&lt;&gt;")+COUNTIFS($B$2:$B$211,B134,$C$2:$C$211,C134,$A$2:$A$211,"&gt;"&amp;A134,$E$2:$E$211,"&lt;&gt;")=0,"Vigente","Histórico")))</f>
        <v/>
      </c>
      <c r="I134" s="15">
        <f>IF(COUNTA(A134:F134)=0,"",IF(OR(A134="",B134="",C134="",D134="",E134="",F134=""),"Preencher campos obrigatórios",IF(COUNTIF($A$2:$A$211,A134)&gt;1,"Ordem duplicada",IF(COUNTIF('Membros'!$A$2:$A$211,B134)&lt;&gt;1,"Código não cadastrado ou duplicado",IF(C134&gt;'Listas'!$B$2,"Data após a referência",IF(C134&lt;IFERROR(INDEX('Membros'!$C$2:$C$211,MATCH(B134,'Membros'!$A$2:$A$211,0)),C134),"Data anterior à inclusão",IF(D134=E134,"Situação sem alteração",IF(G134&lt;&gt;"OK",G134,""))))))))</f>
        <v/>
      </c>
      <c r="J134" s="18">
        <f>IF(OR(A134="",C134=""),"",C134*1000000+A134)</f>
        <v/>
      </c>
    </row>
    <row r="135" ht="28" customHeight="1">
      <c r="A135" s="16" t="n"/>
      <c r="B135" s="10" t="n"/>
      <c r="C135" s="11" t="n"/>
      <c r="D135" s="10" t="n"/>
      <c r="E135" s="10" t="n"/>
      <c r="F135" s="10" t="n"/>
      <c r="G135" s="15">
        <f>IF(OR(A135="",B135="",C135="",D135="",E135=""),"",IF(COUNTIFS($B$2:$B$211,B135,$J$2:$J$211,"&lt;"&amp;J135)=0,IF(D135="Sem registro","OK","Revisar: origem inicial"),IFERROR(IF(D135=INDEX($E$2:$E$211,MATCH(AGGREGATE(14,6,$J$2:$J$211/(($B$2:$B$211=B135)*($J$2:$J$211&lt;J135)),1),$J$2:$J$211,0)),"OK","Revisar: origem divergente"),"Revisar: histórico")))</f>
        <v/>
      </c>
      <c r="H135" s="17">
        <f>IF(OR(A135="",B135="",C135="",E135=""),"",IF(C135&gt;'Listas'!$B$2,"Fora da referência",IF(COUNTIFS($B$2:$B$211,B135,$C$2:$C$211,"&gt;"&amp;C135,$C$2:$C$211,"&lt;="&amp;'Listas'!$B$2,$E$2:$E$211,"&lt;&gt;")+COUNTIFS($B$2:$B$211,B135,$C$2:$C$211,C135,$A$2:$A$211,"&gt;"&amp;A135,$E$2:$E$211,"&lt;&gt;")=0,"Vigente","Histórico")))</f>
        <v/>
      </c>
      <c r="I135" s="15">
        <f>IF(COUNTA(A135:F135)=0,"",IF(OR(A135="",B135="",C135="",D135="",E135="",F135=""),"Preencher campos obrigatórios",IF(COUNTIF($A$2:$A$211,A135)&gt;1,"Ordem duplicada",IF(COUNTIF('Membros'!$A$2:$A$211,B135)&lt;&gt;1,"Código não cadastrado ou duplicado",IF(C135&gt;'Listas'!$B$2,"Data após a referência",IF(C135&lt;IFERROR(INDEX('Membros'!$C$2:$C$211,MATCH(B135,'Membros'!$A$2:$A$211,0)),C135),"Data anterior à inclusão",IF(D135=E135,"Situação sem alteração",IF(G135&lt;&gt;"OK",G135,""))))))))</f>
        <v/>
      </c>
      <c r="J135" s="18">
        <f>IF(OR(A135="",C135=""),"",C135*1000000+A135)</f>
        <v/>
      </c>
    </row>
    <row r="136" ht="28" customHeight="1">
      <c r="A136" s="16" t="n"/>
      <c r="B136" s="10" t="n"/>
      <c r="C136" s="11" t="n"/>
      <c r="D136" s="10" t="n"/>
      <c r="E136" s="10" t="n"/>
      <c r="F136" s="10" t="n"/>
      <c r="G136" s="15">
        <f>IF(OR(A136="",B136="",C136="",D136="",E136=""),"",IF(COUNTIFS($B$2:$B$211,B136,$J$2:$J$211,"&lt;"&amp;J136)=0,IF(D136="Sem registro","OK","Revisar: origem inicial"),IFERROR(IF(D136=INDEX($E$2:$E$211,MATCH(AGGREGATE(14,6,$J$2:$J$211/(($B$2:$B$211=B136)*($J$2:$J$211&lt;J136)),1),$J$2:$J$211,0)),"OK","Revisar: origem divergente"),"Revisar: histórico")))</f>
        <v/>
      </c>
      <c r="H136" s="17">
        <f>IF(OR(A136="",B136="",C136="",E136=""),"",IF(C136&gt;'Listas'!$B$2,"Fora da referência",IF(COUNTIFS($B$2:$B$211,B136,$C$2:$C$211,"&gt;"&amp;C136,$C$2:$C$211,"&lt;="&amp;'Listas'!$B$2,$E$2:$E$211,"&lt;&gt;")+COUNTIFS($B$2:$B$211,B136,$C$2:$C$211,C136,$A$2:$A$211,"&gt;"&amp;A136,$E$2:$E$211,"&lt;&gt;")=0,"Vigente","Histórico")))</f>
        <v/>
      </c>
      <c r="I136" s="15">
        <f>IF(COUNTA(A136:F136)=0,"",IF(OR(A136="",B136="",C136="",D136="",E136="",F136=""),"Preencher campos obrigatórios",IF(COUNTIF($A$2:$A$211,A136)&gt;1,"Ordem duplicada",IF(COUNTIF('Membros'!$A$2:$A$211,B136)&lt;&gt;1,"Código não cadastrado ou duplicado",IF(C136&gt;'Listas'!$B$2,"Data após a referência",IF(C136&lt;IFERROR(INDEX('Membros'!$C$2:$C$211,MATCH(B136,'Membros'!$A$2:$A$211,0)),C136),"Data anterior à inclusão",IF(D136=E136,"Situação sem alteração",IF(G136&lt;&gt;"OK",G136,""))))))))</f>
        <v/>
      </c>
      <c r="J136" s="18">
        <f>IF(OR(A136="",C136=""),"",C136*1000000+A136)</f>
        <v/>
      </c>
    </row>
    <row r="137" ht="28" customHeight="1">
      <c r="A137" s="16" t="n"/>
      <c r="B137" s="10" t="n"/>
      <c r="C137" s="11" t="n"/>
      <c r="D137" s="10" t="n"/>
      <c r="E137" s="10" t="n"/>
      <c r="F137" s="10" t="n"/>
      <c r="G137" s="15">
        <f>IF(OR(A137="",B137="",C137="",D137="",E137=""),"",IF(COUNTIFS($B$2:$B$211,B137,$J$2:$J$211,"&lt;"&amp;J137)=0,IF(D137="Sem registro","OK","Revisar: origem inicial"),IFERROR(IF(D137=INDEX($E$2:$E$211,MATCH(AGGREGATE(14,6,$J$2:$J$211/(($B$2:$B$211=B137)*($J$2:$J$211&lt;J137)),1),$J$2:$J$211,0)),"OK","Revisar: origem divergente"),"Revisar: histórico")))</f>
        <v/>
      </c>
      <c r="H137" s="17">
        <f>IF(OR(A137="",B137="",C137="",E137=""),"",IF(C137&gt;'Listas'!$B$2,"Fora da referência",IF(COUNTIFS($B$2:$B$211,B137,$C$2:$C$211,"&gt;"&amp;C137,$C$2:$C$211,"&lt;="&amp;'Listas'!$B$2,$E$2:$E$211,"&lt;&gt;")+COUNTIFS($B$2:$B$211,B137,$C$2:$C$211,C137,$A$2:$A$211,"&gt;"&amp;A137,$E$2:$E$211,"&lt;&gt;")=0,"Vigente","Histórico")))</f>
        <v/>
      </c>
      <c r="I137" s="15">
        <f>IF(COUNTA(A137:F137)=0,"",IF(OR(A137="",B137="",C137="",D137="",E137="",F137=""),"Preencher campos obrigatórios",IF(COUNTIF($A$2:$A$211,A137)&gt;1,"Ordem duplicada",IF(COUNTIF('Membros'!$A$2:$A$211,B137)&lt;&gt;1,"Código não cadastrado ou duplicado",IF(C137&gt;'Listas'!$B$2,"Data após a referência",IF(C137&lt;IFERROR(INDEX('Membros'!$C$2:$C$211,MATCH(B137,'Membros'!$A$2:$A$211,0)),C137),"Data anterior à inclusão",IF(D137=E137,"Situação sem alteração",IF(G137&lt;&gt;"OK",G137,""))))))))</f>
        <v/>
      </c>
      <c r="J137" s="18">
        <f>IF(OR(A137="",C137=""),"",C137*1000000+A137)</f>
        <v/>
      </c>
    </row>
    <row r="138" ht="28" customHeight="1">
      <c r="A138" s="16" t="n"/>
      <c r="B138" s="10" t="n"/>
      <c r="C138" s="11" t="n"/>
      <c r="D138" s="10" t="n"/>
      <c r="E138" s="10" t="n"/>
      <c r="F138" s="10" t="n"/>
      <c r="G138" s="15">
        <f>IF(OR(A138="",B138="",C138="",D138="",E138=""),"",IF(COUNTIFS($B$2:$B$211,B138,$J$2:$J$211,"&lt;"&amp;J138)=0,IF(D138="Sem registro","OK","Revisar: origem inicial"),IFERROR(IF(D138=INDEX($E$2:$E$211,MATCH(AGGREGATE(14,6,$J$2:$J$211/(($B$2:$B$211=B138)*($J$2:$J$211&lt;J138)),1),$J$2:$J$211,0)),"OK","Revisar: origem divergente"),"Revisar: histórico")))</f>
        <v/>
      </c>
      <c r="H138" s="17">
        <f>IF(OR(A138="",B138="",C138="",E138=""),"",IF(C138&gt;'Listas'!$B$2,"Fora da referência",IF(COUNTIFS($B$2:$B$211,B138,$C$2:$C$211,"&gt;"&amp;C138,$C$2:$C$211,"&lt;="&amp;'Listas'!$B$2,$E$2:$E$211,"&lt;&gt;")+COUNTIFS($B$2:$B$211,B138,$C$2:$C$211,C138,$A$2:$A$211,"&gt;"&amp;A138,$E$2:$E$211,"&lt;&gt;")=0,"Vigente","Histórico")))</f>
        <v/>
      </c>
      <c r="I138" s="15">
        <f>IF(COUNTA(A138:F138)=0,"",IF(OR(A138="",B138="",C138="",D138="",E138="",F138=""),"Preencher campos obrigatórios",IF(COUNTIF($A$2:$A$211,A138)&gt;1,"Ordem duplicada",IF(COUNTIF('Membros'!$A$2:$A$211,B138)&lt;&gt;1,"Código não cadastrado ou duplicado",IF(C138&gt;'Listas'!$B$2,"Data após a referência",IF(C138&lt;IFERROR(INDEX('Membros'!$C$2:$C$211,MATCH(B138,'Membros'!$A$2:$A$211,0)),C138),"Data anterior à inclusão",IF(D138=E138,"Situação sem alteração",IF(G138&lt;&gt;"OK",G138,""))))))))</f>
        <v/>
      </c>
      <c r="J138" s="18">
        <f>IF(OR(A138="",C138=""),"",C138*1000000+A138)</f>
        <v/>
      </c>
    </row>
    <row r="139" ht="28" customHeight="1">
      <c r="A139" s="16" t="n"/>
      <c r="B139" s="10" t="n"/>
      <c r="C139" s="11" t="n"/>
      <c r="D139" s="10" t="n"/>
      <c r="E139" s="10" t="n"/>
      <c r="F139" s="10" t="n"/>
      <c r="G139" s="15">
        <f>IF(OR(A139="",B139="",C139="",D139="",E139=""),"",IF(COUNTIFS($B$2:$B$211,B139,$J$2:$J$211,"&lt;"&amp;J139)=0,IF(D139="Sem registro","OK","Revisar: origem inicial"),IFERROR(IF(D139=INDEX($E$2:$E$211,MATCH(AGGREGATE(14,6,$J$2:$J$211/(($B$2:$B$211=B139)*($J$2:$J$211&lt;J139)),1),$J$2:$J$211,0)),"OK","Revisar: origem divergente"),"Revisar: histórico")))</f>
        <v/>
      </c>
      <c r="H139" s="17">
        <f>IF(OR(A139="",B139="",C139="",E139=""),"",IF(C139&gt;'Listas'!$B$2,"Fora da referência",IF(COUNTIFS($B$2:$B$211,B139,$C$2:$C$211,"&gt;"&amp;C139,$C$2:$C$211,"&lt;="&amp;'Listas'!$B$2,$E$2:$E$211,"&lt;&gt;")+COUNTIFS($B$2:$B$211,B139,$C$2:$C$211,C139,$A$2:$A$211,"&gt;"&amp;A139,$E$2:$E$211,"&lt;&gt;")=0,"Vigente","Histórico")))</f>
        <v/>
      </c>
      <c r="I139" s="15">
        <f>IF(COUNTA(A139:F139)=0,"",IF(OR(A139="",B139="",C139="",D139="",E139="",F139=""),"Preencher campos obrigatórios",IF(COUNTIF($A$2:$A$211,A139)&gt;1,"Ordem duplicada",IF(COUNTIF('Membros'!$A$2:$A$211,B139)&lt;&gt;1,"Código não cadastrado ou duplicado",IF(C139&gt;'Listas'!$B$2,"Data após a referência",IF(C139&lt;IFERROR(INDEX('Membros'!$C$2:$C$211,MATCH(B139,'Membros'!$A$2:$A$211,0)),C139),"Data anterior à inclusão",IF(D139=E139,"Situação sem alteração",IF(G139&lt;&gt;"OK",G139,""))))))))</f>
        <v/>
      </c>
      <c r="J139" s="18">
        <f>IF(OR(A139="",C139=""),"",C139*1000000+A139)</f>
        <v/>
      </c>
    </row>
    <row r="140" ht="28" customHeight="1">
      <c r="A140" s="16" t="n"/>
      <c r="B140" s="10" t="n"/>
      <c r="C140" s="11" t="n"/>
      <c r="D140" s="10" t="n"/>
      <c r="E140" s="10" t="n"/>
      <c r="F140" s="10" t="n"/>
      <c r="G140" s="15">
        <f>IF(OR(A140="",B140="",C140="",D140="",E140=""),"",IF(COUNTIFS($B$2:$B$211,B140,$J$2:$J$211,"&lt;"&amp;J140)=0,IF(D140="Sem registro","OK","Revisar: origem inicial"),IFERROR(IF(D140=INDEX($E$2:$E$211,MATCH(AGGREGATE(14,6,$J$2:$J$211/(($B$2:$B$211=B140)*($J$2:$J$211&lt;J140)),1),$J$2:$J$211,0)),"OK","Revisar: origem divergente"),"Revisar: histórico")))</f>
        <v/>
      </c>
      <c r="H140" s="17">
        <f>IF(OR(A140="",B140="",C140="",E140=""),"",IF(C140&gt;'Listas'!$B$2,"Fora da referência",IF(COUNTIFS($B$2:$B$211,B140,$C$2:$C$211,"&gt;"&amp;C140,$C$2:$C$211,"&lt;="&amp;'Listas'!$B$2,$E$2:$E$211,"&lt;&gt;")+COUNTIFS($B$2:$B$211,B140,$C$2:$C$211,C140,$A$2:$A$211,"&gt;"&amp;A140,$E$2:$E$211,"&lt;&gt;")=0,"Vigente","Histórico")))</f>
        <v/>
      </c>
      <c r="I140" s="15">
        <f>IF(COUNTA(A140:F140)=0,"",IF(OR(A140="",B140="",C140="",D140="",E140="",F140=""),"Preencher campos obrigatórios",IF(COUNTIF($A$2:$A$211,A140)&gt;1,"Ordem duplicada",IF(COUNTIF('Membros'!$A$2:$A$211,B140)&lt;&gt;1,"Código não cadastrado ou duplicado",IF(C140&gt;'Listas'!$B$2,"Data após a referência",IF(C140&lt;IFERROR(INDEX('Membros'!$C$2:$C$211,MATCH(B140,'Membros'!$A$2:$A$211,0)),C140),"Data anterior à inclusão",IF(D140=E140,"Situação sem alteração",IF(G140&lt;&gt;"OK",G140,""))))))))</f>
        <v/>
      </c>
      <c r="J140" s="18">
        <f>IF(OR(A140="",C140=""),"",C140*1000000+A140)</f>
        <v/>
      </c>
    </row>
    <row r="141" ht="28" customHeight="1">
      <c r="A141" s="16" t="n"/>
      <c r="B141" s="10" t="n"/>
      <c r="C141" s="11" t="n"/>
      <c r="D141" s="10" t="n"/>
      <c r="E141" s="10" t="n"/>
      <c r="F141" s="10" t="n"/>
      <c r="G141" s="15">
        <f>IF(OR(A141="",B141="",C141="",D141="",E141=""),"",IF(COUNTIFS($B$2:$B$211,B141,$J$2:$J$211,"&lt;"&amp;J141)=0,IF(D141="Sem registro","OK","Revisar: origem inicial"),IFERROR(IF(D141=INDEX($E$2:$E$211,MATCH(AGGREGATE(14,6,$J$2:$J$211/(($B$2:$B$211=B141)*($J$2:$J$211&lt;J141)),1),$J$2:$J$211,0)),"OK","Revisar: origem divergente"),"Revisar: histórico")))</f>
        <v/>
      </c>
      <c r="H141" s="17">
        <f>IF(OR(A141="",B141="",C141="",E141=""),"",IF(C141&gt;'Listas'!$B$2,"Fora da referência",IF(COUNTIFS($B$2:$B$211,B141,$C$2:$C$211,"&gt;"&amp;C141,$C$2:$C$211,"&lt;="&amp;'Listas'!$B$2,$E$2:$E$211,"&lt;&gt;")+COUNTIFS($B$2:$B$211,B141,$C$2:$C$211,C141,$A$2:$A$211,"&gt;"&amp;A141,$E$2:$E$211,"&lt;&gt;")=0,"Vigente","Histórico")))</f>
        <v/>
      </c>
      <c r="I141" s="15">
        <f>IF(COUNTA(A141:F141)=0,"",IF(OR(A141="",B141="",C141="",D141="",E141="",F141=""),"Preencher campos obrigatórios",IF(COUNTIF($A$2:$A$211,A141)&gt;1,"Ordem duplicada",IF(COUNTIF('Membros'!$A$2:$A$211,B141)&lt;&gt;1,"Código não cadastrado ou duplicado",IF(C141&gt;'Listas'!$B$2,"Data após a referência",IF(C141&lt;IFERROR(INDEX('Membros'!$C$2:$C$211,MATCH(B141,'Membros'!$A$2:$A$211,0)),C141),"Data anterior à inclusão",IF(D141=E141,"Situação sem alteração",IF(G141&lt;&gt;"OK",G141,""))))))))</f>
        <v/>
      </c>
      <c r="J141" s="18">
        <f>IF(OR(A141="",C141=""),"",C141*1000000+A141)</f>
        <v/>
      </c>
    </row>
    <row r="142" ht="28" customHeight="1">
      <c r="A142" s="16" t="n"/>
      <c r="B142" s="10" t="n"/>
      <c r="C142" s="11" t="n"/>
      <c r="D142" s="10" t="n"/>
      <c r="E142" s="10" t="n"/>
      <c r="F142" s="10" t="n"/>
      <c r="G142" s="15">
        <f>IF(OR(A142="",B142="",C142="",D142="",E142=""),"",IF(COUNTIFS($B$2:$B$211,B142,$J$2:$J$211,"&lt;"&amp;J142)=0,IF(D142="Sem registro","OK","Revisar: origem inicial"),IFERROR(IF(D142=INDEX($E$2:$E$211,MATCH(AGGREGATE(14,6,$J$2:$J$211/(($B$2:$B$211=B142)*($J$2:$J$211&lt;J142)),1),$J$2:$J$211,0)),"OK","Revisar: origem divergente"),"Revisar: histórico")))</f>
        <v/>
      </c>
      <c r="H142" s="17">
        <f>IF(OR(A142="",B142="",C142="",E142=""),"",IF(C142&gt;'Listas'!$B$2,"Fora da referência",IF(COUNTIFS($B$2:$B$211,B142,$C$2:$C$211,"&gt;"&amp;C142,$C$2:$C$211,"&lt;="&amp;'Listas'!$B$2,$E$2:$E$211,"&lt;&gt;")+COUNTIFS($B$2:$B$211,B142,$C$2:$C$211,C142,$A$2:$A$211,"&gt;"&amp;A142,$E$2:$E$211,"&lt;&gt;")=0,"Vigente","Histórico")))</f>
        <v/>
      </c>
      <c r="I142" s="15">
        <f>IF(COUNTA(A142:F142)=0,"",IF(OR(A142="",B142="",C142="",D142="",E142="",F142=""),"Preencher campos obrigatórios",IF(COUNTIF($A$2:$A$211,A142)&gt;1,"Ordem duplicada",IF(COUNTIF('Membros'!$A$2:$A$211,B142)&lt;&gt;1,"Código não cadastrado ou duplicado",IF(C142&gt;'Listas'!$B$2,"Data após a referência",IF(C142&lt;IFERROR(INDEX('Membros'!$C$2:$C$211,MATCH(B142,'Membros'!$A$2:$A$211,0)),C142),"Data anterior à inclusão",IF(D142=E142,"Situação sem alteração",IF(G142&lt;&gt;"OK",G142,""))))))))</f>
        <v/>
      </c>
      <c r="J142" s="18">
        <f>IF(OR(A142="",C142=""),"",C142*1000000+A142)</f>
        <v/>
      </c>
    </row>
    <row r="143" ht="28" customHeight="1">
      <c r="A143" s="16" t="n"/>
      <c r="B143" s="10" t="n"/>
      <c r="C143" s="11" t="n"/>
      <c r="D143" s="10" t="n"/>
      <c r="E143" s="10" t="n"/>
      <c r="F143" s="10" t="n"/>
      <c r="G143" s="15">
        <f>IF(OR(A143="",B143="",C143="",D143="",E143=""),"",IF(COUNTIFS($B$2:$B$211,B143,$J$2:$J$211,"&lt;"&amp;J143)=0,IF(D143="Sem registro","OK","Revisar: origem inicial"),IFERROR(IF(D143=INDEX($E$2:$E$211,MATCH(AGGREGATE(14,6,$J$2:$J$211/(($B$2:$B$211=B143)*($J$2:$J$211&lt;J143)),1),$J$2:$J$211,0)),"OK","Revisar: origem divergente"),"Revisar: histórico")))</f>
        <v/>
      </c>
      <c r="H143" s="17">
        <f>IF(OR(A143="",B143="",C143="",E143=""),"",IF(C143&gt;'Listas'!$B$2,"Fora da referência",IF(COUNTIFS($B$2:$B$211,B143,$C$2:$C$211,"&gt;"&amp;C143,$C$2:$C$211,"&lt;="&amp;'Listas'!$B$2,$E$2:$E$211,"&lt;&gt;")+COUNTIFS($B$2:$B$211,B143,$C$2:$C$211,C143,$A$2:$A$211,"&gt;"&amp;A143,$E$2:$E$211,"&lt;&gt;")=0,"Vigente","Histórico")))</f>
        <v/>
      </c>
      <c r="I143" s="15">
        <f>IF(COUNTA(A143:F143)=0,"",IF(OR(A143="",B143="",C143="",D143="",E143="",F143=""),"Preencher campos obrigatórios",IF(COUNTIF($A$2:$A$211,A143)&gt;1,"Ordem duplicada",IF(COUNTIF('Membros'!$A$2:$A$211,B143)&lt;&gt;1,"Código não cadastrado ou duplicado",IF(C143&gt;'Listas'!$B$2,"Data após a referência",IF(C143&lt;IFERROR(INDEX('Membros'!$C$2:$C$211,MATCH(B143,'Membros'!$A$2:$A$211,0)),C143),"Data anterior à inclusão",IF(D143=E143,"Situação sem alteração",IF(G143&lt;&gt;"OK",G143,""))))))))</f>
        <v/>
      </c>
      <c r="J143" s="18">
        <f>IF(OR(A143="",C143=""),"",C143*1000000+A143)</f>
        <v/>
      </c>
    </row>
    <row r="144" ht="28" customHeight="1">
      <c r="A144" s="16" t="n"/>
      <c r="B144" s="10" t="n"/>
      <c r="C144" s="11" t="n"/>
      <c r="D144" s="10" t="n"/>
      <c r="E144" s="10" t="n"/>
      <c r="F144" s="10" t="n"/>
      <c r="G144" s="15">
        <f>IF(OR(A144="",B144="",C144="",D144="",E144=""),"",IF(COUNTIFS($B$2:$B$211,B144,$J$2:$J$211,"&lt;"&amp;J144)=0,IF(D144="Sem registro","OK","Revisar: origem inicial"),IFERROR(IF(D144=INDEX($E$2:$E$211,MATCH(AGGREGATE(14,6,$J$2:$J$211/(($B$2:$B$211=B144)*($J$2:$J$211&lt;J144)),1),$J$2:$J$211,0)),"OK","Revisar: origem divergente"),"Revisar: histórico")))</f>
        <v/>
      </c>
      <c r="H144" s="17">
        <f>IF(OR(A144="",B144="",C144="",E144=""),"",IF(C144&gt;'Listas'!$B$2,"Fora da referência",IF(COUNTIFS($B$2:$B$211,B144,$C$2:$C$211,"&gt;"&amp;C144,$C$2:$C$211,"&lt;="&amp;'Listas'!$B$2,$E$2:$E$211,"&lt;&gt;")+COUNTIFS($B$2:$B$211,B144,$C$2:$C$211,C144,$A$2:$A$211,"&gt;"&amp;A144,$E$2:$E$211,"&lt;&gt;")=0,"Vigente","Histórico")))</f>
        <v/>
      </c>
      <c r="I144" s="15">
        <f>IF(COUNTA(A144:F144)=0,"",IF(OR(A144="",B144="",C144="",D144="",E144="",F144=""),"Preencher campos obrigatórios",IF(COUNTIF($A$2:$A$211,A144)&gt;1,"Ordem duplicada",IF(COUNTIF('Membros'!$A$2:$A$211,B144)&lt;&gt;1,"Código não cadastrado ou duplicado",IF(C144&gt;'Listas'!$B$2,"Data após a referência",IF(C144&lt;IFERROR(INDEX('Membros'!$C$2:$C$211,MATCH(B144,'Membros'!$A$2:$A$211,0)),C144),"Data anterior à inclusão",IF(D144=E144,"Situação sem alteração",IF(G144&lt;&gt;"OK",G144,""))))))))</f>
        <v/>
      </c>
      <c r="J144" s="18">
        <f>IF(OR(A144="",C144=""),"",C144*1000000+A144)</f>
        <v/>
      </c>
    </row>
    <row r="145" ht="28" customHeight="1">
      <c r="A145" s="16" t="n"/>
      <c r="B145" s="10" t="n"/>
      <c r="C145" s="11" t="n"/>
      <c r="D145" s="10" t="n"/>
      <c r="E145" s="10" t="n"/>
      <c r="F145" s="10" t="n"/>
      <c r="G145" s="15">
        <f>IF(OR(A145="",B145="",C145="",D145="",E145=""),"",IF(COUNTIFS($B$2:$B$211,B145,$J$2:$J$211,"&lt;"&amp;J145)=0,IF(D145="Sem registro","OK","Revisar: origem inicial"),IFERROR(IF(D145=INDEX($E$2:$E$211,MATCH(AGGREGATE(14,6,$J$2:$J$211/(($B$2:$B$211=B145)*($J$2:$J$211&lt;J145)),1),$J$2:$J$211,0)),"OK","Revisar: origem divergente"),"Revisar: histórico")))</f>
        <v/>
      </c>
      <c r="H145" s="17">
        <f>IF(OR(A145="",B145="",C145="",E145=""),"",IF(C145&gt;'Listas'!$B$2,"Fora da referência",IF(COUNTIFS($B$2:$B$211,B145,$C$2:$C$211,"&gt;"&amp;C145,$C$2:$C$211,"&lt;="&amp;'Listas'!$B$2,$E$2:$E$211,"&lt;&gt;")+COUNTIFS($B$2:$B$211,B145,$C$2:$C$211,C145,$A$2:$A$211,"&gt;"&amp;A145,$E$2:$E$211,"&lt;&gt;")=0,"Vigente","Histórico")))</f>
        <v/>
      </c>
      <c r="I145" s="15">
        <f>IF(COUNTA(A145:F145)=0,"",IF(OR(A145="",B145="",C145="",D145="",E145="",F145=""),"Preencher campos obrigatórios",IF(COUNTIF($A$2:$A$211,A145)&gt;1,"Ordem duplicada",IF(COUNTIF('Membros'!$A$2:$A$211,B145)&lt;&gt;1,"Código não cadastrado ou duplicado",IF(C145&gt;'Listas'!$B$2,"Data após a referência",IF(C145&lt;IFERROR(INDEX('Membros'!$C$2:$C$211,MATCH(B145,'Membros'!$A$2:$A$211,0)),C145),"Data anterior à inclusão",IF(D145=E145,"Situação sem alteração",IF(G145&lt;&gt;"OK",G145,""))))))))</f>
        <v/>
      </c>
      <c r="J145" s="18">
        <f>IF(OR(A145="",C145=""),"",C145*1000000+A145)</f>
        <v/>
      </c>
    </row>
    <row r="146" ht="28" customHeight="1">
      <c r="A146" s="16" t="n"/>
      <c r="B146" s="10" t="n"/>
      <c r="C146" s="11" t="n"/>
      <c r="D146" s="10" t="n"/>
      <c r="E146" s="10" t="n"/>
      <c r="F146" s="10" t="n"/>
      <c r="G146" s="15">
        <f>IF(OR(A146="",B146="",C146="",D146="",E146=""),"",IF(COUNTIFS($B$2:$B$211,B146,$J$2:$J$211,"&lt;"&amp;J146)=0,IF(D146="Sem registro","OK","Revisar: origem inicial"),IFERROR(IF(D146=INDEX($E$2:$E$211,MATCH(AGGREGATE(14,6,$J$2:$J$211/(($B$2:$B$211=B146)*($J$2:$J$211&lt;J146)),1),$J$2:$J$211,0)),"OK","Revisar: origem divergente"),"Revisar: histórico")))</f>
        <v/>
      </c>
      <c r="H146" s="17">
        <f>IF(OR(A146="",B146="",C146="",E146=""),"",IF(C146&gt;'Listas'!$B$2,"Fora da referência",IF(COUNTIFS($B$2:$B$211,B146,$C$2:$C$211,"&gt;"&amp;C146,$C$2:$C$211,"&lt;="&amp;'Listas'!$B$2,$E$2:$E$211,"&lt;&gt;")+COUNTIFS($B$2:$B$211,B146,$C$2:$C$211,C146,$A$2:$A$211,"&gt;"&amp;A146,$E$2:$E$211,"&lt;&gt;")=0,"Vigente","Histórico")))</f>
        <v/>
      </c>
      <c r="I146" s="15">
        <f>IF(COUNTA(A146:F146)=0,"",IF(OR(A146="",B146="",C146="",D146="",E146="",F146=""),"Preencher campos obrigatórios",IF(COUNTIF($A$2:$A$211,A146)&gt;1,"Ordem duplicada",IF(COUNTIF('Membros'!$A$2:$A$211,B146)&lt;&gt;1,"Código não cadastrado ou duplicado",IF(C146&gt;'Listas'!$B$2,"Data após a referência",IF(C146&lt;IFERROR(INDEX('Membros'!$C$2:$C$211,MATCH(B146,'Membros'!$A$2:$A$211,0)),C146),"Data anterior à inclusão",IF(D146=E146,"Situação sem alteração",IF(G146&lt;&gt;"OK",G146,""))))))))</f>
        <v/>
      </c>
      <c r="J146" s="18">
        <f>IF(OR(A146="",C146=""),"",C146*1000000+A146)</f>
        <v/>
      </c>
    </row>
    <row r="147" ht="28" customHeight="1">
      <c r="A147" s="16" t="n"/>
      <c r="B147" s="10" t="n"/>
      <c r="C147" s="11" t="n"/>
      <c r="D147" s="10" t="n"/>
      <c r="E147" s="10" t="n"/>
      <c r="F147" s="10" t="n"/>
      <c r="G147" s="15">
        <f>IF(OR(A147="",B147="",C147="",D147="",E147=""),"",IF(COUNTIFS($B$2:$B$211,B147,$J$2:$J$211,"&lt;"&amp;J147)=0,IF(D147="Sem registro","OK","Revisar: origem inicial"),IFERROR(IF(D147=INDEX($E$2:$E$211,MATCH(AGGREGATE(14,6,$J$2:$J$211/(($B$2:$B$211=B147)*($J$2:$J$211&lt;J147)),1),$J$2:$J$211,0)),"OK","Revisar: origem divergente"),"Revisar: histórico")))</f>
        <v/>
      </c>
      <c r="H147" s="17">
        <f>IF(OR(A147="",B147="",C147="",E147=""),"",IF(C147&gt;'Listas'!$B$2,"Fora da referência",IF(COUNTIFS($B$2:$B$211,B147,$C$2:$C$211,"&gt;"&amp;C147,$C$2:$C$211,"&lt;="&amp;'Listas'!$B$2,$E$2:$E$211,"&lt;&gt;")+COUNTIFS($B$2:$B$211,B147,$C$2:$C$211,C147,$A$2:$A$211,"&gt;"&amp;A147,$E$2:$E$211,"&lt;&gt;")=0,"Vigente","Histórico")))</f>
        <v/>
      </c>
      <c r="I147" s="15">
        <f>IF(COUNTA(A147:F147)=0,"",IF(OR(A147="",B147="",C147="",D147="",E147="",F147=""),"Preencher campos obrigatórios",IF(COUNTIF($A$2:$A$211,A147)&gt;1,"Ordem duplicada",IF(COUNTIF('Membros'!$A$2:$A$211,B147)&lt;&gt;1,"Código não cadastrado ou duplicado",IF(C147&gt;'Listas'!$B$2,"Data após a referência",IF(C147&lt;IFERROR(INDEX('Membros'!$C$2:$C$211,MATCH(B147,'Membros'!$A$2:$A$211,0)),C147),"Data anterior à inclusão",IF(D147=E147,"Situação sem alteração",IF(G147&lt;&gt;"OK",G147,""))))))))</f>
        <v/>
      </c>
      <c r="J147" s="18">
        <f>IF(OR(A147="",C147=""),"",C147*1000000+A147)</f>
        <v/>
      </c>
    </row>
    <row r="148" ht="28" customHeight="1">
      <c r="A148" s="16" t="n"/>
      <c r="B148" s="10" t="n"/>
      <c r="C148" s="11" t="n"/>
      <c r="D148" s="10" t="n"/>
      <c r="E148" s="10" t="n"/>
      <c r="F148" s="10" t="n"/>
      <c r="G148" s="15">
        <f>IF(OR(A148="",B148="",C148="",D148="",E148=""),"",IF(COUNTIFS($B$2:$B$211,B148,$J$2:$J$211,"&lt;"&amp;J148)=0,IF(D148="Sem registro","OK","Revisar: origem inicial"),IFERROR(IF(D148=INDEX($E$2:$E$211,MATCH(AGGREGATE(14,6,$J$2:$J$211/(($B$2:$B$211=B148)*($J$2:$J$211&lt;J148)),1),$J$2:$J$211,0)),"OK","Revisar: origem divergente"),"Revisar: histórico")))</f>
        <v/>
      </c>
      <c r="H148" s="17">
        <f>IF(OR(A148="",B148="",C148="",E148=""),"",IF(C148&gt;'Listas'!$B$2,"Fora da referência",IF(COUNTIFS($B$2:$B$211,B148,$C$2:$C$211,"&gt;"&amp;C148,$C$2:$C$211,"&lt;="&amp;'Listas'!$B$2,$E$2:$E$211,"&lt;&gt;")+COUNTIFS($B$2:$B$211,B148,$C$2:$C$211,C148,$A$2:$A$211,"&gt;"&amp;A148,$E$2:$E$211,"&lt;&gt;")=0,"Vigente","Histórico")))</f>
        <v/>
      </c>
      <c r="I148" s="15">
        <f>IF(COUNTA(A148:F148)=0,"",IF(OR(A148="",B148="",C148="",D148="",E148="",F148=""),"Preencher campos obrigatórios",IF(COUNTIF($A$2:$A$211,A148)&gt;1,"Ordem duplicada",IF(COUNTIF('Membros'!$A$2:$A$211,B148)&lt;&gt;1,"Código não cadastrado ou duplicado",IF(C148&gt;'Listas'!$B$2,"Data após a referência",IF(C148&lt;IFERROR(INDEX('Membros'!$C$2:$C$211,MATCH(B148,'Membros'!$A$2:$A$211,0)),C148),"Data anterior à inclusão",IF(D148=E148,"Situação sem alteração",IF(G148&lt;&gt;"OK",G148,""))))))))</f>
        <v/>
      </c>
      <c r="J148" s="18">
        <f>IF(OR(A148="",C148=""),"",C148*1000000+A148)</f>
        <v/>
      </c>
    </row>
    <row r="149" ht="28" customHeight="1">
      <c r="A149" s="16" t="n"/>
      <c r="B149" s="10" t="n"/>
      <c r="C149" s="11" t="n"/>
      <c r="D149" s="10" t="n"/>
      <c r="E149" s="10" t="n"/>
      <c r="F149" s="10" t="n"/>
      <c r="G149" s="15">
        <f>IF(OR(A149="",B149="",C149="",D149="",E149=""),"",IF(COUNTIFS($B$2:$B$211,B149,$J$2:$J$211,"&lt;"&amp;J149)=0,IF(D149="Sem registro","OK","Revisar: origem inicial"),IFERROR(IF(D149=INDEX($E$2:$E$211,MATCH(AGGREGATE(14,6,$J$2:$J$211/(($B$2:$B$211=B149)*($J$2:$J$211&lt;J149)),1),$J$2:$J$211,0)),"OK","Revisar: origem divergente"),"Revisar: histórico")))</f>
        <v/>
      </c>
      <c r="H149" s="17">
        <f>IF(OR(A149="",B149="",C149="",E149=""),"",IF(C149&gt;'Listas'!$B$2,"Fora da referência",IF(COUNTIFS($B$2:$B$211,B149,$C$2:$C$211,"&gt;"&amp;C149,$C$2:$C$211,"&lt;="&amp;'Listas'!$B$2,$E$2:$E$211,"&lt;&gt;")+COUNTIFS($B$2:$B$211,B149,$C$2:$C$211,C149,$A$2:$A$211,"&gt;"&amp;A149,$E$2:$E$211,"&lt;&gt;")=0,"Vigente","Histórico")))</f>
        <v/>
      </c>
      <c r="I149" s="15">
        <f>IF(COUNTA(A149:F149)=0,"",IF(OR(A149="",B149="",C149="",D149="",E149="",F149=""),"Preencher campos obrigatórios",IF(COUNTIF($A$2:$A$211,A149)&gt;1,"Ordem duplicada",IF(COUNTIF('Membros'!$A$2:$A$211,B149)&lt;&gt;1,"Código não cadastrado ou duplicado",IF(C149&gt;'Listas'!$B$2,"Data após a referência",IF(C149&lt;IFERROR(INDEX('Membros'!$C$2:$C$211,MATCH(B149,'Membros'!$A$2:$A$211,0)),C149),"Data anterior à inclusão",IF(D149=E149,"Situação sem alteração",IF(G149&lt;&gt;"OK",G149,""))))))))</f>
        <v/>
      </c>
      <c r="J149" s="18">
        <f>IF(OR(A149="",C149=""),"",C149*1000000+A149)</f>
        <v/>
      </c>
    </row>
    <row r="150" ht="28" customHeight="1">
      <c r="A150" s="16" t="n"/>
      <c r="B150" s="10" t="n"/>
      <c r="C150" s="11" t="n"/>
      <c r="D150" s="10" t="n"/>
      <c r="E150" s="10" t="n"/>
      <c r="F150" s="10" t="n"/>
      <c r="G150" s="15">
        <f>IF(OR(A150="",B150="",C150="",D150="",E150=""),"",IF(COUNTIFS($B$2:$B$211,B150,$J$2:$J$211,"&lt;"&amp;J150)=0,IF(D150="Sem registro","OK","Revisar: origem inicial"),IFERROR(IF(D150=INDEX($E$2:$E$211,MATCH(AGGREGATE(14,6,$J$2:$J$211/(($B$2:$B$211=B150)*($J$2:$J$211&lt;J150)),1),$J$2:$J$211,0)),"OK","Revisar: origem divergente"),"Revisar: histórico")))</f>
        <v/>
      </c>
      <c r="H150" s="17">
        <f>IF(OR(A150="",B150="",C150="",E150=""),"",IF(C150&gt;'Listas'!$B$2,"Fora da referência",IF(COUNTIFS($B$2:$B$211,B150,$C$2:$C$211,"&gt;"&amp;C150,$C$2:$C$211,"&lt;="&amp;'Listas'!$B$2,$E$2:$E$211,"&lt;&gt;")+COUNTIFS($B$2:$B$211,B150,$C$2:$C$211,C150,$A$2:$A$211,"&gt;"&amp;A150,$E$2:$E$211,"&lt;&gt;")=0,"Vigente","Histórico")))</f>
        <v/>
      </c>
      <c r="I150" s="15">
        <f>IF(COUNTA(A150:F150)=0,"",IF(OR(A150="",B150="",C150="",D150="",E150="",F150=""),"Preencher campos obrigatórios",IF(COUNTIF($A$2:$A$211,A150)&gt;1,"Ordem duplicada",IF(COUNTIF('Membros'!$A$2:$A$211,B150)&lt;&gt;1,"Código não cadastrado ou duplicado",IF(C150&gt;'Listas'!$B$2,"Data após a referência",IF(C150&lt;IFERROR(INDEX('Membros'!$C$2:$C$211,MATCH(B150,'Membros'!$A$2:$A$211,0)),C150),"Data anterior à inclusão",IF(D150=E150,"Situação sem alteração",IF(G150&lt;&gt;"OK",G150,""))))))))</f>
        <v/>
      </c>
      <c r="J150" s="18">
        <f>IF(OR(A150="",C150=""),"",C150*1000000+A150)</f>
        <v/>
      </c>
    </row>
    <row r="151" ht="28" customHeight="1">
      <c r="A151" s="16" t="n"/>
      <c r="B151" s="10" t="n"/>
      <c r="C151" s="11" t="n"/>
      <c r="D151" s="10" t="n"/>
      <c r="E151" s="10" t="n"/>
      <c r="F151" s="10" t="n"/>
      <c r="G151" s="15">
        <f>IF(OR(A151="",B151="",C151="",D151="",E151=""),"",IF(COUNTIFS($B$2:$B$211,B151,$J$2:$J$211,"&lt;"&amp;J151)=0,IF(D151="Sem registro","OK","Revisar: origem inicial"),IFERROR(IF(D151=INDEX($E$2:$E$211,MATCH(AGGREGATE(14,6,$J$2:$J$211/(($B$2:$B$211=B151)*($J$2:$J$211&lt;J151)),1),$J$2:$J$211,0)),"OK","Revisar: origem divergente"),"Revisar: histórico")))</f>
        <v/>
      </c>
      <c r="H151" s="17">
        <f>IF(OR(A151="",B151="",C151="",E151=""),"",IF(C151&gt;'Listas'!$B$2,"Fora da referência",IF(COUNTIFS($B$2:$B$211,B151,$C$2:$C$211,"&gt;"&amp;C151,$C$2:$C$211,"&lt;="&amp;'Listas'!$B$2,$E$2:$E$211,"&lt;&gt;")+COUNTIFS($B$2:$B$211,B151,$C$2:$C$211,C151,$A$2:$A$211,"&gt;"&amp;A151,$E$2:$E$211,"&lt;&gt;")=0,"Vigente","Histórico")))</f>
        <v/>
      </c>
      <c r="I151" s="15">
        <f>IF(COUNTA(A151:F151)=0,"",IF(OR(A151="",B151="",C151="",D151="",E151="",F151=""),"Preencher campos obrigatórios",IF(COUNTIF($A$2:$A$211,A151)&gt;1,"Ordem duplicada",IF(COUNTIF('Membros'!$A$2:$A$211,B151)&lt;&gt;1,"Código não cadastrado ou duplicado",IF(C151&gt;'Listas'!$B$2,"Data após a referência",IF(C151&lt;IFERROR(INDEX('Membros'!$C$2:$C$211,MATCH(B151,'Membros'!$A$2:$A$211,0)),C151),"Data anterior à inclusão",IF(D151=E151,"Situação sem alteração",IF(G151&lt;&gt;"OK",G151,""))))))))</f>
        <v/>
      </c>
      <c r="J151" s="18">
        <f>IF(OR(A151="",C151=""),"",C151*1000000+A151)</f>
        <v/>
      </c>
    </row>
    <row r="152" ht="28" customHeight="1">
      <c r="A152" s="16" t="n"/>
      <c r="B152" s="10" t="n"/>
      <c r="C152" s="11" t="n"/>
      <c r="D152" s="10" t="n"/>
      <c r="E152" s="10" t="n"/>
      <c r="F152" s="10" t="n"/>
      <c r="G152" s="15">
        <f>IF(OR(A152="",B152="",C152="",D152="",E152=""),"",IF(COUNTIFS($B$2:$B$211,B152,$J$2:$J$211,"&lt;"&amp;J152)=0,IF(D152="Sem registro","OK","Revisar: origem inicial"),IFERROR(IF(D152=INDEX($E$2:$E$211,MATCH(AGGREGATE(14,6,$J$2:$J$211/(($B$2:$B$211=B152)*($J$2:$J$211&lt;J152)),1),$J$2:$J$211,0)),"OK","Revisar: origem divergente"),"Revisar: histórico")))</f>
        <v/>
      </c>
      <c r="H152" s="17">
        <f>IF(OR(A152="",B152="",C152="",E152=""),"",IF(C152&gt;'Listas'!$B$2,"Fora da referência",IF(COUNTIFS($B$2:$B$211,B152,$C$2:$C$211,"&gt;"&amp;C152,$C$2:$C$211,"&lt;="&amp;'Listas'!$B$2,$E$2:$E$211,"&lt;&gt;")+COUNTIFS($B$2:$B$211,B152,$C$2:$C$211,C152,$A$2:$A$211,"&gt;"&amp;A152,$E$2:$E$211,"&lt;&gt;")=0,"Vigente","Histórico")))</f>
        <v/>
      </c>
      <c r="I152" s="15">
        <f>IF(COUNTA(A152:F152)=0,"",IF(OR(A152="",B152="",C152="",D152="",E152="",F152=""),"Preencher campos obrigatórios",IF(COUNTIF($A$2:$A$211,A152)&gt;1,"Ordem duplicada",IF(COUNTIF('Membros'!$A$2:$A$211,B152)&lt;&gt;1,"Código não cadastrado ou duplicado",IF(C152&gt;'Listas'!$B$2,"Data após a referência",IF(C152&lt;IFERROR(INDEX('Membros'!$C$2:$C$211,MATCH(B152,'Membros'!$A$2:$A$211,0)),C152),"Data anterior à inclusão",IF(D152=E152,"Situação sem alteração",IF(G152&lt;&gt;"OK",G152,""))))))))</f>
        <v/>
      </c>
      <c r="J152" s="18">
        <f>IF(OR(A152="",C152=""),"",C152*1000000+A152)</f>
        <v/>
      </c>
    </row>
    <row r="153" ht="28" customHeight="1">
      <c r="A153" s="16" t="n"/>
      <c r="B153" s="10" t="n"/>
      <c r="C153" s="11" t="n"/>
      <c r="D153" s="10" t="n"/>
      <c r="E153" s="10" t="n"/>
      <c r="F153" s="10" t="n"/>
      <c r="G153" s="15">
        <f>IF(OR(A153="",B153="",C153="",D153="",E153=""),"",IF(COUNTIFS($B$2:$B$211,B153,$J$2:$J$211,"&lt;"&amp;J153)=0,IF(D153="Sem registro","OK","Revisar: origem inicial"),IFERROR(IF(D153=INDEX($E$2:$E$211,MATCH(AGGREGATE(14,6,$J$2:$J$211/(($B$2:$B$211=B153)*($J$2:$J$211&lt;J153)),1),$J$2:$J$211,0)),"OK","Revisar: origem divergente"),"Revisar: histórico")))</f>
        <v/>
      </c>
      <c r="H153" s="17">
        <f>IF(OR(A153="",B153="",C153="",E153=""),"",IF(C153&gt;'Listas'!$B$2,"Fora da referência",IF(COUNTIFS($B$2:$B$211,B153,$C$2:$C$211,"&gt;"&amp;C153,$C$2:$C$211,"&lt;="&amp;'Listas'!$B$2,$E$2:$E$211,"&lt;&gt;")+COUNTIFS($B$2:$B$211,B153,$C$2:$C$211,C153,$A$2:$A$211,"&gt;"&amp;A153,$E$2:$E$211,"&lt;&gt;")=0,"Vigente","Histórico")))</f>
        <v/>
      </c>
      <c r="I153" s="15">
        <f>IF(COUNTA(A153:F153)=0,"",IF(OR(A153="",B153="",C153="",D153="",E153="",F153=""),"Preencher campos obrigatórios",IF(COUNTIF($A$2:$A$211,A153)&gt;1,"Ordem duplicada",IF(COUNTIF('Membros'!$A$2:$A$211,B153)&lt;&gt;1,"Código não cadastrado ou duplicado",IF(C153&gt;'Listas'!$B$2,"Data após a referência",IF(C153&lt;IFERROR(INDEX('Membros'!$C$2:$C$211,MATCH(B153,'Membros'!$A$2:$A$211,0)),C153),"Data anterior à inclusão",IF(D153=E153,"Situação sem alteração",IF(G153&lt;&gt;"OK",G153,""))))))))</f>
        <v/>
      </c>
      <c r="J153" s="18">
        <f>IF(OR(A153="",C153=""),"",C153*1000000+A153)</f>
        <v/>
      </c>
    </row>
    <row r="154" ht="28" customHeight="1">
      <c r="A154" s="16" t="n"/>
      <c r="B154" s="10" t="n"/>
      <c r="C154" s="11" t="n"/>
      <c r="D154" s="10" t="n"/>
      <c r="E154" s="10" t="n"/>
      <c r="F154" s="10" t="n"/>
      <c r="G154" s="15">
        <f>IF(OR(A154="",B154="",C154="",D154="",E154=""),"",IF(COUNTIFS($B$2:$B$211,B154,$J$2:$J$211,"&lt;"&amp;J154)=0,IF(D154="Sem registro","OK","Revisar: origem inicial"),IFERROR(IF(D154=INDEX($E$2:$E$211,MATCH(AGGREGATE(14,6,$J$2:$J$211/(($B$2:$B$211=B154)*($J$2:$J$211&lt;J154)),1),$J$2:$J$211,0)),"OK","Revisar: origem divergente"),"Revisar: histórico")))</f>
        <v/>
      </c>
      <c r="H154" s="17">
        <f>IF(OR(A154="",B154="",C154="",E154=""),"",IF(C154&gt;'Listas'!$B$2,"Fora da referência",IF(COUNTIFS($B$2:$B$211,B154,$C$2:$C$211,"&gt;"&amp;C154,$C$2:$C$211,"&lt;="&amp;'Listas'!$B$2,$E$2:$E$211,"&lt;&gt;")+COUNTIFS($B$2:$B$211,B154,$C$2:$C$211,C154,$A$2:$A$211,"&gt;"&amp;A154,$E$2:$E$211,"&lt;&gt;")=0,"Vigente","Histórico")))</f>
        <v/>
      </c>
      <c r="I154" s="15">
        <f>IF(COUNTA(A154:F154)=0,"",IF(OR(A154="",B154="",C154="",D154="",E154="",F154=""),"Preencher campos obrigatórios",IF(COUNTIF($A$2:$A$211,A154)&gt;1,"Ordem duplicada",IF(COUNTIF('Membros'!$A$2:$A$211,B154)&lt;&gt;1,"Código não cadastrado ou duplicado",IF(C154&gt;'Listas'!$B$2,"Data após a referência",IF(C154&lt;IFERROR(INDEX('Membros'!$C$2:$C$211,MATCH(B154,'Membros'!$A$2:$A$211,0)),C154),"Data anterior à inclusão",IF(D154=E154,"Situação sem alteração",IF(G154&lt;&gt;"OK",G154,""))))))))</f>
        <v/>
      </c>
      <c r="J154" s="18">
        <f>IF(OR(A154="",C154=""),"",C154*1000000+A154)</f>
        <v/>
      </c>
    </row>
    <row r="155" ht="28" customHeight="1">
      <c r="A155" s="16" t="n"/>
      <c r="B155" s="10" t="n"/>
      <c r="C155" s="11" t="n"/>
      <c r="D155" s="10" t="n"/>
      <c r="E155" s="10" t="n"/>
      <c r="F155" s="10" t="n"/>
      <c r="G155" s="15">
        <f>IF(OR(A155="",B155="",C155="",D155="",E155=""),"",IF(COUNTIFS($B$2:$B$211,B155,$J$2:$J$211,"&lt;"&amp;J155)=0,IF(D155="Sem registro","OK","Revisar: origem inicial"),IFERROR(IF(D155=INDEX($E$2:$E$211,MATCH(AGGREGATE(14,6,$J$2:$J$211/(($B$2:$B$211=B155)*($J$2:$J$211&lt;J155)),1),$J$2:$J$211,0)),"OK","Revisar: origem divergente"),"Revisar: histórico")))</f>
        <v/>
      </c>
      <c r="H155" s="17">
        <f>IF(OR(A155="",B155="",C155="",E155=""),"",IF(C155&gt;'Listas'!$B$2,"Fora da referência",IF(COUNTIFS($B$2:$B$211,B155,$C$2:$C$211,"&gt;"&amp;C155,$C$2:$C$211,"&lt;="&amp;'Listas'!$B$2,$E$2:$E$211,"&lt;&gt;")+COUNTIFS($B$2:$B$211,B155,$C$2:$C$211,C155,$A$2:$A$211,"&gt;"&amp;A155,$E$2:$E$211,"&lt;&gt;")=0,"Vigente","Histórico")))</f>
        <v/>
      </c>
      <c r="I155" s="15">
        <f>IF(COUNTA(A155:F155)=0,"",IF(OR(A155="",B155="",C155="",D155="",E155="",F155=""),"Preencher campos obrigatórios",IF(COUNTIF($A$2:$A$211,A155)&gt;1,"Ordem duplicada",IF(COUNTIF('Membros'!$A$2:$A$211,B155)&lt;&gt;1,"Código não cadastrado ou duplicado",IF(C155&gt;'Listas'!$B$2,"Data após a referência",IF(C155&lt;IFERROR(INDEX('Membros'!$C$2:$C$211,MATCH(B155,'Membros'!$A$2:$A$211,0)),C155),"Data anterior à inclusão",IF(D155=E155,"Situação sem alteração",IF(G155&lt;&gt;"OK",G155,""))))))))</f>
        <v/>
      </c>
      <c r="J155" s="18">
        <f>IF(OR(A155="",C155=""),"",C155*1000000+A155)</f>
        <v/>
      </c>
    </row>
    <row r="156" ht="28" customHeight="1">
      <c r="A156" s="16" t="n"/>
      <c r="B156" s="10" t="n"/>
      <c r="C156" s="11" t="n"/>
      <c r="D156" s="10" t="n"/>
      <c r="E156" s="10" t="n"/>
      <c r="F156" s="10" t="n"/>
      <c r="G156" s="15">
        <f>IF(OR(A156="",B156="",C156="",D156="",E156=""),"",IF(COUNTIFS($B$2:$B$211,B156,$J$2:$J$211,"&lt;"&amp;J156)=0,IF(D156="Sem registro","OK","Revisar: origem inicial"),IFERROR(IF(D156=INDEX($E$2:$E$211,MATCH(AGGREGATE(14,6,$J$2:$J$211/(($B$2:$B$211=B156)*($J$2:$J$211&lt;J156)),1),$J$2:$J$211,0)),"OK","Revisar: origem divergente"),"Revisar: histórico")))</f>
        <v/>
      </c>
      <c r="H156" s="17">
        <f>IF(OR(A156="",B156="",C156="",E156=""),"",IF(C156&gt;'Listas'!$B$2,"Fora da referência",IF(COUNTIFS($B$2:$B$211,B156,$C$2:$C$211,"&gt;"&amp;C156,$C$2:$C$211,"&lt;="&amp;'Listas'!$B$2,$E$2:$E$211,"&lt;&gt;")+COUNTIFS($B$2:$B$211,B156,$C$2:$C$211,C156,$A$2:$A$211,"&gt;"&amp;A156,$E$2:$E$211,"&lt;&gt;")=0,"Vigente","Histórico")))</f>
        <v/>
      </c>
      <c r="I156" s="15">
        <f>IF(COUNTA(A156:F156)=0,"",IF(OR(A156="",B156="",C156="",D156="",E156="",F156=""),"Preencher campos obrigatórios",IF(COUNTIF($A$2:$A$211,A156)&gt;1,"Ordem duplicada",IF(COUNTIF('Membros'!$A$2:$A$211,B156)&lt;&gt;1,"Código não cadastrado ou duplicado",IF(C156&gt;'Listas'!$B$2,"Data após a referência",IF(C156&lt;IFERROR(INDEX('Membros'!$C$2:$C$211,MATCH(B156,'Membros'!$A$2:$A$211,0)),C156),"Data anterior à inclusão",IF(D156=E156,"Situação sem alteração",IF(G156&lt;&gt;"OK",G156,""))))))))</f>
        <v/>
      </c>
      <c r="J156" s="18">
        <f>IF(OR(A156="",C156=""),"",C156*1000000+A156)</f>
        <v/>
      </c>
    </row>
    <row r="157" ht="28" customHeight="1">
      <c r="A157" s="16" t="n"/>
      <c r="B157" s="10" t="n"/>
      <c r="C157" s="11" t="n"/>
      <c r="D157" s="10" t="n"/>
      <c r="E157" s="10" t="n"/>
      <c r="F157" s="10" t="n"/>
      <c r="G157" s="15">
        <f>IF(OR(A157="",B157="",C157="",D157="",E157=""),"",IF(COUNTIFS($B$2:$B$211,B157,$J$2:$J$211,"&lt;"&amp;J157)=0,IF(D157="Sem registro","OK","Revisar: origem inicial"),IFERROR(IF(D157=INDEX($E$2:$E$211,MATCH(AGGREGATE(14,6,$J$2:$J$211/(($B$2:$B$211=B157)*($J$2:$J$211&lt;J157)),1),$J$2:$J$211,0)),"OK","Revisar: origem divergente"),"Revisar: histórico")))</f>
        <v/>
      </c>
      <c r="H157" s="17">
        <f>IF(OR(A157="",B157="",C157="",E157=""),"",IF(C157&gt;'Listas'!$B$2,"Fora da referência",IF(COUNTIFS($B$2:$B$211,B157,$C$2:$C$211,"&gt;"&amp;C157,$C$2:$C$211,"&lt;="&amp;'Listas'!$B$2,$E$2:$E$211,"&lt;&gt;")+COUNTIFS($B$2:$B$211,B157,$C$2:$C$211,C157,$A$2:$A$211,"&gt;"&amp;A157,$E$2:$E$211,"&lt;&gt;")=0,"Vigente","Histórico")))</f>
        <v/>
      </c>
      <c r="I157" s="15">
        <f>IF(COUNTA(A157:F157)=0,"",IF(OR(A157="",B157="",C157="",D157="",E157="",F157=""),"Preencher campos obrigatórios",IF(COUNTIF($A$2:$A$211,A157)&gt;1,"Ordem duplicada",IF(COUNTIF('Membros'!$A$2:$A$211,B157)&lt;&gt;1,"Código não cadastrado ou duplicado",IF(C157&gt;'Listas'!$B$2,"Data após a referência",IF(C157&lt;IFERROR(INDEX('Membros'!$C$2:$C$211,MATCH(B157,'Membros'!$A$2:$A$211,0)),C157),"Data anterior à inclusão",IF(D157=E157,"Situação sem alteração",IF(G157&lt;&gt;"OK",G157,""))))))))</f>
        <v/>
      </c>
      <c r="J157" s="18">
        <f>IF(OR(A157="",C157=""),"",C157*1000000+A157)</f>
        <v/>
      </c>
    </row>
    <row r="158" ht="28" customHeight="1">
      <c r="A158" s="16" t="n"/>
      <c r="B158" s="10" t="n"/>
      <c r="C158" s="11" t="n"/>
      <c r="D158" s="10" t="n"/>
      <c r="E158" s="10" t="n"/>
      <c r="F158" s="10" t="n"/>
      <c r="G158" s="15">
        <f>IF(OR(A158="",B158="",C158="",D158="",E158=""),"",IF(COUNTIFS($B$2:$B$211,B158,$J$2:$J$211,"&lt;"&amp;J158)=0,IF(D158="Sem registro","OK","Revisar: origem inicial"),IFERROR(IF(D158=INDEX($E$2:$E$211,MATCH(AGGREGATE(14,6,$J$2:$J$211/(($B$2:$B$211=B158)*($J$2:$J$211&lt;J158)),1),$J$2:$J$211,0)),"OK","Revisar: origem divergente"),"Revisar: histórico")))</f>
        <v/>
      </c>
      <c r="H158" s="17">
        <f>IF(OR(A158="",B158="",C158="",E158=""),"",IF(C158&gt;'Listas'!$B$2,"Fora da referência",IF(COUNTIFS($B$2:$B$211,B158,$C$2:$C$211,"&gt;"&amp;C158,$C$2:$C$211,"&lt;="&amp;'Listas'!$B$2,$E$2:$E$211,"&lt;&gt;")+COUNTIFS($B$2:$B$211,B158,$C$2:$C$211,C158,$A$2:$A$211,"&gt;"&amp;A158,$E$2:$E$211,"&lt;&gt;")=0,"Vigente","Histórico")))</f>
        <v/>
      </c>
      <c r="I158" s="15">
        <f>IF(COUNTA(A158:F158)=0,"",IF(OR(A158="",B158="",C158="",D158="",E158="",F158=""),"Preencher campos obrigatórios",IF(COUNTIF($A$2:$A$211,A158)&gt;1,"Ordem duplicada",IF(COUNTIF('Membros'!$A$2:$A$211,B158)&lt;&gt;1,"Código não cadastrado ou duplicado",IF(C158&gt;'Listas'!$B$2,"Data após a referência",IF(C158&lt;IFERROR(INDEX('Membros'!$C$2:$C$211,MATCH(B158,'Membros'!$A$2:$A$211,0)),C158),"Data anterior à inclusão",IF(D158=E158,"Situação sem alteração",IF(G158&lt;&gt;"OK",G158,""))))))))</f>
        <v/>
      </c>
      <c r="J158" s="18">
        <f>IF(OR(A158="",C158=""),"",C158*1000000+A158)</f>
        <v/>
      </c>
    </row>
    <row r="159" ht="28" customHeight="1">
      <c r="A159" s="16" t="n"/>
      <c r="B159" s="10" t="n"/>
      <c r="C159" s="11" t="n"/>
      <c r="D159" s="10" t="n"/>
      <c r="E159" s="10" t="n"/>
      <c r="F159" s="10" t="n"/>
      <c r="G159" s="15">
        <f>IF(OR(A159="",B159="",C159="",D159="",E159=""),"",IF(COUNTIFS($B$2:$B$211,B159,$J$2:$J$211,"&lt;"&amp;J159)=0,IF(D159="Sem registro","OK","Revisar: origem inicial"),IFERROR(IF(D159=INDEX($E$2:$E$211,MATCH(AGGREGATE(14,6,$J$2:$J$211/(($B$2:$B$211=B159)*($J$2:$J$211&lt;J159)),1),$J$2:$J$211,0)),"OK","Revisar: origem divergente"),"Revisar: histórico")))</f>
        <v/>
      </c>
      <c r="H159" s="17">
        <f>IF(OR(A159="",B159="",C159="",E159=""),"",IF(C159&gt;'Listas'!$B$2,"Fora da referência",IF(COUNTIFS($B$2:$B$211,B159,$C$2:$C$211,"&gt;"&amp;C159,$C$2:$C$211,"&lt;="&amp;'Listas'!$B$2,$E$2:$E$211,"&lt;&gt;")+COUNTIFS($B$2:$B$211,B159,$C$2:$C$211,C159,$A$2:$A$211,"&gt;"&amp;A159,$E$2:$E$211,"&lt;&gt;")=0,"Vigente","Histórico")))</f>
        <v/>
      </c>
      <c r="I159" s="15">
        <f>IF(COUNTA(A159:F159)=0,"",IF(OR(A159="",B159="",C159="",D159="",E159="",F159=""),"Preencher campos obrigatórios",IF(COUNTIF($A$2:$A$211,A159)&gt;1,"Ordem duplicada",IF(COUNTIF('Membros'!$A$2:$A$211,B159)&lt;&gt;1,"Código não cadastrado ou duplicado",IF(C159&gt;'Listas'!$B$2,"Data após a referência",IF(C159&lt;IFERROR(INDEX('Membros'!$C$2:$C$211,MATCH(B159,'Membros'!$A$2:$A$211,0)),C159),"Data anterior à inclusão",IF(D159=E159,"Situação sem alteração",IF(G159&lt;&gt;"OK",G159,""))))))))</f>
        <v/>
      </c>
      <c r="J159" s="18">
        <f>IF(OR(A159="",C159=""),"",C159*1000000+A159)</f>
        <v/>
      </c>
    </row>
    <row r="160" ht="28" customHeight="1">
      <c r="A160" s="16" t="n"/>
      <c r="B160" s="10" t="n"/>
      <c r="C160" s="11" t="n"/>
      <c r="D160" s="10" t="n"/>
      <c r="E160" s="10" t="n"/>
      <c r="F160" s="10" t="n"/>
      <c r="G160" s="15">
        <f>IF(OR(A160="",B160="",C160="",D160="",E160=""),"",IF(COUNTIFS($B$2:$B$211,B160,$J$2:$J$211,"&lt;"&amp;J160)=0,IF(D160="Sem registro","OK","Revisar: origem inicial"),IFERROR(IF(D160=INDEX($E$2:$E$211,MATCH(AGGREGATE(14,6,$J$2:$J$211/(($B$2:$B$211=B160)*($J$2:$J$211&lt;J160)),1),$J$2:$J$211,0)),"OK","Revisar: origem divergente"),"Revisar: histórico")))</f>
        <v/>
      </c>
      <c r="H160" s="17">
        <f>IF(OR(A160="",B160="",C160="",E160=""),"",IF(C160&gt;'Listas'!$B$2,"Fora da referência",IF(COUNTIFS($B$2:$B$211,B160,$C$2:$C$211,"&gt;"&amp;C160,$C$2:$C$211,"&lt;="&amp;'Listas'!$B$2,$E$2:$E$211,"&lt;&gt;")+COUNTIFS($B$2:$B$211,B160,$C$2:$C$211,C160,$A$2:$A$211,"&gt;"&amp;A160,$E$2:$E$211,"&lt;&gt;")=0,"Vigente","Histórico")))</f>
        <v/>
      </c>
      <c r="I160" s="15">
        <f>IF(COUNTA(A160:F160)=0,"",IF(OR(A160="",B160="",C160="",D160="",E160="",F160=""),"Preencher campos obrigatórios",IF(COUNTIF($A$2:$A$211,A160)&gt;1,"Ordem duplicada",IF(COUNTIF('Membros'!$A$2:$A$211,B160)&lt;&gt;1,"Código não cadastrado ou duplicado",IF(C160&gt;'Listas'!$B$2,"Data após a referência",IF(C160&lt;IFERROR(INDEX('Membros'!$C$2:$C$211,MATCH(B160,'Membros'!$A$2:$A$211,0)),C160),"Data anterior à inclusão",IF(D160=E160,"Situação sem alteração",IF(G160&lt;&gt;"OK",G160,""))))))))</f>
        <v/>
      </c>
      <c r="J160" s="18">
        <f>IF(OR(A160="",C160=""),"",C160*1000000+A160)</f>
        <v/>
      </c>
    </row>
    <row r="161" ht="28" customHeight="1">
      <c r="A161" s="16" t="n"/>
      <c r="B161" s="10" t="n"/>
      <c r="C161" s="11" t="n"/>
      <c r="D161" s="10" t="n"/>
      <c r="E161" s="10" t="n"/>
      <c r="F161" s="10" t="n"/>
      <c r="G161" s="15">
        <f>IF(OR(A161="",B161="",C161="",D161="",E161=""),"",IF(COUNTIFS($B$2:$B$211,B161,$J$2:$J$211,"&lt;"&amp;J161)=0,IF(D161="Sem registro","OK","Revisar: origem inicial"),IFERROR(IF(D161=INDEX($E$2:$E$211,MATCH(AGGREGATE(14,6,$J$2:$J$211/(($B$2:$B$211=B161)*($J$2:$J$211&lt;J161)),1),$J$2:$J$211,0)),"OK","Revisar: origem divergente"),"Revisar: histórico")))</f>
        <v/>
      </c>
      <c r="H161" s="17">
        <f>IF(OR(A161="",B161="",C161="",E161=""),"",IF(C161&gt;'Listas'!$B$2,"Fora da referência",IF(COUNTIFS($B$2:$B$211,B161,$C$2:$C$211,"&gt;"&amp;C161,$C$2:$C$211,"&lt;="&amp;'Listas'!$B$2,$E$2:$E$211,"&lt;&gt;")+COUNTIFS($B$2:$B$211,B161,$C$2:$C$211,C161,$A$2:$A$211,"&gt;"&amp;A161,$E$2:$E$211,"&lt;&gt;")=0,"Vigente","Histórico")))</f>
        <v/>
      </c>
      <c r="I161" s="15">
        <f>IF(COUNTA(A161:F161)=0,"",IF(OR(A161="",B161="",C161="",D161="",E161="",F161=""),"Preencher campos obrigatórios",IF(COUNTIF($A$2:$A$211,A161)&gt;1,"Ordem duplicada",IF(COUNTIF('Membros'!$A$2:$A$211,B161)&lt;&gt;1,"Código não cadastrado ou duplicado",IF(C161&gt;'Listas'!$B$2,"Data após a referência",IF(C161&lt;IFERROR(INDEX('Membros'!$C$2:$C$211,MATCH(B161,'Membros'!$A$2:$A$211,0)),C161),"Data anterior à inclusão",IF(D161=E161,"Situação sem alteração",IF(G161&lt;&gt;"OK",G161,""))))))))</f>
        <v/>
      </c>
      <c r="J161" s="18">
        <f>IF(OR(A161="",C161=""),"",C161*1000000+A161)</f>
        <v/>
      </c>
    </row>
    <row r="162" ht="28" customHeight="1">
      <c r="A162" s="16" t="n"/>
      <c r="B162" s="10" t="n"/>
      <c r="C162" s="11" t="n"/>
      <c r="D162" s="10" t="n"/>
      <c r="E162" s="10" t="n"/>
      <c r="F162" s="10" t="n"/>
      <c r="G162" s="15">
        <f>IF(OR(A162="",B162="",C162="",D162="",E162=""),"",IF(COUNTIFS($B$2:$B$211,B162,$J$2:$J$211,"&lt;"&amp;J162)=0,IF(D162="Sem registro","OK","Revisar: origem inicial"),IFERROR(IF(D162=INDEX($E$2:$E$211,MATCH(AGGREGATE(14,6,$J$2:$J$211/(($B$2:$B$211=B162)*($J$2:$J$211&lt;J162)),1),$J$2:$J$211,0)),"OK","Revisar: origem divergente"),"Revisar: histórico")))</f>
        <v/>
      </c>
      <c r="H162" s="17">
        <f>IF(OR(A162="",B162="",C162="",E162=""),"",IF(C162&gt;'Listas'!$B$2,"Fora da referência",IF(COUNTIFS($B$2:$B$211,B162,$C$2:$C$211,"&gt;"&amp;C162,$C$2:$C$211,"&lt;="&amp;'Listas'!$B$2,$E$2:$E$211,"&lt;&gt;")+COUNTIFS($B$2:$B$211,B162,$C$2:$C$211,C162,$A$2:$A$211,"&gt;"&amp;A162,$E$2:$E$211,"&lt;&gt;")=0,"Vigente","Histórico")))</f>
        <v/>
      </c>
      <c r="I162" s="15">
        <f>IF(COUNTA(A162:F162)=0,"",IF(OR(A162="",B162="",C162="",D162="",E162="",F162=""),"Preencher campos obrigatórios",IF(COUNTIF($A$2:$A$211,A162)&gt;1,"Ordem duplicada",IF(COUNTIF('Membros'!$A$2:$A$211,B162)&lt;&gt;1,"Código não cadastrado ou duplicado",IF(C162&gt;'Listas'!$B$2,"Data após a referência",IF(C162&lt;IFERROR(INDEX('Membros'!$C$2:$C$211,MATCH(B162,'Membros'!$A$2:$A$211,0)),C162),"Data anterior à inclusão",IF(D162=E162,"Situação sem alteração",IF(G162&lt;&gt;"OK",G162,""))))))))</f>
        <v/>
      </c>
      <c r="J162" s="18">
        <f>IF(OR(A162="",C162=""),"",C162*1000000+A162)</f>
        <v/>
      </c>
    </row>
    <row r="163" ht="28" customHeight="1">
      <c r="A163" s="16" t="n"/>
      <c r="B163" s="10" t="n"/>
      <c r="C163" s="11" t="n"/>
      <c r="D163" s="10" t="n"/>
      <c r="E163" s="10" t="n"/>
      <c r="F163" s="10" t="n"/>
      <c r="G163" s="15">
        <f>IF(OR(A163="",B163="",C163="",D163="",E163=""),"",IF(COUNTIFS($B$2:$B$211,B163,$J$2:$J$211,"&lt;"&amp;J163)=0,IF(D163="Sem registro","OK","Revisar: origem inicial"),IFERROR(IF(D163=INDEX($E$2:$E$211,MATCH(AGGREGATE(14,6,$J$2:$J$211/(($B$2:$B$211=B163)*($J$2:$J$211&lt;J163)),1),$J$2:$J$211,0)),"OK","Revisar: origem divergente"),"Revisar: histórico")))</f>
        <v/>
      </c>
      <c r="H163" s="17">
        <f>IF(OR(A163="",B163="",C163="",E163=""),"",IF(C163&gt;'Listas'!$B$2,"Fora da referência",IF(COUNTIFS($B$2:$B$211,B163,$C$2:$C$211,"&gt;"&amp;C163,$C$2:$C$211,"&lt;="&amp;'Listas'!$B$2,$E$2:$E$211,"&lt;&gt;")+COUNTIFS($B$2:$B$211,B163,$C$2:$C$211,C163,$A$2:$A$211,"&gt;"&amp;A163,$E$2:$E$211,"&lt;&gt;")=0,"Vigente","Histórico")))</f>
        <v/>
      </c>
      <c r="I163" s="15">
        <f>IF(COUNTA(A163:F163)=0,"",IF(OR(A163="",B163="",C163="",D163="",E163="",F163=""),"Preencher campos obrigatórios",IF(COUNTIF($A$2:$A$211,A163)&gt;1,"Ordem duplicada",IF(COUNTIF('Membros'!$A$2:$A$211,B163)&lt;&gt;1,"Código não cadastrado ou duplicado",IF(C163&gt;'Listas'!$B$2,"Data após a referência",IF(C163&lt;IFERROR(INDEX('Membros'!$C$2:$C$211,MATCH(B163,'Membros'!$A$2:$A$211,0)),C163),"Data anterior à inclusão",IF(D163=E163,"Situação sem alteração",IF(G163&lt;&gt;"OK",G163,""))))))))</f>
        <v/>
      </c>
      <c r="J163" s="18">
        <f>IF(OR(A163="",C163=""),"",C163*1000000+A163)</f>
        <v/>
      </c>
    </row>
    <row r="164" ht="28" customHeight="1">
      <c r="A164" s="16" t="n"/>
      <c r="B164" s="10" t="n"/>
      <c r="C164" s="11" t="n"/>
      <c r="D164" s="10" t="n"/>
      <c r="E164" s="10" t="n"/>
      <c r="F164" s="10" t="n"/>
      <c r="G164" s="15">
        <f>IF(OR(A164="",B164="",C164="",D164="",E164=""),"",IF(COUNTIFS($B$2:$B$211,B164,$J$2:$J$211,"&lt;"&amp;J164)=0,IF(D164="Sem registro","OK","Revisar: origem inicial"),IFERROR(IF(D164=INDEX($E$2:$E$211,MATCH(AGGREGATE(14,6,$J$2:$J$211/(($B$2:$B$211=B164)*($J$2:$J$211&lt;J164)),1),$J$2:$J$211,0)),"OK","Revisar: origem divergente"),"Revisar: histórico")))</f>
        <v/>
      </c>
      <c r="H164" s="17">
        <f>IF(OR(A164="",B164="",C164="",E164=""),"",IF(C164&gt;'Listas'!$B$2,"Fora da referência",IF(COUNTIFS($B$2:$B$211,B164,$C$2:$C$211,"&gt;"&amp;C164,$C$2:$C$211,"&lt;="&amp;'Listas'!$B$2,$E$2:$E$211,"&lt;&gt;")+COUNTIFS($B$2:$B$211,B164,$C$2:$C$211,C164,$A$2:$A$211,"&gt;"&amp;A164,$E$2:$E$211,"&lt;&gt;")=0,"Vigente","Histórico")))</f>
        <v/>
      </c>
      <c r="I164" s="15">
        <f>IF(COUNTA(A164:F164)=0,"",IF(OR(A164="",B164="",C164="",D164="",E164="",F164=""),"Preencher campos obrigatórios",IF(COUNTIF($A$2:$A$211,A164)&gt;1,"Ordem duplicada",IF(COUNTIF('Membros'!$A$2:$A$211,B164)&lt;&gt;1,"Código não cadastrado ou duplicado",IF(C164&gt;'Listas'!$B$2,"Data após a referência",IF(C164&lt;IFERROR(INDEX('Membros'!$C$2:$C$211,MATCH(B164,'Membros'!$A$2:$A$211,0)),C164),"Data anterior à inclusão",IF(D164=E164,"Situação sem alteração",IF(G164&lt;&gt;"OK",G164,""))))))))</f>
        <v/>
      </c>
      <c r="J164" s="18">
        <f>IF(OR(A164="",C164=""),"",C164*1000000+A164)</f>
        <v/>
      </c>
    </row>
    <row r="165" ht="28" customHeight="1">
      <c r="A165" s="16" t="n"/>
      <c r="B165" s="10" t="n"/>
      <c r="C165" s="11" t="n"/>
      <c r="D165" s="10" t="n"/>
      <c r="E165" s="10" t="n"/>
      <c r="F165" s="10" t="n"/>
      <c r="G165" s="15">
        <f>IF(OR(A165="",B165="",C165="",D165="",E165=""),"",IF(COUNTIFS($B$2:$B$211,B165,$J$2:$J$211,"&lt;"&amp;J165)=0,IF(D165="Sem registro","OK","Revisar: origem inicial"),IFERROR(IF(D165=INDEX($E$2:$E$211,MATCH(AGGREGATE(14,6,$J$2:$J$211/(($B$2:$B$211=B165)*($J$2:$J$211&lt;J165)),1),$J$2:$J$211,0)),"OK","Revisar: origem divergente"),"Revisar: histórico")))</f>
        <v/>
      </c>
      <c r="H165" s="17">
        <f>IF(OR(A165="",B165="",C165="",E165=""),"",IF(C165&gt;'Listas'!$B$2,"Fora da referência",IF(COUNTIFS($B$2:$B$211,B165,$C$2:$C$211,"&gt;"&amp;C165,$C$2:$C$211,"&lt;="&amp;'Listas'!$B$2,$E$2:$E$211,"&lt;&gt;")+COUNTIFS($B$2:$B$211,B165,$C$2:$C$211,C165,$A$2:$A$211,"&gt;"&amp;A165,$E$2:$E$211,"&lt;&gt;")=0,"Vigente","Histórico")))</f>
        <v/>
      </c>
      <c r="I165" s="15">
        <f>IF(COUNTA(A165:F165)=0,"",IF(OR(A165="",B165="",C165="",D165="",E165="",F165=""),"Preencher campos obrigatórios",IF(COUNTIF($A$2:$A$211,A165)&gt;1,"Ordem duplicada",IF(COUNTIF('Membros'!$A$2:$A$211,B165)&lt;&gt;1,"Código não cadastrado ou duplicado",IF(C165&gt;'Listas'!$B$2,"Data após a referência",IF(C165&lt;IFERROR(INDEX('Membros'!$C$2:$C$211,MATCH(B165,'Membros'!$A$2:$A$211,0)),C165),"Data anterior à inclusão",IF(D165=E165,"Situação sem alteração",IF(G165&lt;&gt;"OK",G165,""))))))))</f>
        <v/>
      </c>
      <c r="J165" s="18">
        <f>IF(OR(A165="",C165=""),"",C165*1000000+A165)</f>
        <v/>
      </c>
    </row>
    <row r="166" ht="28" customHeight="1">
      <c r="A166" s="16" t="n"/>
      <c r="B166" s="10" t="n"/>
      <c r="C166" s="11" t="n"/>
      <c r="D166" s="10" t="n"/>
      <c r="E166" s="10" t="n"/>
      <c r="F166" s="10" t="n"/>
      <c r="G166" s="15">
        <f>IF(OR(A166="",B166="",C166="",D166="",E166=""),"",IF(COUNTIFS($B$2:$B$211,B166,$J$2:$J$211,"&lt;"&amp;J166)=0,IF(D166="Sem registro","OK","Revisar: origem inicial"),IFERROR(IF(D166=INDEX($E$2:$E$211,MATCH(AGGREGATE(14,6,$J$2:$J$211/(($B$2:$B$211=B166)*($J$2:$J$211&lt;J166)),1),$J$2:$J$211,0)),"OK","Revisar: origem divergente"),"Revisar: histórico")))</f>
        <v/>
      </c>
      <c r="H166" s="17">
        <f>IF(OR(A166="",B166="",C166="",E166=""),"",IF(C166&gt;'Listas'!$B$2,"Fora da referência",IF(COUNTIFS($B$2:$B$211,B166,$C$2:$C$211,"&gt;"&amp;C166,$C$2:$C$211,"&lt;="&amp;'Listas'!$B$2,$E$2:$E$211,"&lt;&gt;")+COUNTIFS($B$2:$B$211,B166,$C$2:$C$211,C166,$A$2:$A$211,"&gt;"&amp;A166,$E$2:$E$211,"&lt;&gt;")=0,"Vigente","Histórico")))</f>
        <v/>
      </c>
      <c r="I166" s="15">
        <f>IF(COUNTA(A166:F166)=0,"",IF(OR(A166="",B166="",C166="",D166="",E166="",F166=""),"Preencher campos obrigatórios",IF(COUNTIF($A$2:$A$211,A166)&gt;1,"Ordem duplicada",IF(COUNTIF('Membros'!$A$2:$A$211,B166)&lt;&gt;1,"Código não cadastrado ou duplicado",IF(C166&gt;'Listas'!$B$2,"Data após a referência",IF(C166&lt;IFERROR(INDEX('Membros'!$C$2:$C$211,MATCH(B166,'Membros'!$A$2:$A$211,0)),C166),"Data anterior à inclusão",IF(D166=E166,"Situação sem alteração",IF(G166&lt;&gt;"OK",G166,""))))))))</f>
        <v/>
      </c>
      <c r="J166" s="18">
        <f>IF(OR(A166="",C166=""),"",C166*1000000+A166)</f>
        <v/>
      </c>
    </row>
    <row r="167" ht="28" customHeight="1">
      <c r="A167" s="16" t="n"/>
      <c r="B167" s="10" t="n"/>
      <c r="C167" s="11" t="n"/>
      <c r="D167" s="10" t="n"/>
      <c r="E167" s="10" t="n"/>
      <c r="F167" s="10" t="n"/>
      <c r="G167" s="15">
        <f>IF(OR(A167="",B167="",C167="",D167="",E167=""),"",IF(COUNTIFS($B$2:$B$211,B167,$J$2:$J$211,"&lt;"&amp;J167)=0,IF(D167="Sem registro","OK","Revisar: origem inicial"),IFERROR(IF(D167=INDEX($E$2:$E$211,MATCH(AGGREGATE(14,6,$J$2:$J$211/(($B$2:$B$211=B167)*($J$2:$J$211&lt;J167)),1),$J$2:$J$211,0)),"OK","Revisar: origem divergente"),"Revisar: histórico")))</f>
        <v/>
      </c>
      <c r="H167" s="17">
        <f>IF(OR(A167="",B167="",C167="",E167=""),"",IF(C167&gt;'Listas'!$B$2,"Fora da referência",IF(COUNTIFS($B$2:$B$211,B167,$C$2:$C$211,"&gt;"&amp;C167,$C$2:$C$211,"&lt;="&amp;'Listas'!$B$2,$E$2:$E$211,"&lt;&gt;")+COUNTIFS($B$2:$B$211,B167,$C$2:$C$211,C167,$A$2:$A$211,"&gt;"&amp;A167,$E$2:$E$211,"&lt;&gt;")=0,"Vigente","Histórico")))</f>
        <v/>
      </c>
      <c r="I167" s="15">
        <f>IF(COUNTA(A167:F167)=0,"",IF(OR(A167="",B167="",C167="",D167="",E167="",F167=""),"Preencher campos obrigatórios",IF(COUNTIF($A$2:$A$211,A167)&gt;1,"Ordem duplicada",IF(COUNTIF('Membros'!$A$2:$A$211,B167)&lt;&gt;1,"Código não cadastrado ou duplicado",IF(C167&gt;'Listas'!$B$2,"Data após a referência",IF(C167&lt;IFERROR(INDEX('Membros'!$C$2:$C$211,MATCH(B167,'Membros'!$A$2:$A$211,0)),C167),"Data anterior à inclusão",IF(D167=E167,"Situação sem alteração",IF(G167&lt;&gt;"OK",G167,""))))))))</f>
        <v/>
      </c>
      <c r="J167" s="18">
        <f>IF(OR(A167="",C167=""),"",C167*1000000+A167)</f>
        <v/>
      </c>
    </row>
    <row r="168" ht="28" customHeight="1">
      <c r="A168" s="16" t="n"/>
      <c r="B168" s="10" t="n"/>
      <c r="C168" s="11" t="n"/>
      <c r="D168" s="10" t="n"/>
      <c r="E168" s="10" t="n"/>
      <c r="F168" s="10" t="n"/>
      <c r="G168" s="15">
        <f>IF(OR(A168="",B168="",C168="",D168="",E168=""),"",IF(COUNTIFS($B$2:$B$211,B168,$J$2:$J$211,"&lt;"&amp;J168)=0,IF(D168="Sem registro","OK","Revisar: origem inicial"),IFERROR(IF(D168=INDEX($E$2:$E$211,MATCH(AGGREGATE(14,6,$J$2:$J$211/(($B$2:$B$211=B168)*($J$2:$J$211&lt;J168)),1),$J$2:$J$211,0)),"OK","Revisar: origem divergente"),"Revisar: histórico")))</f>
        <v/>
      </c>
      <c r="H168" s="17">
        <f>IF(OR(A168="",B168="",C168="",E168=""),"",IF(C168&gt;'Listas'!$B$2,"Fora da referência",IF(COUNTIFS($B$2:$B$211,B168,$C$2:$C$211,"&gt;"&amp;C168,$C$2:$C$211,"&lt;="&amp;'Listas'!$B$2,$E$2:$E$211,"&lt;&gt;")+COUNTIFS($B$2:$B$211,B168,$C$2:$C$211,C168,$A$2:$A$211,"&gt;"&amp;A168,$E$2:$E$211,"&lt;&gt;")=0,"Vigente","Histórico")))</f>
        <v/>
      </c>
      <c r="I168" s="15">
        <f>IF(COUNTA(A168:F168)=0,"",IF(OR(A168="",B168="",C168="",D168="",E168="",F168=""),"Preencher campos obrigatórios",IF(COUNTIF($A$2:$A$211,A168)&gt;1,"Ordem duplicada",IF(COUNTIF('Membros'!$A$2:$A$211,B168)&lt;&gt;1,"Código não cadastrado ou duplicado",IF(C168&gt;'Listas'!$B$2,"Data após a referência",IF(C168&lt;IFERROR(INDEX('Membros'!$C$2:$C$211,MATCH(B168,'Membros'!$A$2:$A$211,0)),C168),"Data anterior à inclusão",IF(D168=E168,"Situação sem alteração",IF(G168&lt;&gt;"OK",G168,""))))))))</f>
        <v/>
      </c>
      <c r="J168" s="18">
        <f>IF(OR(A168="",C168=""),"",C168*1000000+A168)</f>
        <v/>
      </c>
    </row>
    <row r="169" ht="28" customHeight="1">
      <c r="A169" s="16" t="n"/>
      <c r="B169" s="10" t="n"/>
      <c r="C169" s="11" t="n"/>
      <c r="D169" s="10" t="n"/>
      <c r="E169" s="10" t="n"/>
      <c r="F169" s="10" t="n"/>
      <c r="G169" s="15">
        <f>IF(OR(A169="",B169="",C169="",D169="",E169=""),"",IF(COUNTIFS($B$2:$B$211,B169,$J$2:$J$211,"&lt;"&amp;J169)=0,IF(D169="Sem registro","OK","Revisar: origem inicial"),IFERROR(IF(D169=INDEX($E$2:$E$211,MATCH(AGGREGATE(14,6,$J$2:$J$211/(($B$2:$B$211=B169)*($J$2:$J$211&lt;J169)),1),$J$2:$J$211,0)),"OK","Revisar: origem divergente"),"Revisar: histórico")))</f>
        <v/>
      </c>
      <c r="H169" s="17">
        <f>IF(OR(A169="",B169="",C169="",E169=""),"",IF(C169&gt;'Listas'!$B$2,"Fora da referência",IF(COUNTIFS($B$2:$B$211,B169,$C$2:$C$211,"&gt;"&amp;C169,$C$2:$C$211,"&lt;="&amp;'Listas'!$B$2,$E$2:$E$211,"&lt;&gt;")+COUNTIFS($B$2:$B$211,B169,$C$2:$C$211,C169,$A$2:$A$211,"&gt;"&amp;A169,$E$2:$E$211,"&lt;&gt;")=0,"Vigente","Histórico")))</f>
        <v/>
      </c>
      <c r="I169" s="15">
        <f>IF(COUNTA(A169:F169)=0,"",IF(OR(A169="",B169="",C169="",D169="",E169="",F169=""),"Preencher campos obrigatórios",IF(COUNTIF($A$2:$A$211,A169)&gt;1,"Ordem duplicada",IF(COUNTIF('Membros'!$A$2:$A$211,B169)&lt;&gt;1,"Código não cadastrado ou duplicado",IF(C169&gt;'Listas'!$B$2,"Data após a referência",IF(C169&lt;IFERROR(INDEX('Membros'!$C$2:$C$211,MATCH(B169,'Membros'!$A$2:$A$211,0)),C169),"Data anterior à inclusão",IF(D169=E169,"Situação sem alteração",IF(G169&lt;&gt;"OK",G169,""))))))))</f>
        <v/>
      </c>
      <c r="J169" s="18">
        <f>IF(OR(A169="",C169=""),"",C169*1000000+A169)</f>
        <v/>
      </c>
    </row>
    <row r="170" ht="28" customHeight="1">
      <c r="A170" s="16" t="n"/>
      <c r="B170" s="10" t="n"/>
      <c r="C170" s="11" t="n"/>
      <c r="D170" s="10" t="n"/>
      <c r="E170" s="10" t="n"/>
      <c r="F170" s="10" t="n"/>
      <c r="G170" s="15">
        <f>IF(OR(A170="",B170="",C170="",D170="",E170=""),"",IF(COUNTIFS($B$2:$B$211,B170,$J$2:$J$211,"&lt;"&amp;J170)=0,IF(D170="Sem registro","OK","Revisar: origem inicial"),IFERROR(IF(D170=INDEX($E$2:$E$211,MATCH(AGGREGATE(14,6,$J$2:$J$211/(($B$2:$B$211=B170)*($J$2:$J$211&lt;J170)),1),$J$2:$J$211,0)),"OK","Revisar: origem divergente"),"Revisar: histórico")))</f>
        <v/>
      </c>
      <c r="H170" s="17">
        <f>IF(OR(A170="",B170="",C170="",E170=""),"",IF(C170&gt;'Listas'!$B$2,"Fora da referência",IF(COUNTIFS($B$2:$B$211,B170,$C$2:$C$211,"&gt;"&amp;C170,$C$2:$C$211,"&lt;="&amp;'Listas'!$B$2,$E$2:$E$211,"&lt;&gt;")+COUNTIFS($B$2:$B$211,B170,$C$2:$C$211,C170,$A$2:$A$211,"&gt;"&amp;A170,$E$2:$E$211,"&lt;&gt;")=0,"Vigente","Histórico")))</f>
        <v/>
      </c>
      <c r="I170" s="15">
        <f>IF(COUNTA(A170:F170)=0,"",IF(OR(A170="",B170="",C170="",D170="",E170="",F170=""),"Preencher campos obrigatórios",IF(COUNTIF($A$2:$A$211,A170)&gt;1,"Ordem duplicada",IF(COUNTIF('Membros'!$A$2:$A$211,B170)&lt;&gt;1,"Código não cadastrado ou duplicado",IF(C170&gt;'Listas'!$B$2,"Data após a referência",IF(C170&lt;IFERROR(INDEX('Membros'!$C$2:$C$211,MATCH(B170,'Membros'!$A$2:$A$211,0)),C170),"Data anterior à inclusão",IF(D170=E170,"Situação sem alteração",IF(G170&lt;&gt;"OK",G170,""))))))))</f>
        <v/>
      </c>
      <c r="J170" s="18">
        <f>IF(OR(A170="",C170=""),"",C170*1000000+A170)</f>
        <v/>
      </c>
    </row>
    <row r="171" ht="28" customHeight="1">
      <c r="A171" s="16" t="n"/>
      <c r="B171" s="10" t="n"/>
      <c r="C171" s="11" t="n"/>
      <c r="D171" s="10" t="n"/>
      <c r="E171" s="10" t="n"/>
      <c r="F171" s="10" t="n"/>
      <c r="G171" s="15">
        <f>IF(OR(A171="",B171="",C171="",D171="",E171=""),"",IF(COUNTIFS($B$2:$B$211,B171,$J$2:$J$211,"&lt;"&amp;J171)=0,IF(D171="Sem registro","OK","Revisar: origem inicial"),IFERROR(IF(D171=INDEX($E$2:$E$211,MATCH(AGGREGATE(14,6,$J$2:$J$211/(($B$2:$B$211=B171)*($J$2:$J$211&lt;J171)),1),$J$2:$J$211,0)),"OK","Revisar: origem divergente"),"Revisar: histórico")))</f>
        <v/>
      </c>
      <c r="H171" s="17">
        <f>IF(OR(A171="",B171="",C171="",E171=""),"",IF(C171&gt;'Listas'!$B$2,"Fora da referência",IF(COUNTIFS($B$2:$B$211,B171,$C$2:$C$211,"&gt;"&amp;C171,$C$2:$C$211,"&lt;="&amp;'Listas'!$B$2,$E$2:$E$211,"&lt;&gt;")+COUNTIFS($B$2:$B$211,B171,$C$2:$C$211,C171,$A$2:$A$211,"&gt;"&amp;A171,$E$2:$E$211,"&lt;&gt;")=0,"Vigente","Histórico")))</f>
        <v/>
      </c>
      <c r="I171" s="15">
        <f>IF(COUNTA(A171:F171)=0,"",IF(OR(A171="",B171="",C171="",D171="",E171="",F171=""),"Preencher campos obrigatórios",IF(COUNTIF($A$2:$A$211,A171)&gt;1,"Ordem duplicada",IF(COUNTIF('Membros'!$A$2:$A$211,B171)&lt;&gt;1,"Código não cadastrado ou duplicado",IF(C171&gt;'Listas'!$B$2,"Data após a referência",IF(C171&lt;IFERROR(INDEX('Membros'!$C$2:$C$211,MATCH(B171,'Membros'!$A$2:$A$211,0)),C171),"Data anterior à inclusão",IF(D171=E171,"Situação sem alteração",IF(G171&lt;&gt;"OK",G171,""))))))))</f>
        <v/>
      </c>
      <c r="J171" s="18">
        <f>IF(OR(A171="",C171=""),"",C171*1000000+A171)</f>
        <v/>
      </c>
    </row>
    <row r="172" ht="28" customHeight="1">
      <c r="A172" s="16" t="n"/>
      <c r="B172" s="10" t="n"/>
      <c r="C172" s="11" t="n"/>
      <c r="D172" s="10" t="n"/>
      <c r="E172" s="10" t="n"/>
      <c r="F172" s="10" t="n"/>
      <c r="G172" s="15">
        <f>IF(OR(A172="",B172="",C172="",D172="",E172=""),"",IF(COUNTIFS($B$2:$B$211,B172,$J$2:$J$211,"&lt;"&amp;J172)=0,IF(D172="Sem registro","OK","Revisar: origem inicial"),IFERROR(IF(D172=INDEX($E$2:$E$211,MATCH(AGGREGATE(14,6,$J$2:$J$211/(($B$2:$B$211=B172)*($J$2:$J$211&lt;J172)),1),$J$2:$J$211,0)),"OK","Revisar: origem divergente"),"Revisar: histórico")))</f>
        <v/>
      </c>
      <c r="H172" s="17">
        <f>IF(OR(A172="",B172="",C172="",E172=""),"",IF(C172&gt;'Listas'!$B$2,"Fora da referência",IF(COUNTIFS($B$2:$B$211,B172,$C$2:$C$211,"&gt;"&amp;C172,$C$2:$C$211,"&lt;="&amp;'Listas'!$B$2,$E$2:$E$211,"&lt;&gt;")+COUNTIFS($B$2:$B$211,B172,$C$2:$C$211,C172,$A$2:$A$211,"&gt;"&amp;A172,$E$2:$E$211,"&lt;&gt;")=0,"Vigente","Histórico")))</f>
        <v/>
      </c>
      <c r="I172" s="15">
        <f>IF(COUNTA(A172:F172)=0,"",IF(OR(A172="",B172="",C172="",D172="",E172="",F172=""),"Preencher campos obrigatórios",IF(COUNTIF($A$2:$A$211,A172)&gt;1,"Ordem duplicada",IF(COUNTIF('Membros'!$A$2:$A$211,B172)&lt;&gt;1,"Código não cadastrado ou duplicado",IF(C172&gt;'Listas'!$B$2,"Data após a referência",IF(C172&lt;IFERROR(INDEX('Membros'!$C$2:$C$211,MATCH(B172,'Membros'!$A$2:$A$211,0)),C172),"Data anterior à inclusão",IF(D172=E172,"Situação sem alteração",IF(G172&lt;&gt;"OK",G172,""))))))))</f>
        <v/>
      </c>
      <c r="J172" s="18">
        <f>IF(OR(A172="",C172=""),"",C172*1000000+A172)</f>
        <v/>
      </c>
    </row>
    <row r="173" ht="28" customHeight="1">
      <c r="A173" s="16" t="n"/>
      <c r="B173" s="10" t="n"/>
      <c r="C173" s="11" t="n"/>
      <c r="D173" s="10" t="n"/>
      <c r="E173" s="10" t="n"/>
      <c r="F173" s="10" t="n"/>
      <c r="G173" s="15">
        <f>IF(OR(A173="",B173="",C173="",D173="",E173=""),"",IF(COUNTIFS($B$2:$B$211,B173,$J$2:$J$211,"&lt;"&amp;J173)=0,IF(D173="Sem registro","OK","Revisar: origem inicial"),IFERROR(IF(D173=INDEX($E$2:$E$211,MATCH(AGGREGATE(14,6,$J$2:$J$211/(($B$2:$B$211=B173)*($J$2:$J$211&lt;J173)),1),$J$2:$J$211,0)),"OK","Revisar: origem divergente"),"Revisar: histórico")))</f>
        <v/>
      </c>
      <c r="H173" s="17">
        <f>IF(OR(A173="",B173="",C173="",E173=""),"",IF(C173&gt;'Listas'!$B$2,"Fora da referência",IF(COUNTIFS($B$2:$B$211,B173,$C$2:$C$211,"&gt;"&amp;C173,$C$2:$C$211,"&lt;="&amp;'Listas'!$B$2,$E$2:$E$211,"&lt;&gt;")+COUNTIFS($B$2:$B$211,B173,$C$2:$C$211,C173,$A$2:$A$211,"&gt;"&amp;A173,$E$2:$E$211,"&lt;&gt;")=0,"Vigente","Histórico")))</f>
        <v/>
      </c>
      <c r="I173" s="15">
        <f>IF(COUNTA(A173:F173)=0,"",IF(OR(A173="",B173="",C173="",D173="",E173="",F173=""),"Preencher campos obrigatórios",IF(COUNTIF($A$2:$A$211,A173)&gt;1,"Ordem duplicada",IF(COUNTIF('Membros'!$A$2:$A$211,B173)&lt;&gt;1,"Código não cadastrado ou duplicado",IF(C173&gt;'Listas'!$B$2,"Data após a referência",IF(C173&lt;IFERROR(INDEX('Membros'!$C$2:$C$211,MATCH(B173,'Membros'!$A$2:$A$211,0)),C173),"Data anterior à inclusão",IF(D173=E173,"Situação sem alteração",IF(G173&lt;&gt;"OK",G173,""))))))))</f>
        <v/>
      </c>
      <c r="J173" s="18">
        <f>IF(OR(A173="",C173=""),"",C173*1000000+A173)</f>
        <v/>
      </c>
    </row>
    <row r="174" ht="28" customHeight="1">
      <c r="A174" s="16" t="n"/>
      <c r="B174" s="10" t="n"/>
      <c r="C174" s="11" t="n"/>
      <c r="D174" s="10" t="n"/>
      <c r="E174" s="10" t="n"/>
      <c r="F174" s="10" t="n"/>
      <c r="G174" s="15">
        <f>IF(OR(A174="",B174="",C174="",D174="",E174=""),"",IF(COUNTIFS($B$2:$B$211,B174,$J$2:$J$211,"&lt;"&amp;J174)=0,IF(D174="Sem registro","OK","Revisar: origem inicial"),IFERROR(IF(D174=INDEX($E$2:$E$211,MATCH(AGGREGATE(14,6,$J$2:$J$211/(($B$2:$B$211=B174)*($J$2:$J$211&lt;J174)),1),$J$2:$J$211,0)),"OK","Revisar: origem divergente"),"Revisar: histórico")))</f>
        <v/>
      </c>
      <c r="H174" s="17">
        <f>IF(OR(A174="",B174="",C174="",E174=""),"",IF(C174&gt;'Listas'!$B$2,"Fora da referência",IF(COUNTIFS($B$2:$B$211,B174,$C$2:$C$211,"&gt;"&amp;C174,$C$2:$C$211,"&lt;="&amp;'Listas'!$B$2,$E$2:$E$211,"&lt;&gt;")+COUNTIFS($B$2:$B$211,B174,$C$2:$C$211,C174,$A$2:$A$211,"&gt;"&amp;A174,$E$2:$E$211,"&lt;&gt;")=0,"Vigente","Histórico")))</f>
        <v/>
      </c>
      <c r="I174" s="15">
        <f>IF(COUNTA(A174:F174)=0,"",IF(OR(A174="",B174="",C174="",D174="",E174="",F174=""),"Preencher campos obrigatórios",IF(COUNTIF($A$2:$A$211,A174)&gt;1,"Ordem duplicada",IF(COUNTIF('Membros'!$A$2:$A$211,B174)&lt;&gt;1,"Código não cadastrado ou duplicado",IF(C174&gt;'Listas'!$B$2,"Data após a referência",IF(C174&lt;IFERROR(INDEX('Membros'!$C$2:$C$211,MATCH(B174,'Membros'!$A$2:$A$211,0)),C174),"Data anterior à inclusão",IF(D174=E174,"Situação sem alteração",IF(G174&lt;&gt;"OK",G174,""))))))))</f>
        <v/>
      </c>
      <c r="J174" s="18">
        <f>IF(OR(A174="",C174=""),"",C174*1000000+A174)</f>
        <v/>
      </c>
    </row>
    <row r="175" ht="28" customHeight="1">
      <c r="A175" s="16" t="n"/>
      <c r="B175" s="10" t="n"/>
      <c r="C175" s="11" t="n"/>
      <c r="D175" s="10" t="n"/>
      <c r="E175" s="10" t="n"/>
      <c r="F175" s="10" t="n"/>
      <c r="G175" s="15">
        <f>IF(OR(A175="",B175="",C175="",D175="",E175=""),"",IF(COUNTIFS($B$2:$B$211,B175,$J$2:$J$211,"&lt;"&amp;J175)=0,IF(D175="Sem registro","OK","Revisar: origem inicial"),IFERROR(IF(D175=INDEX($E$2:$E$211,MATCH(AGGREGATE(14,6,$J$2:$J$211/(($B$2:$B$211=B175)*($J$2:$J$211&lt;J175)),1),$J$2:$J$211,0)),"OK","Revisar: origem divergente"),"Revisar: histórico")))</f>
        <v/>
      </c>
      <c r="H175" s="17">
        <f>IF(OR(A175="",B175="",C175="",E175=""),"",IF(C175&gt;'Listas'!$B$2,"Fora da referência",IF(COUNTIFS($B$2:$B$211,B175,$C$2:$C$211,"&gt;"&amp;C175,$C$2:$C$211,"&lt;="&amp;'Listas'!$B$2,$E$2:$E$211,"&lt;&gt;")+COUNTIFS($B$2:$B$211,B175,$C$2:$C$211,C175,$A$2:$A$211,"&gt;"&amp;A175,$E$2:$E$211,"&lt;&gt;")=0,"Vigente","Histórico")))</f>
        <v/>
      </c>
      <c r="I175" s="15">
        <f>IF(COUNTA(A175:F175)=0,"",IF(OR(A175="",B175="",C175="",D175="",E175="",F175=""),"Preencher campos obrigatórios",IF(COUNTIF($A$2:$A$211,A175)&gt;1,"Ordem duplicada",IF(COUNTIF('Membros'!$A$2:$A$211,B175)&lt;&gt;1,"Código não cadastrado ou duplicado",IF(C175&gt;'Listas'!$B$2,"Data após a referência",IF(C175&lt;IFERROR(INDEX('Membros'!$C$2:$C$211,MATCH(B175,'Membros'!$A$2:$A$211,0)),C175),"Data anterior à inclusão",IF(D175=E175,"Situação sem alteração",IF(G175&lt;&gt;"OK",G175,""))))))))</f>
        <v/>
      </c>
      <c r="J175" s="18">
        <f>IF(OR(A175="",C175=""),"",C175*1000000+A175)</f>
        <v/>
      </c>
    </row>
    <row r="176" ht="28" customHeight="1">
      <c r="A176" s="16" t="n"/>
      <c r="B176" s="10" t="n"/>
      <c r="C176" s="11" t="n"/>
      <c r="D176" s="10" t="n"/>
      <c r="E176" s="10" t="n"/>
      <c r="F176" s="10" t="n"/>
      <c r="G176" s="15">
        <f>IF(OR(A176="",B176="",C176="",D176="",E176=""),"",IF(COUNTIFS($B$2:$B$211,B176,$J$2:$J$211,"&lt;"&amp;J176)=0,IF(D176="Sem registro","OK","Revisar: origem inicial"),IFERROR(IF(D176=INDEX($E$2:$E$211,MATCH(AGGREGATE(14,6,$J$2:$J$211/(($B$2:$B$211=B176)*($J$2:$J$211&lt;J176)),1),$J$2:$J$211,0)),"OK","Revisar: origem divergente"),"Revisar: histórico")))</f>
        <v/>
      </c>
      <c r="H176" s="17">
        <f>IF(OR(A176="",B176="",C176="",E176=""),"",IF(C176&gt;'Listas'!$B$2,"Fora da referência",IF(COUNTIFS($B$2:$B$211,B176,$C$2:$C$211,"&gt;"&amp;C176,$C$2:$C$211,"&lt;="&amp;'Listas'!$B$2,$E$2:$E$211,"&lt;&gt;")+COUNTIFS($B$2:$B$211,B176,$C$2:$C$211,C176,$A$2:$A$211,"&gt;"&amp;A176,$E$2:$E$211,"&lt;&gt;")=0,"Vigente","Histórico")))</f>
        <v/>
      </c>
      <c r="I176" s="15">
        <f>IF(COUNTA(A176:F176)=0,"",IF(OR(A176="",B176="",C176="",D176="",E176="",F176=""),"Preencher campos obrigatórios",IF(COUNTIF($A$2:$A$211,A176)&gt;1,"Ordem duplicada",IF(COUNTIF('Membros'!$A$2:$A$211,B176)&lt;&gt;1,"Código não cadastrado ou duplicado",IF(C176&gt;'Listas'!$B$2,"Data após a referência",IF(C176&lt;IFERROR(INDEX('Membros'!$C$2:$C$211,MATCH(B176,'Membros'!$A$2:$A$211,0)),C176),"Data anterior à inclusão",IF(D176=E176,"Situação sem alteração",IF(G176&lt;&gt;"OK",G176,""))))))))</f>
        <v/>
      </c>
      <c r="J176" s="18">
        <f>IF(OR(A176="",C176=""),"",C176*1000000+A176)</f>
        <v/>
      </c>
    </row>
    <row r="177" ht="28" customHeight="1">
      <c r="A177" s="16" t="n"/>
      <c r="B177" s="10" t="n"/>
      <c r="C177" s="11" t="n"/>
      <c r="D177" s="10" t="n"/>
      <c r="E177" s="10" t="n"/>
      <c r="F177" s="10" t="n"/>
      <c r="G177" s="15">
        <f>IF(OR(A177="",B177="",C177="",D177="",E177=""),"",IF(COUNTIFS($B$2:$B$211,B177,$J$2:$J$211,"&lt;"&amp;J177)=0,IF(D177="Sem registro","OK","Revisar: origem inicial"),IFERROR(IF(D177=INDEX($E$2:$E$211,MATCH(AGGREGATE(14,6,$J$2:$J$211/(($B$2:$B$211=B177)*($J$2:$J$211&lt;J177)),1),$J$2:$J$211,0)),"OK","Revisar: origem divergente"),"Revisar: histórico")))</f>
        <v/>
      </c>
      <c r="H177" s="17">
        <f>IF(OR(A177="",B177="",C177="",E177=""),"",IF(C177&gt;'Listas'!$B$2,"Fora da referência",IF(COUNTIFS($B$2:$B$211,B177,$C$2:$C$211,"&gt;"&amp;C177,$C$2:$C$211,"&lt;="&amp;'Listas'!$B$2,$E$2:$E$211,"&lt;&gt;")+COUNTIFS($B$2:$B$211,B177,$C$2:$C$211,C177,$A$2:$A$211,"&gt;"&amp;A177,$E$2:$E$211,"&lt;&gt;")=0,"Vigente","Histórico")))</f>
        <v/>
      </c>
      <c r="I177" s="15">
        <f>IF(COUNTA(A177:F177)=0,"",IF(OR(A177="",B177="",C177="",D177="",E177="",F177=""),"Preencher campos obrigatórios",IF(COUNTIF($A$2:$A$211,A177)&gt;1,"Ordem duplicada",IF(COUNTIF('Membros'!$A$2:$A$211,B177)&lt;&gt;1,"Código não cadastrado ou duplicado",IF(C177&gt;'Listas'!$B$2,"Data após a referência",IF(C177&lt;IFERROR(INDEX('Membros'!$C$2:$C$211,MATCH(B177,'Membros'!$A$2:$A$211,0)),C177),"Data anterior à inclusão",IF(D177=E177,"Situação sem alteração",IF(G177&lt;&gt;"OK",G177,""))))))))</f>
        <v/>
      </c>
      <c r="J177" s="18">
        <f>IF(OR(A177="",C177=""),"",C177*1000000+A177)</f>
        <v/>
      </c>
    </row>
    <row r="178" ht="28" customHeight="1">
      <c r="A178" s="16" t="n"/>
      <c r="B178" s="10" t="n"/>
      <c r="C178" s="11" t="n"/>
      <c r="D178" s="10" t="n"/>
      <c r="E178" s="10" t="n"/>
      <c r="F178" s="10" t="n"/>
      <c r="G178" s="15">
        <f>IF(OR(A178="",B178="",C178="",D178="",E178=""),"",IF(COUNTIFS($B$2:$B$211,B178,$J$2:$J$211,"&lt;"&amp;J178)=0,IF(D178="Sem registro","OK","Revisar: origem inicial"),IFERROR(IF(D178=INDEX($E$2:$E$211,MATCH(AGGREGATE(14,6,$J$2:$J$211/(($B$2:$B$211=B178)*($J$2:$J$211&lt;J178)),1),$J$2:$J$211,0)),"OK","Revisar: origem divergente"),"Revisar: histórico")))</f>
        <v/>
      </c>
      <c r="H178" s="17">
        <f>IF(OR(A178="",B178="",C178="",E178=""),"",IF(C178&gt;'Listas'!$B$2,"Fora da referência",IF(COUNTIFS($B$2:$B$211,B178,$C$2:$C$211,"&gt;"&amp;C178,$C$2:$C$211,"&lt;="&amp;'Listas'!$B$2,$E$2:$E$211,"&lt;&gt;")+COUNTIFS($B$2:$B$211,B178,$C$2:$C$211,C178,$A$2:$A$211,"&gt;"&amp;A178,$E$2:$E$211,"&lt;&gt;")=0,"Vigente","Histórico")))</f>
        <v/>
      </c>
      <c r="I178" s="15">
        <f>IF(COUNTA(A178:F178)=0,"",IF(OR(A178="",B178="",C178="",D178="",E178="",F178=""),"Preencher campos obrigatórios",IF(COUNTIF($A$2:$A$211,A178)&gt;1,"Ordem duplicada",IF(COUNTIF('Membros'!$A$2:$A$211,B178)&lt;&gt;1,"Código não cadastrado ou duplicado",IF(C178&gt;'Listas'!$B$2,"Data após a referência",IF(C178&lt;IFERROR(INDEX('Membros'!$C$2:$C$211,MATCH(B178,'Membros'!$A$2:$A$211,0)),C178),"Data anterior à inclusão",IF(D178=E178,"Situação sem alteração",IF(G178&lt;&gt;"OK",G178,""))))))))</f>
        <v/>
      </c>
      <c r="J178" s="18">
        <f>IF(OR(A178="",C178=""),"",C178*1000000+A178)</f>
        <v/>
      </c>
    </row>
    <row r="179" ht="28" customHeight="1">
      <c r="A179" s="16" t="n"/>
      <c r="B179" s="10" t="n"/>
      <c r="C179" s="11" t="n"/>
      <c r="D179" s="10" t="n"/>
      <c r="E179" s="10" t="n"/>
      <c r="F179" s="10" t="n"/>
      <c r="G179" s="15">
        <f>IF(OR(A179="",B179="",C179="",D179="",E179=""),"",IF(COUNTIFS($B$2:$B$211,B179,$J$2:$J$211,"&lt;"&amp;J179)=0,IF(D179="Sem registro","OK","Revisar: origem inicial"),IFERROR(IF(D179=INDEX($E$2:$E$211,MATCH(AGGREGATE(14,6,$J$2:$J$211/(($B$2:$B$211=B179)*($J$2:$J$211&lt;J179)),1),$J$2:$J$211,0)),"OK","Revisar: origem divergente"),"Revisar: histórico")))</f>
        <v/>
      </c>
      <c r="H179" s="17">
        <f>IF(OR(A179="",B179="",C179="",E179=""),"",IF(C179&gt;'Listas'!$B$2,"Fora da referência",IF(COUNTIFS($B$2:$B$211,B179,$C$2:$C$211,"&gt;"&amp;C179,$C$2:$C$211,"&lt;="&amp;'Listas'!$B$2,$E$2:$E$211,"&lt;&gt;")+COUNTIFS($B$2:$B$211,B179,$C$2:$C$211,C179,$A$2:$A$211,"&gt;"&amp;A179,$E$2:$E$211,"&lt;&gt;")=0,"Vigente","Histórico")))</f>
        <v/>
      </c>
      <c r="I179" s="15">
        <f>IF(COUNTA(A179:F179)=0,"",IF(OR(A179="",B179="",C179="",D179="",E179="",F179=""),"Preencher campos obrigatórios",IF(COUNTIF($A$2:$A$211,A179)&gt;1,"Ordem duplicada",IF(COUNTIF('Membros'!$A$2:$A$211,B179)&lt;&gt;1,"Código não cadastrado ou duplicado",IF(C179&gt;'Listas'!$B$2,"Data após a referência",IF(C179&lt;IFERROR(INDEX('Membros'!$C$2:$C$211,MATCH(B179,'Membros'!$A$2:$A$211,0)),C179),"Data anterior à inclusão",IF(D179=E179,"Situação sem alteração",IF(G179&lt;&gt;"OK",G179,""))))))))</f>
        <v/>
      </c>
      <c r="J179" s="18">
        <f>IF(OR(A179="",C179=""),"",C179*1000000+A179)</f>
        <v/>
      </c>
    </row>
    <row r="180" ht="28" customHeight="1">
      <c r="A180" s="16" t="n"/>
      <c r="B180" s="10" t="n"/>
      <c r="C180" s="11" t="n"/>
      <c r="D180" s="10" t="n"/>
      <c r="E180" s="10" t="n"/>
      <c r="F180" s="10" t="n"/>
      <c r="G180" s="15">
        <f>IF(OR(A180="",B180="",C180="",D180="",E180=""),"",IF(COUNTIFS($B$2:$B$211,B180,$J$2:$J$211,"&lt;"&amp;J180)=0,IF(D180="Sem registro","OK","Revisar: origem inicial"),IFERROR(IF(D180=INDEX($E$2:$E$211,MATCH(AGGREGATE(14,6,$J$2:$J$211/(($B$2:$B$211=B180)*($J$2:$J$211&lt;J180)),1),$J$2:$J$211,0)),"OK","Revisar: origem divergente"),"Revisar: histórico")))</f>
        <v/>
      </c>
      <c r="H180" s="17">
        <f>IF(OR(A180="",B180="",C180="",E180=""),"",IF(C180&gt;'Listas'!$B$2,"Fora da referência",IF(COUNTIFS($B$2:$B$211,B180,$C$2:$C$211,"&gt;"&amp;C180,$C$2:$C$211,"&lt;="&amp;'Listas'!$B$2,$E$2:$E$211,"&lt;&gt;")+COUNTIFS($B$2:$B$211,B180,$C$2:$C$211,C180,$A$2:$A$211,"&gt;"&amp;A180,$E$2:$E$211,"&lt;&gt;")=0,"Vigente","Histórico")))</f>
        <v/>
      </c>
      <c r="I180" s="15">
        <f>IF(COUNTA(A180:F180)=0,"",IF(OR(A180="",B180="",C180="",D180="",E180="",F180=""),"Preencher campos obrigatórios",IF(COUNTIF($A$2:$A$211,A180)&gt;1,"Ordem duplicada",IF(COUNTIF('Membros'!$A$2:$A$211,B180)&lt;&gt;1,"Código não cadastrado ou duplicado",IF(C180&gt;'Listas'!$B$2,"Data após a referência",IF(C180&lt;IFERROR(INDEX('Membros'!$C$2:$C$211,MATCH(B180,'Membros'!$A$2:$A$211,0)),C180),"Data anterior à inclusão",IF(D180=E180,"Situação sem alteração",IF(G180&lt;&gt;"OK",G180,""))))))))</f>
        <v/>
      </c>
      <c r="J180" s="18">
        <f>IF(OR(A180="",C180=""),"",C180*1000000+A180)</f>
        <v/>
      </c>
    </row>
    <row r="181" ht="28" customHeight="1">
      <c r="A181" s="16" t="n"/>
      <c r="B181" s="10" t="n"/>
      <c r="C181" s="11" t="n"/>
      <c r="D181" s="10" t="n"/>
      <c r="E181" s="10" t="n"/>
      <c r="F181" s="10" t="n"/>
      <c r="G181" s="15">
        <f>IF(OR(A181="",B181="",C181="",D181="",E181=""),"",IF(COUNTIFS($B$2:$B$211,B181,$J$2:$J$211,"&lt;"&amp;J181)=0,IF(D181="Sem registro","OK","Revisar: origem inicial"),IFERROR(IF(D181=INDEX($E$2:$E$211,MATCH(AGGREGATE(14,6,$J$2:$J$211/(($B$2:$B$211=B181)*($J$2:$J$211&lt;J181)),1),$J$2:$J$211,0)),"OK","Revisar: origem divergente"),"Revisar: histórico")))</f>
        <v/>
      </c>
      <c r="H181" s="17">
        <f>IF(OR(A181="",B181="",C181="",E181=""),"",IF(C181&gt;'Listas'!$B$2,"Fora da referência",IF(COUNTIFS($B$2:$B$211,B181,$C$2:$C$211,"&gt;"&amp;C181,$C$2:$C$211,"&lt;="&amp;'Listas'!$B$2,$E$2:$E$211,"&lt;&gt;")+COUNTIFS($B$2:$B$211,B181,$C$2:$C$211,C181,$A$2:$A$211,"&gt;"&amp;A181,$E$2:$E$211,"&lt;&gt;")=0,"Vigente","Histórico")))</f>
        <v/>
      </c>
      <c r="I181" s="15">
        <f>IF(COUNTA(A181:F181)=0,"",IF(OR(A181="",B181="",C181="",D181="",E181="",F181=""),"Preencher campos obrigatórios",IF(COUNTIF($A$2:$A$211,A181)&gt;1,"Ordem duplicada",IF(COUNTIF('Membros'!$A$2:$A$211,B181)&lt;&gt;1,"Código não cadastrado ou duplicado",IF(C181&gt;'Listas'!$B$2,"Data após a referência",IF(C181&lt;IFERROR(INDEX('Membros'!$C$2:$C$211,MATCH(B181,'Membros'!$A$2:$A$211,0)),C181),"Data anterior à inclusão",IF(D181=E181,"Situação sem alteração",IF(G181&lt;&gt;"OK",G181,""))))))))</f>
        <v/>
      </c>
      <c r="J181" s="18">
        <f>IF(OR(A181="",C181=""),"",C181*1000000+A181)</f>
        <v/>
      </c>
    </row>
    <row r="182" ht="28" customHeight="1">
      <c r="A182" s="16" t="n"/>
      <c r="B182" s="10" t="n"/>
      <c r="C182" s="11" t="n"/>
      <c r="D182" s="10" t="n"/>
      <c r="E182" s="10" t="n"/>
      <c r="F182" s="10" t="n"/>
      <c r="G182" s="15">
        <f>IF(OR(A182="",B182="",C182="",D182="",E182=""),"",IF(COUNTIFS($B$2:$B$211,B182,$J$2:$J$211,"&lt;"&amp;J182)=0,IF(D182="Sem registro","OK","Revisar: origem inicial"),IFERROR(IF(D182=INDEX($E$2:$E$211,MATCH(AGGREGATE(14,6,$J$2:$J$211/(($B$2:$B$211=B182)*($J$2:$J$211&lt;J182)),1),$J$2:$J$211,0)),"OK","Revisar: origem divergente"),"Revisar: histórico")))</f>
        <v/>
      </c>
      <c r="H182" s="17">
        <f>IF(OR(A182="",B182="",C182="",E182=""),"",IF(C182&gt;'Listas'!$B$2,"Fora da referência",IF(COUNTIFS($B$2:$B$211,B182,$C$2:$C$211,"&gt;"&amp;C182,$C$2:$C$211,"&lt;="&amp;'Listas'!$B$2,$E$2:$E$211,"&lt;&gt;")+COUNTIFS($B$2:$B$211,B182,$C$2:$C$211,C182,$A$2:$A$211,"&gt;"&amp;A182,$E$2:$E$211,"&lt;&gt;")=0,"Vigente","Histórico")))</f>
        <v/>
      </c>
      <c r="I182" s="15">
        <f>IF(COUNTA(A182:F182)=0,"",IF(OR(A182="",B182="",C182="",D182="",E182="",F182=""),"Preencher campos obrigatórios",IF(COUNTIF($A$2:$A$211,A182)&gt;1,"Ordem duplicada",IF(COUNTIF('Membros'!$A$2:$A$211,B182)&lt;&gt;1,"Código não cadastrado ou duplicado",IF(C182&gt;'Listas'!$B$2,"Data após a referência",IF(C182&lt;IFERROR(INDEX('Membros'!$C$2:$C$211,MATCH(B182,'Membros'!$A$2:$A$211,0)),C182),"Data anterior à inclusão",IF(D182=E182,"Situação sem alteração",IF(G182&lt;&gt;"OK",G182,""))))))))</f>
        <v/>
      </c>
      <c r="J182" s="18">
        <f>IF(OR(A182="",C182=""),"",C182*1000000+A182)</f>
        <v/>
      </c>
    </row>
    <row r="183" ht="28" customHeight="1">
      <c r="A183" s="16" t="n"/>
      <c r="B183" s="10" t="n"/>
      <c r="C183" s="11" t="n"/>
      <c r="D183" s="10" t="n"/>
      <c r="E183" s="10" t="n"/>
      <c r="F183" s="10" t="n"/>
      <c r="G183" s="15">
        <f>IF(OR(A183="",B183="",C183="",D183="",E183=""),"",IF(COUNTIFS($B$2:$B$211,B183,$J$2:$J$211,"&lt;"&amp;J183)=0,IF(D183="Sem registro","OK","Revisar: origem inicial"),IFERROR(IF(D183=INDEX($E$2:$E$211,MATCH(AGGREGATE(14,6,$J$2:$J$211/(($B$2:$B$211=B183)*($J$2:$J$211&lt;J183)),1),$J$2:$J$211,0)),"OK","Revisar: origem divergente"),"Revisar: histórico")))</f>
        <v/>
      </c>
      <c r="H183" s="17">
        <f>IF(OR(A183="",B183="",C183="",E183=""),"",IF(C183&gt;'Listas'!$B$2,"Fora da referência",IF(COUNTIFS($B$2:$B$211,B183,$C$2:$C$211,"&gt;"&amp;C183,$C$2:$C$211,"&lt;="&amp;'Listas'!$B$2,$E$2:$E$211,"&lt;&gt;")+COUNTIFS($B$2:$B$211,B183,$C$2:$C$211,C183,$A$2:$A$211,"&gt;"&amp;A183,$E$2:$E$211,"&lt;&gt;")=0,"Vigente","Histórico")))</f>
        <v/>
      </c>
      <c r="I183" s="15">
        <f>IF(COUNTA(A183:F183)=0,"",IF(OR(A183="",B183="",C183="",D183="",E183="",F183=""),"Preencher campos obrigatórios",IF(COUNTIF($A$2:$A$211,A183)&gt;1,"Ordem duplicada",IF(COUNTIF('Membros'!$A$2:$A$211,B183)&lt;&gt;1,"Código não cadastrado ou duplicado",IF(C183&gt;'Listas'!$B$2,"Data após a referência",IF(C183&lt;IFERROR(INDEX('Membros'!$C$2:$C$211,MATCH(B183,'Membros'!$A$2:$A$211,0)),C183),"Data anterior à inclusão",IF(D183=E183,"Situação sem alteração",IF(G183&lt;&gt;"OK",G183,""))))))))</f>
        <v/>
      </c>
      <c r="J183" s="18">
        <f>IF(OR(A183="",C183=""),"",C183*1000000+A183)</f>
        <v/>
      </c>
    </row>
    <row r="184" ht="28" customHeight="1">
      <c r="A184" s="16" t="n"/>
      <c r="B184" s="10" t="n"/>
      <c r="C184" s="11" t="n"/>
      <c r="D184" s="10" t="n"/>
      <c r="E184" s="10" t="n"/>
      <c r="F184" s="10" t="n"/>
      <c r="G184" s="15">
        <f>IF(OR(A184="",B184="",C184="",D184="",E184=""),"",IF(COUNTIFS($B$2:$B$211,B184,$J$2:$J$211,"&lt;"&amp;J184)=0,IF(D184="Sem registro","OK","Revisar: origem inicial"),IFERROR(IF(D184=INDEX($E$2:$E$211,MATCH(AGGREGATE(14,6,$J$2:$J$211/(($B$2:$B$211=B184)*($J$2:$J$211&lt;J184)),1),$J$2:$J$211,0)),"OK","Revisar: origem divergente"),"Revisar: histórico")))</f>
        <v/>
      </c>
      <c r="H184" s="17">
        <f>IF(OR(A184="",B184="",C184="",E184=""),"",IF(C184&gt;'Listas'!$B$2,"Fora da referência",IF(COUNTIFS($B$2:$B$211,B184,$C$2:$C$211,"&gt;"&amp;C184,$C$2:$C$211,"&lt;="&amp;'Listas'!$B$2,$E$2:$E$211,"&lt;&gt;")+COUNTIFS($B$2:$B$211,B184,$C$2:$C$211,C184,$A$2:$A$211,"&gt;"&amp;A184,$E$2:$E$211,"&lt;&gt;")=0,"Vigente","Histórico")))</f>
        <v/>
      </c>
      <c r="I184" s="15">
        <f>IF(COUNTA(A184:F184)=0,"",IF(OR(A184="",B184="",C184="",D184="",E184="",F184=""),"Preencher campos obrigatórios",IF(COUNTIF($A$2:$A$211,A184)&gt;1,"Ordem duplicada",IF(COUNTIF('Membros'!$A$2:$A$211,B184)&lt;&gt;1,"Código não cadastrado ou duplicado",IF(C184&gt;'Listas'!$B$2,"Data após a referência",IF(C184&lt;IFERROR(INDEX('Membros'!$C$2:$C$211,MATCH(B184,'Membros'!$A$2:$A$211,0)),C184),"Data anterior à inclusão",IF(D184=E184,"Situação sem alteração",IF(G184&lt;&gt;"OK",G184,""))))))))</f>
        <v/>
      </c>
      <c r="J184" s="18">
        <f>IF(OR(A184="",C184=""),"",C184*1000000+A184)</f>
        <v/>
      </c>
    </row>
    <row r="185" ht="28" customHeight="1">
      <c r="A185" s="16" t="n"/>
      <c r="B185" s="10" t="n"/>
      <c r="C185" s="11" t="n"/>
      <c r="D185" s="10" t="n"/>
      <c r="E185" s="10" t="n"/>
      <c r="F185" s="10" t="n"/>
      <c r="G185" s="15">
        <f>IF(OR(A185="",B185="",C185="",D185="",E185=""),"",IF(COUNTIFS($B$2:$B$211,B185,$J$2:$J$211,"&lt;"&amp;J185)=0,IF(D185="Sem registro","OK","Revisar: origem inicial"),IFERROR(IF(D185=INDEX($E$2:$E$211,MATCH(AGGREGATE(14,6,$J$2:$J$211/(($B$2:$B$211=B185)*($J$2:$J$211&lt;J185)),1),$J$2:$J$211,0)),"OK","Revisar: origem divergente"),"Revisar: histórico")))</f>
        <v/>
      </c>
      <c r="H185" s="17">
        <f>IF(OR(A185="",B185="",C185="",E185=""),"",IF(C185&gt;'Listas'!$B$2,"Fora da referência",IF(COUNTIFS($B$2:$B$211,B185,$C$2:$C$211,"&gt;"&amp;C185,$C$2:$C$211,"&lt;="&amp;'Listas'!$B$2,$E$2:$E$211,"&lt;&gt;")+COUNTIFS($B$2:$B$211,B185,$C$2:$C$211,C185,$A$2:$A$211,"&gt;"&amp;A185,$E$2:$E$211,"&lt;&gt;")=0,"Vigente","Histórico")))</f>
        <v/>
      </c>
      <c r="I185" s="15">
        <f>IF(COUNTA(A185:F185)=0,"",IF(OR(A185="",B185="",C185="",D185="",E185="",F185=""),"Preencher campos obrigatórios",IF(COUNTIF($A$2:$A$211,A185)&gt;1,"Ordem duplicada",IF(COUNTIF('Membros'!$A$2:$A$211,B185)&lt;&gt;1,"Código não cadastrado ou duplicado",IF(C185&gt;'Listas'!$B$2,"Data após a referência",IF(C185&lt;IFERROR(INDEX('Membros'!$C$2:$C$211,MATCH(B185,'Membros'!$A$2:$A$211,0)),C185),"Data anterior à inclusão",IF(D185=E185,"Situação sem alteração",IF(G185&lt;&gt;"OK",G185,""))))))))</f>
        <v/>
      </c>
      <c r="J185" s="18">
        <f>IF(OR(A185="",C185=""),"",C185*1000000+A185)</f>
        <v/>
      </c>
    </row>
    <row r="186" ht="28" customHeight="1">
      <c r="A186" s="16" t="n"/>
      <c r="B186" s="10" t="n"/>
      <c r="C186" s="11" t="n"/>
      <c r="D186" s="10" t="n"/>
      <c r="E186" s="10" t="n"/>
      <c r="F186" s="10" t="n"/>
      <c r="G186" s="15">
        <f>IF(OR(A186="",B186="",C186="",D186="",E186=""),"",IF(COUNTIFS($B$2:$B$211,B186,$J$2:$J$211,"&lt;"&amp;J186)=0,IF(D186="Sem registro","OK","Revisar: origem inicial"),IFERROR(IF(D186=INDEX($E$2:$E$211,MATCH(AGGREGATE(14,6,$J$2:$J$211/(($B$2:$B$211=B186)*($J$2:$J$211&lt;J186)),1),$J$2:$J$211,0)),"OK","Revisar: origem divergente"),"Revisar: histórico")))</f>
        <v/>
      </c>
      <c r="H186" s="17">
        <f>IF(OR(A186="",B186="",C186="",E186=""),"",IF(C186&gt;'Listas'!$B$2,"Fora da referência",IF(COUNTIFS($B$2:$B$211,B186,$C$2:$C$211,"&gt;"&amp;C186,$C$2:$C$211,"&lt;="&amp;'Listas'!$B$2,$E$2:$E$211,"&lt;&gt;")+COUNTIFS($B$2:$B$211,B186,$C$2:$C$211,C186,$A$2:$A$211,"&gt;"&amp;A186,$E$2:$E$211,"&lt;&gt;")=0,"Vigente","Histórico")))</f>
        <v/>
      </c>
      <c r="I186" s="15">
        <f>IF(COUNTA(A186:F186)=0,"",IF(OR(A186="",B186="",C186="",D186="",E186="",F186=""),"Preencher campos obrigatórios",IF(COUNTIF($A$2:$A$211,A186)&gt;1,"Ordem duplicada",IF(COUNTIF('Membros'!$A$2:$A$211,B186)&lt;&gt;1,"Código não cadastrado ou duplicado",IF(C186&gt;'Listas'!$B$2,"Data após a referência",IF(C186&lt;IFERROR(INDEX('Membros'!$C$2:$C$211,MATCH(B186,'Membros'!$A$2:$A$211,0)),C186),"Data anterior à inclusão",IF(D186=E186,"Situação sem alteração",IF(G186&lt;&gt;"OK",G186,""))))))))</f>
        <v/>
      </c>
      <c r="J186" s="18">
        <f>IF(OR(A186="",C186=""),"",C186*1000000+A186)</f>
        <v/>
      </c>
    </row>
    <row r="187" ht="28" customHeight="1">
      <c r="A187" s="16" t="n"/>
      <c r="B187" s="10" t="n"/>
      <c r="C187" s="11" t="n"/>
      <c r="D187" s="10" t="n"/>
      <c r="E187" s="10" t="n"/>
      <c r="F187" s="10" t="n"/>
      <c r="G187" s="15">
        <f>IF(OR(A187="",B187="",C187="",D187="",E187=""),"",IF(COUNTIFS($B$2:$B$211,B187,$J$2:$J$211,"&lt;"&amp;J187)=0,IF(D187="Sem registro","OK","Revisar: origem inicial"),IFERROR(IF(D187=INDEX($E$2:$E$211,MATCH(AGGREGATE(14,6,$J$2:$J$211/(($B$2:$B$211=B187)*($J$2:$J$211&lt;J187)),1),$J$2:$J$211,0)),"OK","Revisar: origem divergente"),"Revisar: histórico")))</f>
        <v/>
      </c>
      <c r="H187" s="17">
        <f>IF(OR(A187="",B187="",C187="",E187=""),"",IF(C187&gt;'Listas'!$B$2,"Fora da referência",IF(COUNTIFS($B$2:$B$211,B187,$C$2:$C$211,"&gt;"&amp;C187,$C$2:$C$211,"&lt;="&amp;'Listas'!$B$2,$E$2:$E$211,"&lt;&gt;")+COUNTIFS($B$2:$B$211,B187,$C$2:$C$211,C187,$A$2:$A$211,"&gt;"&amp;A187,$E$2:$E$211,"&lt;&gt;")=0,"Vigente","Histórico")))</f>
        <v/>
      </c>
      <c r="I187" s="15">
        <f>IF(COUNTA(A187:F187)=0,"",IF(OR(A187="",B187="",C187="",D187="",E187="",F187=""),"Preencher campos obrigatórios",IF(COUNTIF($A$2:$A$211,A187)&gt;1,"Ordem duplicada",IF(COUNTIF('Membros'!$A$2:$A$211,B187)&lt;&gt;1,"Código não cadastrado ou duplicado",IF(C187&gt;'Listas'!$B$2,"Data após a referência",IF(C187&lt;IFERROR(INDEX('Membros'!$C$2:$C$211,MATCH(B187,'Membros'!$A$2:$A$211,0)),C187),"Data anterior à inclusão",IF(D187=E187,"Situação sem alteração",IF(G187&lt;&gt;"OK",G187,""))))))))</f>
        <v/>
      </c>
      <c r="J187" s="18">
        <f>IF(OR(A187="",C187=""),"",C187*1000000+A187)</f>
        <v/>
      </c>
    </row>
    <row r="188" ht="28" customHeight="1">
      <c r="A188" s="16" t="n"/>
      <c r="B188" s="10" t="n"/>
      <c r="C188" s="11" t="n"/>
      <c r="D188" s="10" t="n"/>
      <c r="E188" s="10" t="n"/>
      <c r="F188" s="10" t="n"/>
      <c r="G188" s="15">
        <f>IF(OR(A188="",B188="",C188="",D188="",E188=""),"",IF(COUNTIFS($B$2:$B$211,B188,$J$2:$J$211,"&lt;"&amp;J188)=0,IF(D188="Sem registro","OK","Revisar: origem inicial"),IFERROR(IF(D188=INDEX($E$2:$E$211,MATCH(AGGREGATE(14,6,$J$2:$J$211/(($B$2:$B$211=B188)*($J$2:$J$211&lt;J188)),1),$J$2:$J$211,0)),"OK","Revisar: origem divergente"),"Revisar: histórico")))</f>
        <v/>
      </c>
      <c r="H188" s="17">
        <f>IF(OR(A188="",B188="",C188="",E188=""),"",IF(C188&gt;'Listas'!$B$2,"Fora da referência",IF(COUNTIFS($B$2:$B$211,B188,$C$2:$C$211,"&gt;"&amp;C188,$C$2:$C$211,"&lt;="&amp;'Listas'!$B$2,$E$2:$E$211,"&lt;&gt;")+COUNTIFS($B$2:$B$211,B188,$C$2:$C$211,C188,$A$2:$A$211,"&gt;"&amp;A188,$E$2:$E$211,"&lt;&gt;")=0,"Vigente","Histórico")))</f>
        <v/>
      </c>
      <c r="I188" s="15">
        <f>IF(COUNTA(A188:F188)=0,"",IF(OR(A188="",B188="",C188="",D188="",E188="",F188=""),"Preencher campos obrigatórios",IF(COUNTIF($A$2:$A$211,A188)&gt;1,"Ordem duplicada",IF(COUNTIF('Membros'!$A$2:$A$211,B188)&lt;&gt;1,"Código não cadastrado ou duplicado",IF(C188&gt;'Listas'!$B$2,"Data após a referência",IF(C188&lt;IFERROR(INDEX('Membros'!$C$2:$C$211,MATCH(B188,'Membros'!$A$2:$A$211,0)),C188),"Data anterior à inclusão",IF(D188=E188,"Situação sem alteração",IF(G188&lt;&gt;"OK",G188,""))))))))</f>
        <v/>
      </c>
      <c r="J188" s="18">
        <f>IF(OR(A188="",C188=""),"",C188*1000000+A188)</f>
        <v/>
      </c>
    </row>
    <row r="189" ht="28" customHeight="1">
      <c r="A189" s="16" t="n"/>
      <c r="B189" s="10" t="n"/>
      <c r="C189" s="11" t="n"/>
      <c r="D189" s="10" t="n"/>
      <c r="E189" s="10" t="n"/>
      <c r="F189" s="10" t="n"/>
      <c r="G189" s="15">
        <f>IF(OR(A189="",B189="",C189="",D189="",E189=""),"",IF(COUNTIFS($B$2:$B$211,B189,$J$2:$J$211,"&lt;"&amp;J189)=0,IF(D189="Sem registro","OK","Revisar: origem inicial"),IFERROR(IF(D189=INDEX($E$2:$E$211,MATCH(AGGREGATE(14,6,$J$2:$J$211/(($B$2:$B$211=B189)*($J$2:$J$211&lt;J189)),1),$J$2:$J$211,0)),"OK","Revisar: origem divergente"),"Revisar: histórico")))</f>
        <v/>
      </c>
      <c r="H189" s="17">
        <f>IF(OR(A189="",B189="",C189="",E189=""),"",IF(C189&gt;'Listas'!$B$2,"Fora da referência",IF(COUNTIFS($B$2:$B$211,B189,$C$2:$C$211,"&gt;"&amp;C189,$C$2:$C$211,"&lt;="&amp;'Listas'!$B$2,$E$2:$E$211,"&lt;&gt;")+COUNTIFS($B$2:$B$211,B189,$C$2:$C$211,C189,$A$2:$A$211,"&gt;"&amp;A189,$E$2:$E$211,"&lt;&gt;")=0,"Vigente","Histórico")))</f>
        <v/>
      </c>
      <c r="I189" s="15">
        <f>IF(COUNTA(A189:F189)=0,"",IF(OR(A189="",B189="",C189="",D189="",E189="",F189=""),"Preencher campos obrigatórios",IF(COUNTIF($A$2:$A$211,A189)&gt;1,"Ordem duplicada",IF(COUNTIF('Membros'!$A$2:$A$211,B189)&lt;&gt;1,"Código não cadastrado ou duplicado",IF(C189&gt;'Listas'!$B$2,"Data após a referência",IF(C189&lt;IFERROR(INDEX('Membros'!$C$2:$C$211,MATCH(B189,'Membros'!$A$2:$A$211,0)),C189),"Data anterior à inclusão",IF(D189=E189,"Situação sem alteração",IF(G189&lt;&gt;"OK",G189,""))))))))</f>
        <v/>
      </c>
      <c r="J189" s="18">
        <f>IF(OR(A189="",C189=""),"",C189*1000000+A189)</f>
        <v/>
      </c>
    </row>
    <row r="190" ht="28" customHeight="1">
      <c r="A190" s="16" t="n"/>
      <c r="B190" s="10" t="n"/>
      <c r="C190" s="11" t="n"/>
      <c r="D190" s="10" t="n"/>
      <c r="E190" s="10" t="n"/>
      <c r="F190" s="10" t="n"/>
      <c r="G190" s="15">
        <f>IF(OR(A190="",B190="",C190="",D190="",E190=""),"",IF(COUNTIFS($B$2:$B$211,B190,$J$2:$J$211,"&lt;"&amp;J190)=0,IF(D190="Sem registro","OK","Revisar: origem inicial"),IFERROR(IF(D190=INDEX($E$2:$E$211,MATCH(AGGREGATE(14,6,$J$2:$J$211/(($B$2:$B$211=B190)*($J$2:$J$211&lt;J190)),1),$J$2:$J$211,0)),"OK","Revisar: origem divergente"),"Revisar: histórico")))</f>
        <v/>
      </c>
      <c r="H190" s="17">
        <f>IF(OR(A190="",B190="",C190="",E190=""),"",IF(C190&gt;'Listas'!$B$2,"Fora da referência",IF(COUNTIFS($B$2:$B$211,B190,$C$2:$C$211,"&gt;"&amp;C190,$C$2:$C$211,"&lt;="&amp;'Listas'!$B$2,$E$2:$E$211,"&lt;&gt;")+COUNTIFS($B$2:$B$211,B190,$C$2:$C$211,C190,$A$2:$A$211,"&gt;"&amp;A190,$E$2:$E$211,"&lt;&gt;")=0,"Vigente","Histórico")))</f>
        <v/>
      </c>
      <c r="I190" s="15">
        <f>IF(COUNTA(A190:F190)=0,"",IF(OR(A190="",B190="",C190="",D190="",E190="",F190=""),"Preencher campos obrigatórios",IF(COUNTIF($A$2:$A$211,A190)&gt;1,"Ordem duplicada",IF(COUNTIF('Membros'!$A$2:$A$211,B190)&lt;&gt;1,"Código não cadastrado ou duplicado",IF(C190&gt;'Listas'!$B$2,"Data após a referência",IF(C190&lt;IFERROR(INDEX('Membros'!$C$2:$C$211,MATCH(B190,'Membros'!$A$2:$A$211,0)),C190),"Data anterior à inclusão",IF(D190=E190,"Situação sem alteração",IF(G190&lt;&gt;"OK",G190,""))))))))</f>
        <v/>
      </c>
      <c r="J190" s="18">
        <f>IF(OR(A190="",C190=""),"",C190*1000000+A190)</f>
        <v/>
      </c>
    </row>
    <row r="191" ht="28" customHeight="1">
      <c r="A191" s="16" t="n"/>
      <c r="B191" s="10" t="n"/>
      <c r="C191" s="11" t="n"/>
      <c r="D191" s="10" t="n"/>
      <c r="E191" s="10" t="n"/>
      <c r="F191" s="10" t="n"/>
      <c r="G191" s="15">
        <f>IF(OR(A191="",B191="",C191="",D191="",E191=""),"",IF(COUNTIFS($B$2:$B$211,B191,$J$2:$J$211,"&lt;"&amp;J191)=0,IF(D191="Sem registro","OK","Revisar: origem inicial"),IFERROR(IF(D191=INDEX($E$2:$E$211,MATCH(AGGREGATE(14,6,$J$2:$J$211/(($B$2:$B$211=B191)*($J$2:$J$211&lt;J191)),1),$J$2:$J$211,0)),"OK","Revisar: origem divergente"),"Revisar: histórico")))</f>
        <v/>
      </c>
      <c r="H191" s="17">
        <f>IF(OR(A191="",B191="",C191="",E191=""),"",IF(C191&gt;'Listas'!$B$2,"Fora da referência",IF(COUNTIFS($B$2:$B$211,B191,$C$2:$C$211,"&gt;"&amp;C191,$C$2:$C$211,"&lt;="&amp;'Listas'!$B$2,$E$2:$E$211,"&lt;&gt;")+COUNTIFS($B$2:$B$211,B191,$C$2:$C$211,C191,$A$2:$A$211,"&gt;"&amp;A191,$E$2:$E$211,"&lt;&gt;")=0,"Vigente","Histórico")))</f>
        <v/>
      </c>
      <c r="I191" s="15">
        <f>IF(COUNTA(A191:F191)=0,"",IF(OR(A191="",B191="",C191="",D191="",E191="",F191=""),"Preencher campos obrigatórios",IF(COUNTIF($A$2:$A$211,A191)&gt;1,"Ordem duplicada",IF(COUNTIF('Membros'!$A$2:$A$211,B191)&lt;&gt;1,"Código não cadastrado ou duplicado",IF(C191&gt;'Listas'!$B$2,"Data após a referência",IF(C191&lt;IFERROR(INDEX('Membros'!$C$2:$C$211,MATCH(B191,'Membros'!$A$2:$A$211,0)),C191),"Data anterior à inclusão",IF(D191=E191,"Situação sem alteração",IF(G191&lt;&gt;"OK",G191,""))))))))</f>
        <v/>
      </c>
      <c r="J191" s="18">
        <f>IF(OR(A191="",C191=""),"",C191*1000000+A191)</f>
        <v/>
      </c>
    </row>
    <row r="192" ht="28" customHeight="1">
      <c r="A192" s="16" t="n"/>
      <c r="B192" s="10" t="n"/>
      <c r="C192" s="11" t="n"/>
      <c r="D192" s="10" t="n"/>
      <c r="E192" s="10" t="n"/>
      <c r="F192" s="10" t="n"/>
      <c r="G192" s="15">
        <f>IF(OR(A192="",B192="",C192="",D192="",E192=""),"",IF(COUNTIFS($B$2:$B$211,B192,$J$2:$J$211,"&lt;"&amp;J192)=0,IF(D192="Sem registro","OK","Revisar: origem inicial"),IFERROR(IF(D192=INDEX($E$2:$E$211,MATCH(AGGREGATE(14,6,$J$2:$J$211/(($B$2:$B$211=B192)*($J$2:$J$211&lt;J192)),1),$J$2:$J$211,0)),"OK","Revisar: origem divergente"),"Revisar: histórico")))</f>
        <v/>
      </c>
      <c r="H192" s="17">
        <f>IF(OR(A192="",B192="",C192="",E192=""),"",IF(C192&gt;'Listas'!$B$2,"Fora da referência",IF(COUNTIFS($B$2:$B$211,B192,$C$2:$C$211,"&gt;"&amp;C192,$C$2:$C$211,"&lt;="&amp;'Listas'!$B$2,$E$2:$E$211,"&lt;&gt;")+COUNTIFS($B$2:$B$211,B192,$C$2:$C$211,C192,$A$2:$A$211,"&gt;"&amp;A192,$E$2:$E$211,"&lt;&gt;")=0,"Vigente","Histórico")))</f>
        <v/>
      </c>
      <c r="I192" s="15">
        <f>IF(COUNTA(A192:F192)=0,"",IF(OR(A192="",B192="",C192="",D192="",E192="",F192=""),"Preencher campos obrigatórios",IF(COUNTIF($A$2:$A$211,A192)&gt;1,"Ordem duplicada",IF(COUNTIF('Membros'!$A$2:$A$211,B192)&lt;&gt;1,"Código não cadastrado ou duplicado",IF(C192&gt;'Listas'!$B$2,"Data após a referência",IF(C192&lt;IFERROR(INDEX('Membros'!$C$2:$C$211,MATCH(B192,'Membros'!$A$2:$A$211,0)),C192),"Data anterior à inclusão",IF(D192=E192,"Situação sem alteração",IF(G192&lt;&gt;"OK",G192,""))))))))</f>
        <v/>
      </c>
      <c r="J192" s="18">
        <f>IF(OR(A192="",C192=""),"",C192*1000000+A192)</f>
        <v/>
      </c>
    </row>
    <row r="193" ht="28" customHeight="1">
      <c r="A193" s="16" t="n"/>
      <c r="B193" s="10" t="n"/>
      <c r="C193" s="11" t="n"/>
      <c r="D193" s="10" t="n"/>
      <c r="E193" s="10" t="n"/>
      <c r="F193" s="10" t="n"/>
      <c r="G193" s="15">
        <f>IF(OR(A193="",B193="",C193="",D193="",E193=""),"",IF(COUNTIFS($B$2:$B$211,B193,$J$2:$J$211,"&lt;"&amp;J193)=0,IF(D193="Sem registro","OK","Revisar: origem inicial"),IFERROR(IF(D193=INDEX($E$2:$E$211,MATCH(AGGREGATE(14,6,$J$2:$J$211/(($B$2:$B$211=B193)*($J$2:$J$211&lt;J193)),1),$J$2:$J$211,0)),"OK","Revisar: origem divergente"),"Revisar: histórico")))</f>
        <v/>
      </c>
      <c r="H193" s="17">
        <f>IF(OR(A193="",B193="",C193="",E193=""),"",IF(C193&gt;'Listas'!$B$2,"Fora da referência",IF(COUNTIFS($B$2:$B$211,B193,$C$2:$C$211,"&gt;"&amp;C193,$C$2:$C$211,"&lt;="&amp;'Listas'!$B$2,$E$2:$E$211,"&lt;&gt;")+COUNTIFS($B$2:$B$211,B193,$C$2:$C$211,C193,$A$2:$A$211,"&gt;"&amp;A193,$E$2:$E$211,"&lt;&gt;")=0,"Vigente","Histórico")))</f>
        <v/>
      </c>
      <c r="I193" s="15">
        <f>IF(COUNTA(A193:F193)=0,"",IF(OR(A193="",B193="",C193="",D193="",E193="",F193=""),"Preencher campos obrigatórios",IF(COUNTIF($A$2:$A$211,A193)&gt;1,"Ordem duplicada",IF(COUNTIF('Membros'!$A$2:$A$211,B193)&lt;&gt;1,"Código não cadastrado ou duplicado",IF(C193&gt;'Listas'!$B$2,"Data após a referência",IF(C193&lt;IFERROR(INDEX('Membros'!$C$2:$C$211,MATCH(B193,'Membros'!$A$2:$A$211,0)),C193),"Data anterior à inclusão",IF(D193=E193,"Situação sem alteração",IF(G193&lt;&gt;"OK",G193,""))))))))</f>
        <v/>
      </c>
      <c r="J193" s="18">
        <f>IF(OR(A193="",C193=""),"",C193*1000000+A193)</f>
        <v/>
      </c>
    </row>
    <row r="194" ht="28" customHeight="1">
      <c r="A194" s="16" t="n"/>
      <c r="B194" s="10" t="n"/>
      <c r="C194" s="11" t="n"/>
      <c r="D194" s="10" t="n"/>
      <c r="E194" s="10" t="n"/>
      <c r="F194" s="10" t="n"/>
      <c r="G194" s="15">
        <f>IF(OR(A194="",B194="",C194="",D194="",E194=""),"",IF(COUNTIFS($B$2:$B$211,B194,$J$2:$J$211,"&lt;"&amp;J194)=0,IF(D194="Sem registro","OK","Revisar: origem inicial"),IFERROR(IF(D194=INDEX($E$2:$E$211,MATCH(AGGREGATE(14,6,$J$2:$J$211/(($B$2:$B$211=B194)*($J$2:$J$211&lt;J194)),1),$J$2:$J$211,0)),"OK","Revisar: origem divergente"),"Revisar: histórico")))</f>
        <v/>
      </c>
      <c r="H194" s="17">
        <f>IF(OR(A194="",B194="",C194="",E194=""),"",IF(C194&gt;'Listas'!$B$2,"Fora da referência",IF(COUNTIFS($B$2:$B$211,B194,$C$2:$C$211,"&gt;"&amp;C194,$C$2:$C$211,"&lt;="&amp;'Listas'!$B$2,$E$2:$E$211,"&lt;&gt;")+COUNTIFS($B$2:$B$211,B194,$C$2:$C$211,C194,$A$2:$A$211,"&gt;"&amp;A194,$E$2:$E$211,"&lt;&gt;")=0,"Vigente","Histórico")))</f>
        <v/>
      </c>
      <c r="I194" s="15">
        <f>IF(COUNTA(A194:F194)=0,"",IF(OR(A194="",B194="",C194="",D194="",E194="",F194=""),"Preencher campos obrigatórios",IF(COUNTIF($A$2:$A$211,A194)&gt;1,"Ordem duplicada",IF(COUNTIF('Membros'!$A$2:$A$211,B194)&lt;&gt;1,"Código não cadastrado ou duplicado",IF(C194&gt;'Listas'!$B$2,"Data após a referência",IF(C194&lt;IFERROR(INDEX('Membros'!$C$2:$C$211,MATCH(B194,'Membros'!$A$2:$A$211,0)),C194),"Data anterior à inclusão",IF(D194=E194,"Situação sem alteração",IF(G194&lt;&gt;"OK",G194,""))))))))</f>
        <v/>
      </c>
      <c r="J194" s="18">
        <f>IF(OR(A194="",C194=""),"",C194*1000000+A194)</f>
        <v/>
      </c>
    </row>
    <row r="195" ht="28" customHeight="1">
      <c r="A195" s="16" t="n"/>
      <c r="B195" s="10" t="n"/>
      <c r="C195" s="11" t="n"/>
      <c r="D195" s="10" t="n"/>
      <c r="E195" s="10" t="n"/>
      <c r="F195" s="10" t="n"/>
      <c r="G195" s="15">
        <f>IF(OR(A195="",B195="",C195="",D195="",E195=""),"",IF(COUNTIFS($B$2:$B$211,B195,$J$2:$J$211,"&lt;"&amp;J195)=0,IF(D195="Sem registro","OK","Revisar: origem inicial"),IFERROR(IF(D195=INDEX($E$2:$E$211,MATCH(AGGREGATE(14,6,$J$2:$J$211/(($B$2:$B$211=B195)*($J$2:$J$211&lt;J195)),1),$J$2:$J$211,0)),"OK","Revisar: origem divergente"),"Revisar: histórico")))</f>
        <v/>
      </c>
      <c r="H195" s="17">
        <f>IF(OR(A195="",B195="",C195="",E195=""),"",IF(C195&gt;'Listas'!$B$2,"Fora da referência",IF(COUNTIFS($B$2:$B$211,B195,$C$2:$C$211,"&gt;"&amp;C195,$C$2:$C$211,"&lt;="&amp;'Listas'!$B$2,$E$2:$E$211,"&lt;&gt;")+COUNTIFS($B$2:$B$211,B195,$C$2:$C$211,C195,$A$2:$A$211,"&gt;"&amp;A195,$E$2:$E$211,"&lt;&gt;")=0,"Vigente","Histórico")))</f>
        <v/>
      </c>
      <c r="I195" s="15">
        <f>IF(COUNTA(A195:F195)=0,"",IF(OR(A195="",B195="",C195="",D195="",E195="",F195=""),"Preencher campos obrigatórios",IF(COUNTIF($A$2:$A$211,A195)&gt;1,"Ordem duplicada",IF(COUNTIF('Membros'!$A$2:$A$211,B195)&lt;&gt;1,"Código não cadastrado ou duplicado",IF(C195&gt;'Listas'!$B$2,"Data após a referência",IF(C195&lt;IFERROR(INDEX('Membros'!$C$2:$C$211,MATCH(B195,'Membros'!$A$2:$A$211,0)),C195),"Data anterior à inclusão",IF(D195=E195,"Situação sem alteração",IF(G195&lt;&gt;"OK",G195,""))))))))</f>
        <v/>
      </c>
      <c r="J195" s="18">
        <f>IF(OR(A195="",C195=""),"",C195*1000000+A195)</f>
        <v/>
      </c>
    </row>
    <row r="196" ht="28" customHeight="1">
      <c r="A196" s="16" t="n"/>
      <c r="B196" s="10" t="n"/>
      <c r="C196" s="11" t="n"/>
      <c r="D196" s="10" t="n"/>
      <c r="E196" s="10" t="n"/>
      <c r="F196" s="10" t="n"/>
      <c r="G196" s="15">
        <f>IF(OR(A196="",B196="",C196="",D196="",E196=""),"",IF(COUNTIFS($B$2:$B$211,B196,$J$2:$J$211,"&lt;"&amp;J196)=0,IF(D196="Sem registro","OK","Revisar: origem inicial"),IFERROR(IF(D196=INDEX($E$2:$E$211,MATCH(AGGREGATE(14,6,$J$2:$J$211/(($B$2:$B$211=B196)*($J$2:$J$211&lt;J196)),1),$J$2:$J$211,0)),"OK","Revisar: origem divergente"),"Revisar: histórico")))</f>
        <v/>
      </c>
      <c r="H196" s="17">
        <f>IF(OR(A196="",B196="",C196="",E196=""),"",IF(C196&gt;'Listas'!$B$2,"Fora da referência",IF(COUNTIFS($B$2:$B$211,B196,$C$2:$C$211,"&gt;"&amp;C196,$C$2:$C$211,"&lt;="&amp;'Listas'!$B$2,$E$2:$E$211,"&lt;&gt;")+COUNTIFS($B$2:$B$211,B196,$C$2:$C$211,C196,$A$2:$A$211,"&gt;"&amp;A196,$E$2:$E$211,"&lt;&gt;")=0,"Vigente","Histórico")))</f>
        <v/>
      </c>
      <c r="I196" s="15">
        <f>IF(COUNTA(A196:F196)=0,"",IF(OR(A196="",B196="",C196="",D196="",E196="",F196=""),"Preencher campos obrigatórios",IF(COUNTIF($A$2:$A$211,A196)&gt;1,"Ordem duplicada",IF(COUNTIF('Membros'!$A$2:$A$211,B196)&lt;&gt;1,"Código não cadastrado ou duplicado",IF(C196&gt;'Listas'!$B$2,"Data após a referência",IF(C196&lt;IFERROR(INDEX('Membros'!$C$2:$C$211,MATCH(B196,'Membros'!$A$2:$A$211,0)),C196),"Data anterior à inclusão",IF(D196=E196,"Situação sem alteração",IF(G196&lt;&gt;"OK",G196,""))))))))</f>
        <v/>
      </c>
      <c r="J196" s="18">
        <f>IF(OR(A196="",C196=""),"",C196*1000000+A196)</f>
        <v/>
      </c>
    </row>
    <row r="197" ht="28" customHeight="1">
      <c r="A197" s="16" t="n"/>
      <c r="B197" s="10" t="n"/>
      <c r="C197" s="11" t="n"/>
      <c r="D197" s="10" t="n"/>
      <c r="E197" s="10" t="n"/>
      <c r="F197" s="10" t="n"/>
      <c r="G197" s="15">
        <f>IF(OR(A197="",B197="",C197="",D197="",E197=""),"",IF(COUNTIFS($B$2:$B$211,B197,$J$2:$J$211,"&lt;"&amp;J197)=0,IF(D197="Sem registro","OK","Revisar: origem inicial"),IFERROR(IF(D197=INDEX($E$2:$E$211,MATCH(AGGREGATE(14,6,$J$2:$J$211/(($B$2:$B$211=B197)*($J$2:$J$211&lt;J197)),1),$J$2:$J$211,0)),"OK","Revisar: origem divergente"),"Revisar: histórico")))</f>
        <v/>
      </c>
      <c r="H197" s="17">
        <f>IF(OR(A197="",B197="",C197="",E197=""),"",IF(C197&gt;'Listas'!$B$2,"Fora da referência",IF(COUNTIFS($B$2:$B$211,B197,$C$2:$C$211,"&gt;"&amp;C197,$C$2:$C$211,"&lt;="&amp;'Listas'!$B$2,$E$2:$E$211,"&lt;&gt;")+COUNTIFS($B$2:$B$211,B197,$C$2:$C$211,C197,$A$2:$A$211,"&gt;"&amp;A197,$E$2:$E$211,"&lt;&gt;")=0,"Vigente","Histórico")))</f>
        <v/>
      </c>
      <c r="I197" s="15">
        <f>IF(COUNTA(A197:F197)=0,"",IF(OR(A197="",B197="",C197="",D197="",E197="",F197=""),"Preencher campos obrigatórios",IF(COUNTIF($A$2:$A$211,A197)&gt;1,"Ordem duplicada",IF(COUNTIF('Membros'!$A$2:$A$211,B197)&lt;&gt;1,"Código não cadastrado ou duplicado",IF(C197&gt;'Listas'!$B$2,"Data após a referência",IF(C197&lt;IFERROR(INDEX('Membros'!$C$2:$C$211,MATCH(B197,'Membros'!$A$2:$A$211,0)),C197),"Data anterior à inclusão",IF(D197=E197,"Situação sem alteração",IF(G197&lt;&gt;"OK",G197,""))))))))</f>
        <v/>
      </c>
      <c r="J197" s="18">
        <f>IF(OR(A197="",C197=""),"",C197*1000000+A197)</f>
        <v/>
      </c>
    </row>
    <row r="198" ht="28" customHeight="1">
      <c r="A198" s="16" t="n"/>
      <c r="B198" s="10" t="n"/>
      <c r="C198" s="11" t="n"/>
      <c r="D198" s="10" t="n"/>
      <c r="E198" s="10" t="n"/>
      <c r="F198" s="10" t="n"/>
      <c r="G198" s="15">
        <f>IF(OR(A198="",B198="",C198="",D198="",E198=""),"",IF(COUNTIFS($B$2:$B$211,B198,$J$2:$J$211,"&lt;"&amp;J198)=0,IF(D198="Sem registro","OK","Revisar: origem inicial"),IFERROR(IF(D198=INDEX($E$2:$E$211,MATCH(AGGREGATE(14,6,$J$2:$J$211/(($B$2:$B$211=B198)*($J$2:$J$211&lt;J198)),1),$J$2:$J$211,0)),"OK","Revisar: origem divergente"),"Revisar: histórico")))</f>
        <v/>
      </c>
      <c r="H198" s="17">
        <f>IF(OR(A198="",B198="",C198="",E198=""),"",IF(C198&gt;'Listas'!$B$2,"Fora da referência",IF(COUNTIFS($B$2:$B$211,B198,$C$2:$C$211,"&gt;"&amp;C198,$C$2:$C$211,"&lt;="&amp;'Listas'!$B$2,$E$2:$E$211,"&lt;&gt;")+COUNTIFS($B$2:$B$211,B198,$C$2:$C$211,C198,$A$2:$A$211,"&gt;"&amp;A198,$E$2:$E$211,"&lt;&gt;")=0,"Vigente","Histórico")))</f>
        <v/>
      </c>
      <c r="I198" s="15">
        <f>IF(COUNTA(A198:F198)=0,"",IF(OR(A198="",B198="",C198="",D198="",E198="",F198=""),"Preencher campos obrigatórios",IF(COUNTIF($A$2:$A$211,A198)&gt;1,"Ordem duplicada",IF(COUNTIF('Membros'!$A$2:$A$211,B198)&lt;&gt;1,"Código não cadastrado ou duplicado",IF(C198&gt;'Listas'!$B$2,"Data após a referência",IF(C198&lt;IFERROR(INDEX('Membros'!$C$2:$C$211,MATCH(B198,'Membros'!$A$2:$A$211,0)),C198),"Data anterior à inclusão",IF(D198=E198,"Situação sem alteração",IF(G198&lt;&gt;"OK",G198,""))))))))</f>
        <v/>
      </c>
      <c r="J198" s="18">
        <f>IF(OR(A198="",C198=""),"",C198*1000000+A198)</f>
        <v/>
      </c>
    </row>
    <row r="199" ht="28" customHeight="1">
      <c r="A199" s="16" t="n"/>
      <c r="B199" s="10" t="n"/>
      <c r="C199" s="11" t="n"/>
      <c r="D199" s="10" t="n"/>
      <c r="E199" s="10" t="n"/>
      <c r="F199" s="10" t="n"/>
      <c r="G199" s="15">
        <f>IF(OR(A199="",B199="",C199="",D199="",E199=""),"",IF(COUNTIFS($B$2:$B$211,B199,$J$2:$J$211,"&lt;"&amp;J199)=0,IF(D199="Sem registro","OK","Revisar: origem inicial"),IFERROR(IF(D199=INDEX($E$2:$E$211,MATCH(AGGREGATE(14,6,$J$2:$J$211/(($B$2:$B$211=B199)*($J$2:$J$211&lt;J199)),1),$J$2:$J$211,0)),"OK","Revisar: origem divergente"),"Revisar: histórico")))</f>
        <v/>
      </c>
      <c r="H199" s="17">
        <f>IF(OR(A199="",B199="",C199="",E199=""),"",IF(C199&gt;'Listas'!$B$2,"Fora da referência",IF(COUNTIFS($B$2:$B$211,B199,$C$2:$C$211,"&gt;"&amp;C199,$C$2:$C$211,"&lt;="&amp;'Listas'!$B$2,$E$2:$E$211,"&lt;&gt;")+COUNTIFS($B$2:$B$211,B199,$C$2:$C$211,C199,$A$2:$A$211,"&gt;"&amp;A199,$E$2:$E$211,"&lt;&gt;")=0,"Vigente","Histórico")))</f>
        <v/>
      </c>
      <c r="I199" s="15">
        <f>IF(COUNTA(A199:F199)=0,"",IF(OR(A199="",B199="",C199="",D199="",E199="",F199=""),"Preencher campos obrigatórios",IF(COUNTIF($A$2:$A$211,A199)&gt;1,"Ordem duplicada",IF(COUNTIF('Membros'!$A$2:$A$211,B199)&lt;&gt;1,"Código não cadastrado ou duplicado",IF(C199&gt;'Listas'!$B$2,"Data após a referência",IF(C199&lt;IFERROR(INDEX('Membros'!$C$2:$C$211,MATCH(B199,'Membros'!$A$2:$A$211,0)),C199),"Data anterior à inclusão",IF(D199=E199,"Situação sem alteração",IF(G199&lt;&gt;"OK",G199,""))))))))</f>
        <v/>
      </c>
      <c r="J199" s="18">
        <f>IF(OR(A199="",C199=""),"",C199*1000000+A199)</f>
        <v/>
      </c>
    </row>
    <row r="200" ht="28" customHeight="1">
      <c r="A200" s="16" t="n"/>
      <c r="B200" s="10" t="n"/>
      <c r="C200" s="11" t="n"/>
      <c r="D200" s="10" t="n"/>
      <c r="E200" s="10" t="n"/>
      <c r="F200" s="10" t="n"/>
      <c r="G200" s="15">
        <f>IF(OR(A200="",B200="",C200="",D200="",E200=""),"",IF(COUNTIFS($B$2:$B$211,B200,$J$2:$J$211,"&lt;"&amp;J200)=0,IF(D200="Sem registro","OK","Revisar: origem inicial"),IFERROR(IF(D200=INDEX($E$2:$E$211,MATCH(AGGREGATE(14,6,$J$2:$J$211/(($B$2:$B$211=B200)*($J$2:$J$211&lt;J200)),1),$J$2:$J$211,0)),"OK","Revisar: origem divergente"),"Revisar: histórico")))</f>
        <v/>
      </c>
      <c r="H200" s="17">
        <f>IF(OR(A200="",B200="",C200="",E200=""),"",IF(C200&gt;'Listas'!$B$2,"Fora da referência",IF(COUNTIFS($B$2:$B$211,B200,$C$2:$C$211,"&gt;"&amp;C200,$C$2:$C$211,"&lt;="&amp;'Listas'!$B$2,$E$2:$E$211,"&lt;&gt;")+COUNTIFS($B$2:$B$211,B200,$C$2:$C$211,C200,$A$2:$A$211,"&gt;"&amp;A200,$E$2:$E$211,"&lt;&gt;")=0,"Vigente","Histórico")))</f>
        <v/>
      </c>
      <c r="I200" s="15">
        <f>IF(COUNTA(A200:F200)=0,"",IF(OR(A200="",B200="",C200="",D200="",E200="",F200=""),"Preencher campos obrigatórios",IF(COUNTIF($A$2:$A$211,A200)&gt;1,"Ordem duplicada",IF(COUNTIF('Membros'!$A$2:$A$211,B200)&lt;&gt;1,"Código não cadastrado ou duplicado",IF(C200&gt;'Listas'!$B$2,"Data após a referência",IF(C200&lt;IFERROR(INDEX('Membros'!$C$2:$C$211,MATCH(B200,'Membros'!$A$2:$A$211,0)),C200),"Data anterior à inclusão",IF(D200=E200,"Situação sem alteração",IF(G200&lt;&gt;"OK",G200,""))))))))</f>
        <v/>
      </c>
      <c r="J200" s="18">
        <f>IF(OR(A200="",C200=""),"",C200*1000000+A200)</f>
        <v/>
      </c>
    </row>
    <row r="201" ht="28" customHeight="1">
      <c r="A201" s="16" t="n"/>
      <c r="B201" s="10" t="n"/>
      <c r="C201" s="11" t="n"/>
      <c r="D201" s="10" t="n"/>
      <c r="E201" s="10" t="n"/>
      <c r="F201" s="10" t="n"/>
      <c r="G201" s="15">
        <f>IF(OR(A201="",B201="",C201="",D201="",E201=""),"",IF(COUNTIFS($B$2:$B$211,B201,$J$2:$J$211,"&lt;"&amp;J201)=0,IF(D201="Sem registro","OK","Revisar: origem inicial"),IFERROR(IF(D201=INDEX($E$2:$E$211,MATCH(AGGREGATE(14,6,$J$2:$J$211/(($B$2:$B$211=B201)*($J$2:$J$211&lt;J201)),1),$J$2:$J$211,0)),"OK","Revisar: origem divergente"),"Revisar: histórico")))</f>
        <v/>
      </c>
      <c r="H201" s="17">
        <f>IF(OR(A201="",B201="",C201="",E201=""),"",IF(C201&gt;'Listas'!$B$2,"Fora da referência",IF(COUNTIFS($B$2:$B$211,B201,$C$2:$C$211,"&gt;"&amp;C201,$C$2:$C$211,"&lt;="&amp;'Listas'!$B$2,$E$2:$E$211,"&lt;&gt;")+COUNTIFS($B$2:$B$211,B201,$C$2:$C$211,C201,$A$2:$A$211,"&gt;"&amp;A201,$E$2:$E$211,"&lt;&gt;")=0,"Vigente","Histórico")))</f>
        <v/>
      </c>
      <c r="I201" s="15">
        <f>IF(COUNTA(A201:F201)=0,"",IF(OR(A201="",B201="",C201="",D201="",E201="",F201=""),"Preencher campos obrigatórios",IF(COUNTIF($A$2:$A$211,A201)&gt;1,"Ordem duplicada",IF(COUNTIF('Membros'!$A$2:$A$211,B201)&lt;&gt;1,"Código não cadastrado ou duplicado",IF(C201&gt;'Listas'!$B$2,"Data após a referência",IF(C201&lt;IFERROR(INDEX('Membros'!$C$2:$C$211,MATCH(B201,'Membros'!$A$2:$A$211,0)),C201),"Data anterior à inclusão",IF(D201=E201,"Situação sem alteração",IF(G201&lt;&gt;"OK",G201,""))))))))</f>
        <v/>
      </c>
      <c r="J201" s="18">
        <f>IF(OR(A201="",C201=""),"",C201*1000000+A201)</f>
        <v/>
      </c>
    </row>
    <row r="202" ht="28" customHeight="1">
      <c r="A202" s="16" t="n"/>
      <c r="B202" s="10" t="n"/>
      <c r="C202" s="11" t="n"/>
      <c r="D202" s="10" t="n"/>
      <c r="E202" s="10" t="n"/>
      <c r="F202" s="10" t="n"/>
      <c r="G202" s="15">
        <f>IF(OR(A202="",B202="",C202="",D202="",E202=""),"",IF(COUNTIFS($B$2:$B$211,B202,$J$2:$J$211,"&lt;"&amp;J202)=0,IF(D202="Sem registro","OK","Revisar: origem inicial"),IFERROR(IF(D202=INDEX($E$2:$E$211,MATCH(AGGREGATE(14,6,$J$2:$J$211/(($B$2:$B$211=B202)*($J$2:$J$211&lt;J202)),1),$J$2:$J$211,0)),"OK","Revisar: origem divergente"),"Revisar: histórico")))</f>
        <v/>
      </c>
      <c r="H202" s="17">
        <f>IF(OR(A202="",B202="",C202="",E202=""),"",IF(C202&gt;'Listas'!$B$2,"Fora da referência",IF(COUNTIFS($B$2:$B$211,B202,$C$2:$C$211,"&gt;"&amp;C202,$C$2:$C$211,"&lt;="&amp;'Listas'!$B$2,$E$2:$E$211,"&lt;&gt;")+COUNTIFS($B$2:$B$211,B202,$C$2:$C$211,C202,$A$2:$A$211,"&gt;"&amp;A202,$E$2:$E$211,"&lt;&gt;")=0,"Vigente","Histórico")))</f>
        <v/>
      </c>
      <c r="I202" s="15">
        <f>IF(COUNTA(A202:F202)=0,"",IF(OR(A202="",B202="",C202="",D202="",E202="",F202=""),"Preencher campos obrigatórios",IF(COUNTIF($A$2:$A$211,A202)&gt;1,"Ordem duplicada",IF(COUNTIF('Membros'!$A$2:$A$211,B202)&lt;&gt;1,"Código não cadastrado ou duplicado",IF(C202&gt;'Listas'!$B$2,"Data após a referência",IF(C202&lt;IFERROR(INDEX('Membros'!$C$2:$C$211,MATCH(B202,'Membros'!$A$2:$A$211,0)),C202),"Data anterior à inclusão",IF(D202=E202,"Situação sem alteração",IF(G202&lt;&gt;"OK",G202,""))))))))</f>
        <v/>
      </c>
      <c r="J202" s="18">
        <f>IF(OR(A202="",C202=""),"",C202*1000000+A202)</f>
        <v/>
      </c>
    </row>
    <row r="203" ht="28" customHeight="1">
      <c r="A203" s="16" t="n"/>
      <c r="B203" s="10" t="n"/>
      <c r="C203" s="11" t="n"/>
      <c r="D203" s="10" t="n"/>
      <c r="E203" s="10" t="n"/>
      <c r="F203" s="10" t="n"/>
      <c r="G203" s="15">
        <f>IF(OR(A203="",B203="",C203="",D203="",E203=""),"",IF(COUNTIFS($B$2:$B$211,B203,$J$2:$J$211,"&lt;"&amp;J203)=0,IF(D203="Sem registro","OK","Revisar: origem inicial"),IFERROR(IF(D203=INDEX($E$2:$E$211,MATCH(AGGREGATE(14,6,$J$2:$J$211/(($B$2:$B$211=B203)*($J$2:$J$211&lt;J203)),1),$J$2:$J$211,0)),"OK","Revisar: origem divergente"),"Revisar: histórico")))</f>
        <v/>
      </c>
      <c r="H203" s="17">
        <f>IF(OR(A203="",B203="",C203="",E203=""),"",IF(C203&gt;'Listas'!$B$2,"Fora da referência",IF(COUNTIFS($B$2:$B$211,B203,$C$2:$C$211,"&gt;"&amp;C203,$C$2:$C$211,"&lt;="&amp;'Listas'!$B$2,$E$2:$E$211,"&lt;&gt;")+COUNTIFS($B$2:$B$211,B203,$C$2:$C$211,C203,$A$2:$A$211,"&gt;"&amp;A203,$E$2:$E$211,"&lt;&gt;")=0,"Vigente","Histórico")))</f>
        <v/>
      </c>
      <c r="I203" s="15">
        <f>IF(COUNTA(A203:F203)=0,"",IF(OR(A203="",B203="",C203="",D203="",E203="",F203=""),"Preencher campos obrigatórios",IF(COUNTIF($A$2:$A$211,A203)&gt;1,"Ordem duplicada",IF(COUNTIF('Membros'!$A$2:$A$211,B203)&lt;&gt;1,"Código não cadastrado ou duplicado",IF(C203&gt;'Listas'!$B$2,"Data após a referência",IF(C203&lt;IFERROR(INDEX('Membros'!$C$2:$C$211,MATCH(B203,'Membros'!$A$2:$A$211,0)),C203),"Data anterior à inclusão",IF(D203=E203,"Situação sem alteração",IF(G203&lt;&gt;"OK",G203,""))))))))</f>
        <v/>
      </c>
      <c r="J203" s="18">
        <f>IF(OR(A203="",C203=""),"",C203*1000000+A203)</f>
        <v/>
      </c>
    </row>
    <row r="204" ht="28" customHeight="1">
      <c r="A204" s="16" t="n"/>
      <c r="B204" s="10" t="n"/>
      <c r="C204" s="11" t="n"/>
      <c r="D204" s="10" t="n"/>
      <c r="E204" s="10" t="n"/>
      <c r="F204" s="10" t="n"/>
      <c r="G204" s="15">
        <f>IF(OR(A204="",B204="",C204="",D204="",E204=""),"",IF(COUNTIFS($B$2:$B$211,B204,$J$2:$J$211,"&lt;"&amp;J204)=0,IF(D204="Sem registro","OK","Revisar: origem inicial"),IFERROR(IF(D204=INDEX($E$2:$E$211,MATCH(AGGREGATE(14,6,$J$2:$J$211/(($B$2:$B$211=B204)*($J$2:$J$211&lt;J204)),1),$J$2:$J$211,0)),"OK","Revisar: origem divergente"),"Revisar: histórico")))</f>
        <v/>
      </c>
      <c r="H204" s="17">
        <f>IF(OR(A204="",B204="",C204="",E204=""),"",IF(C204&gt;'Listas'!$B$2,"Fora da referência",IF(COUNTIFS($B$2:$B$211,B204,$C$2:$C$211,"&gt;"&amp;C204,$C$2:$C$211,"&lt;="&amp;'Listas'!$B$2,$E$2:$E$211,"&lt;&gt;")+COUNTIFS($B$2:$B$211,B204,$C$2:$C$211,C204,$A$2:$A$211,"&gt;"&amp;A204,$E$2:$E$211,"&lt;&gt;")=0,"Vigente","Histórico")))</f>
        <v/>
      </c>
      <c r="I204" s="15">
        <f>IF(COUNTA(A204:F204)=0,"",IF(OR(A204="",B204="",C204="",D204="",E204="",F204=""),"Preencher campos obrigatórios",IF(COUNTIF($A$2:$A$211,A204)&gt;1,"Ordem duplicada",IF(COUNTIF('Membros'!$A$2:$A$211,B204)&lt;&gt;1,"Código não cadastrado ou duplicado",IF(C204&gt;'Listas'!$B$2,"Data após a referência",IF(C204&lt;IFERROR(INDEX('Membros'!$C$2:$C$211,MATCH(B204,'Membros'!$A$2:$A$211,0)),C204),"Data anterior à inclusão",IF(D204=E204,"Situação sem alteração",IF(G204&lt;&gt;"OK",G204,""))))))))</f>
        <v/>
      </c>
      <c r="J204" s="18">
        <f>IF(OR(A204="",C204=""),"",C204*1000000+A204)</f>
        <v/>
      </c>
    </row>
    <row r="205" ht="28" customHeight="1">
      <c r="A205" s="16" t="n"/>
      <c r="B205" s="10" t="n"/>
      <c r="C205" s="11" t="n"/>
      <c r="D205" s="10" t="n"/>
      <c r="E205" s="10" t="n"/>
      <c r="F205" s="10" t="n"/>
      <c r="G205" s="15">
        <f>IF(OR(A205="",B205="",C205="",D205="",E205=""),"",IF(COUNTIFS($B$2:$B$211,B205,$J$2:$J$211,"&lt;"&amp;J205)=0,IF(D205="Sem registro","OK","Revisar: origem inicial"),IFERROR(IF(D205=INDEX($E$2:$E$211,MATCH(AGGREGATE(14,6,$J$2:$J$211/(($B$2:$B$211=B205)*($J$2:$J$211&lt;J205)),1),$J$2:$J$211,0)),"OK","Revisar: origem divergente"),"Revisar: histórico")))</f>
        <v/>
      </c>
      <c r="H205" s="17">
        <f>IF(OR(A205="",B205="",C205="",E205=""),"",IF(C205&gt;'Listas'!$B$2,"Fora da referência",IF(COUNTIFS($B$2:$B$211,B205,$C$2:$C$211,"&gt;"&amp;C205,$C$2:$C$211,"&lt;="&amp;'Listas'!$B$2,$E$2:$E$211,"&lt;&gt;")+COUNTIFS($B$2:$B$211,B205,$C$2:$C$211,C205,$A$2:$A$211,"&gt;"&amp;A205,$E$2:$E$211,"&lt;&gt;")=0,"Vigente","Histórico")))</f>
        <v/>
      </c>
      <c r="I205" s="15">
        <f>IF(COUNTA(A205:F205)=0,"",IF(OR(A205="",B205="",C205="",D205="",E205="",F205=""),"Preencher campos obrigatórios",IF(COUNTIF($A$2:$A$211,A205)&gt;1,"Ordem duplicada",IF(COUNTIF('Membros'!$A$2:$A$211,B205)&lt;&gt;1,"Código não cadastrado ou duplicado",IF(C205&gt;'Listas'!$B$2,"Data após a referência",IF(C205&lt;IFERROR(INDEX('Membros'!$C$2:$C$211,MATCH(B205,'Membros'!$A$2:$A$211,0)),C205),"Data anterior à inclusão",IF(D205=E205,"Situação sem alteração",IF(G205&lt;&gt;"OK",G205,""))))))))</f>
        <v/>
      </c>
      <c r="J205" s="18">
        <f>IF(OR(A205="",C205=""),"",C205*1000000+A205)</f>
        <v/>
      </c>
    </row>
    <row r="206" ht="28" customHeight="1">
      <c r="A206" s="16" t="n"/>
      <c r="B206" s="10" t="n"/>
      <c r="C206" s="11" t="n"/>
      <c r="D206" s="10" t="n"/>
      <c r="E206" s="10" t="n"/>
      <c r="F206" s="10" t="n"/>
      <c r="G206" s="15">
        <f>IF(OR(A206="",B206="",C206="",D206="",E206=""),"",IF(COUNTIFS($B$2:$B$211,B206,$J$2:$J$211,"&lt;"&amp;J206)=0,IF(D206="Sem registro","OK","Revisar: origem inicial"),IFERROR(IF(D206=INDEX($E$2:$E$211,MATCH(AGGREGATE(14,6,$J$2:$J$211/(($B$2:$B$211=B206)*($J$2:$J$211&lt;J206)),1),$J$2:$J$211,0)),"OK","Revisar: origem divergente"),"Revisar: histórico")))</f>
        <v/>
      </c>
      <c r="H206" s="17">
        <f>IF(OR(A206="",B206="",C206="",E206=""),"",IF(C206&gt;'Listas'!$B$2,"Fora da referência",IF(COUNTIFS($B$2:$B$211,B206,$C$2:$C$211,"&gt;"&amp;C206,$C$2:$C$211,"&lt;="&amp;'Listas'!$B$2,$E$2:$E$211,"&lt;&gt;")+COUNTIFS($B$2:$B$211,B206,$C$2:$C$211,C206,$A$2:$A$211,"&gt;"&amp;A206,$E$2:$E$211,"&lt;&gt;")=0,"Vigente","Histórico")))</f>
        <v/>
      </c>
      <c r="I206" s="15">
        <f>IF(COUNTA(A206:F206)=0,"",IF(OR(A206="",B206="",C206="",D206="",E206="",F206=""),"Preencher campos obrigatórios",IF(COUNTIF($A$2:$A$211,A206)&gt;1,"Ordem duplicada",IF(COUNTIF('Membros'!$A$2:$A$211,B206)&lt;&gt;1,"Código não cadastrado ou duplicado",IF(C206&gt;'Listas'!$B$2,"Data após a referência",IF(C206&lt;IFERROR(INDEX('Membros'!$C$2:$C$211,MATCH(B206,'Membros'!$A$2:$A$211,0)),C206),"Data anterior à inclusão",IF(D206=E206,"Situação sem alteração",IF(G206&lt;&gt;"OK",G206,""))))))))</f>
        <v/>
      </c>
      <c r="J206" s="18">
        <f>IF(OR(A206="",C206=""),"",C206*1000000+A206)</f>
        <v/>
      </c>
    </row>
    <row r="207" ht="28" customHeight="1">
      <c r="A207" s="16" t="n"/>
      <c r="B207" s="10" t="n"/>
      <c r="C207" s="11" t="n"/>
      <c r="D207" s="10" t="n"/>
      <c r="E207" s="10" t="n"/>
      <c r="F207" s="10" t="n"/>
      <c r="G207" s="15">
        <f>IF(OR(A207="",B207="",C207="",D207="",E207=""),"",IF(COUNTIFS($B$2:$B$211,B207,$J$2:$J$211,"&lt;"&amp;J207)=0,IF(D207="Sem registro","OK","Revisar: origem inicial"),IFERROR(IF(D207=INDEX($E$2:$E$211,MATCH(AGGREGATE(14,6,$J$2:$J$211/(($B$2:$B$211=B207)*($J$2:$J$211&lt;J207)),1),$J$2:$J$211,0)),"OK","Revisar: origem divergente"),"Revisar: histórico")))</f>
        <v/>
      </c>
      <c r="H207" s="17">
        <f>IF(OR(A207="",B207="",C207="",E207=""),"",IF(C207&gt;'Listas'!$B$2,"Fora da referência",IF(COUNTIFS($B$2:$B$211,B207,$C$2:$C$211,"&gt;"&amp;C207,$C$2:$C$211,"&lt;="&amp;'Listas'!$B$2,$E$2:$E$211,"&lt;&gt;")+COUNTIFS($B$2:$B$211,B207,$C$2:$C$211,C207,$A$2:$A$211,"&gt;"&amp;A207,$E$2:$E$211,"&lt;&gt;")=0,"Vigente","Histórico")))</f>
        <v/>
      </c>
      <c r="I207" s="15">
        <f>IF(COUNTA(A207:F207)=0,"",IF(OR(A207="",B207="",C207="",D207="",E207="",F207=""),"Preencher campos obrigatórios",IF(COUNTIF($A$2:$A$211,A207)&gt;1,"Ordem duplicada",IF(COUNTIF('Membros'!$A$2:$A$211,B207)&lt;&gt;1,"Código não cadastrado ou duplicado",IF(C207&gt;'Listas'!$B$2,"Data após a referência",IF(C207&lt;IFERROR(INDEX('Membros'!$C$2:$C$211,MATCH(B207,'Membros'!$A$2:$A$211,0)),C207),"Data anterior à inclusão",IF(D207=E207,"Situação sem alteração",IF(G207&lt;&gt;"OK",G207,""))))))))</f>
        <v/>
      </c>
      <c r="J207" s="18">
        <f>IF(OR(A207="",C207=""),"",C207*1000000+A207)</f>
        <v/>
      </c>
    </row>
    <row r="208" ht="28" customHeight="1">
      <c r="A208" s="16" t="n"/>
      <c r="B208" s="10" t="n"/>
      <c r="C208" s="11" t="n"/>
      <c r="D208" s="10" t="n"/>
      <c r="E208" s="10" t="n"/>
      <c r="F208" s="10" t="n"/>
      <c r="G208" s="15">
        <f>IF(OR(A208="",B208="",C208="",D208="",E208=""),"",IF(COUNTIFS($B$2:$B$211,B208,$J$2:$J$211,"&lt;"&amp;J208)=0,IF(D208="Sem registro","OK","Revisar: origem inicial"),IFERROR(IF(D208=INDEX($E$2:$E$211,MATCH(AGGREGATE(14,6,$J$2:$J$211/(($B$2:$B$211=B208)*($J$2:$J$211&lt;J208)),1),$J$2:$J$211,0)),"OK","Revisar: origem divergente"),"Revisar: histórico")))</f>
        <v/>
      </c>
      <c r="H208" s="17">
        <f>IF(OR(A208="",B208="",C208="",E208=""),"",IF(C208&gt;'Listas'!$B$2,"Fora da referência",IF(COUNTIFS($B$2:$B$211,B208,$C$2:$C$211,"&gt;"&amp;C208,$C$2:$C$211,"&lt;="&amp;'Listas'!$B$2,$E$2:$E$211,"&lt;&gt;")+COUNTIFS($B$2:$B$211,B208,$C$2:$C$211,C208,$A$2:$A$211,"&gt;"&amp;A208,$E$2:$E$211,"&lt;&gt;")=0,"Vigente","Histórico")))</f>
        <v/>
      </c>
      <c r="I208" s="15">
        <f>IF(COUNTA(A208:F208)=0,"",IF(OR(A208="",B208="",C208="",D208="",E208="",F208=""),"Preencher campos obrigatórios",IF(COUNTIF($A$2:$A$211,A208)&gt;1,"Ordem duplicada",IF(COUNTIF('Membros'!$A$2:$A$211,B208)&lt;&gt;1,"Código não cadastrado ou duplicado",IF(C208&gt;'Listas'!$B$2,"Data após a referência",IF(C208&lt;IFERROR(INDEX('Membros'!$C$2:$C$211,MATCH(B208,'Membros'!$A$2:$A$211,0)),C208),"Data anterior à inclusão",IF(D208=E208,"Situação sem alteração",IF(G208&lt;&gt;"OK",G208,""))))))))</f>
        <v/>
      </c>
      <c r="J208" s="18">
        <f>IF(OR(A208="",C208=""),"",C208*1000000+A208)</f>
        <v/>
      </c>
    </row>
    <row r="209" ht="28" customHeight="1">
      <c r="A209" s="16" t="n"/>
      <c r="B209" s="10" t="n"/>
      <c r="C209" s="11" t="n"/>
      <c r="D209" s="10" t="n"/>
      <c r="E209" s="10" t="n"/>
      <c r="F209" s="10" t="n"/>
      <c r="G209" s="15">
        <f>IF(OR(A209="",B209="",C209="",D209="",E209=""),"",IF(COUNTIFS($B$2:$B$211,B209,$J$2:$J$211,"&lt;"&amp;J209)=0,IF(D209="Sem registro","OK","Revisar: origem inicial"),IFERROR(IF(D209=INDEX($E$2:$E$211,MATCH(AGGREGATE(14,6,$J$2:$J$211/(($B$2:$B$211=B209)*($J$2:$J$211&lt;J209)),1),$J$2:$J$211,0)),"OK","Revisar: origem divergente"),"Revisar: histórico")))</f>
        <v/>
      </c>
      <c r="H209" s="17">
        <f>IF(OR(A209="",B209="",C209="",E209=""),"",IF(C209&gt;'Listas'!$B$2,"Fora da referência",IF(COUNTIFS($B$2:$B$211,B209,$C$2:$C$211,"&gt;"&amp;C209,$C$2:$C$211,"&lt;="&amp;'Listas'!$B$2,$E$2:$E$211,"&lt;&gt;")+COUNTIFS($B$2:$B$211,B209,$C$2:$C$211,C209,$A$2:$A$211,"&gt;"&amp;A209,$E$2:$E$211,"&lt;&gt;")=0,"Vigente","Histórico")))</f>
        <v/>
      </c>
      <c r="I209" s="15">
        <f>IF(COUNTA(A209:F209)=0,"",IF(OR(A209="",B209="",C209="",D209="",E209="",F209=""),"Preencher campos obrigatórios",IF(COUNTIF($A$2:$A$211,A209)&gt;1,"Ordem duplicada",IF(COUNTIF('Membros'!$A$2:$A$211,B209)&lt;&gt;1,"Código não cadastrado ou duplicado",IF(C209&gt;'Listas'!$B$2,"Data após a referência",IF(C209&lt;IFERROR(INDEX('Membros'!$C$2:$C$211,MATCH(B209,'Membros'!$A$2:$A$211,0)),C209),"Data anterior à inclusão",IF(D209=E209,"Situação sem alteração",IF(G209&lt;&gt;"OK",G209,""))))))))</f>
        <v/>
      </c>
      <c r="J209" s="18">
        <f>IF(OR(A209="",C209=""),"",C209*1000000+A209)</f>
        <v/>
      </c>
    </row>
    <row r="210" ht="28" customHeight="1">
      <c r="A210" s="16" t="n"/>
      <c r="B210" s="10" t="n"/>
      <c r="C210" s="11" t="n"/>
      <c r="D210" s="10" t="n"/>
      <c r="E210" s="10" t="n"/>
      <c r="F210" s="10" t="n"/>
      <c r="G210" s="15">
        <f>IF(OR(A210="",B210="",C210="",D210="",E210=""),"",IF(COUNTIFS($B$2:$B$211,B210,$J$2:$J$211,"&lt;"&amp;J210)=0,IF(D210="Sem registro","OK","Revisar: origem inicial"),IFERROR(IF(D210=INDEX($E$2:$E$211,MATCH(AGGREGATE(14,6,$J$2:$J$211/(($B$2:$B$211=B210)*($J$2:$J$211&lt;J210)),1),$J$2:$J$211,0)),"OK","Revisar: origem divergente"),"Revisar: histórico")))</f>
        <v/>
      </c>
      <c r="H210" s="17">
        <f>IF(OR(A210="",B210="",C210="",E210=""),"",IF(C210&gt;'Listas'!$B$2,"Fora da referência",IF(COUNTIFS($B$2:$B$211,B210,$C$2:$C$211,"&gt;"&amp;C210,$C$2:$C$211,"&lt;="&amp;'Listas'!$B$2,$E$2:$E$211,"&lt;&gt;")+COUNTIFS($B$2:$B$211,B210,$C$2:$C$211,C210,$A$2:$A$211,"&gt;"&amp;A210,$E$2:$E$211,"&lt;&gt;")=0,"Vigente","Histórico")))</f>
        <v/>
      </c>
      <c r="I210" s="15">
        <f>IF(COUNTA(A210:F210)=0,"",IF(OR(A210="",B210="",C210="",D210="",E210="",F210=""),"Preencher campos obrigatórios",IF(COUNTIF($A$2:$A$211,A210)&gt;1,"Ordem duplicada",IF(COUNTIF('Membros'!$A$2:$A$211,B210)&lt;&gt;1,"Código não cadastrado ou duplicado",IF(C210&gt;'Listas'!$B$2,"Data após a referência",IF(C210&lt;IFERROR(INDEX('Membros'!$C$2:$C$211,MATCH(B210,'Membros'!$A$2:$A$211,0)),C210),"Data anterior à inclusão",IF(D210=E210,"Situação sem alteração",IF(G210&lt;&gt;"OK",G210,""))))))))</f>
        <v/>
      </c>
      <c r="J210" s="18">
        <f>IF(OR(A210="",C210=""),"",C210*1000000+A210)</f>
        <v/>
      </c>
    </row>
    <row r="211" ht="28" customHeight="1">
      <c r="A211" s="16" t="n"/>
      <c r="B211" s="10" t="n"/>
      <c r="C211" s="11" t="n"/>
      <c r="D211" s="10" t="n"/>
      <c r="E211" s="10" t="n"/>
      <c r="F211" s="10" t="n"/>
      <c r="G211" s="15">
        <f>IF(OR(A211="",B211="",C211="",D211="",E211=""),"",IF(COUNTIFS($B$2:$B$211,B211,$J$2:$J$211,"&lt;"&amp;J211)=0,IF(D211="Sem registro","OK","Revisar: origem inicial"),IFERROR(IF(D211=INDEX($E$2:$E$211,MATCH(AGGREGATE(14,6,$J$2:$J$211/(($B$2:$B$211=B211)*($J$2:$J$211&lt;J211)),1),$J$2:$J$211,0)),"OK","Revisar: origem divergente"),"Revisar: histórico")))</f>
        <v/>
      </c>
      <c r="H211" s="17">
        <f>IF(OR(A211="",B211="",C211="",E211=""),"",IF(C211&gt;'Listas'!$B$2,"Fora da referência",IF(COUNTIFS($B$2:$B$211,B211,$C$2:$C$211,"&gt;"&amp;C211,$C$2:$C$211,"&lt;="&amp;'Listas'!$B$2,$E$2:$E$211,"&lt;&gt;")+COUNTIFS($B$2:$B$211,B211,$C$2:$C$211,C211,$A$2:$A$211,"&gt;"&amp;A211,$E$2:$E$211,"&lt;&gt;")=0,"Vigente","Histórico")))</f>
        <v/>
      </c>
      <c r="I211" s="15">
        <f>IF(COUNTA(A211:F211)=0,"",IF(OR(A211="",B211="",C211="",D211="",E211="",F211=""),"Preencher campos obrigatórios",IF(COUNTIF($A$2:$A$211,A211)&gt;1,"Ordem duplicada",IF(COUNTIF('Membros'!$A$2:$A$211,B211)&lt;&gt;1,"Código não cadastrado ou duplicado",IF(C211&gt;'Listas'!$B$2,"Data após a referência",IF(C211&lt;IFERROR(INDEX('Membros'!$C$2:$C$211,MATCH(B211,'Membros'!$A$2:$A$211,0)),C211),"Data anterior à inclusão",IF(D211=E211,"Situação sem alteração",IF(G211&lt;&gt;"OK",G211,""))))))))</f>
        <v/>
      </c>
      <c r="J211" s="18">
        <f>IF(OR(A211="",C211=""),"",C211*1000000+A211)</f>
        <v/>
      </c>
    </row>
  </sheetData>
  <autoFilter ref="A1:J211"/>
  <conditionalFormatting sqref="G2:G211">
    <cfRule type="expression" priority="1" dxfId="2" stopIfTrue="1">
      <formula>LEFT($G2,7)="Revisar"</formula>
    </cfRule>
  </conditionalFormatting>
  <conditionalFormatting sqref="H2:H211">
    <cfRule type="expression" priority="2" dxfId="1" stopIfTrue="1">
      <formula>$H2="Vigente"</formula>
    </cfRule>
    <cfRule type="expression" priority="3" dxfId="3" stopIfTrue="1">
      <formula>$H2="Histórico"</formula>
    </cfRule>
    <cfRule type="expression" priority="4" dxfId="2" stopIfTrue="1">
      <formula>$H2="Fora da referência"</formula>
    </cfRule>
  </conditionalFormatting>
  <conditionalFormatting sqref="I2:I211">
    <cfRule type="expression" priority="5" dxfId="0" stopIfTrue="1">
      <formula>$I2&lt;&gt;""</formula>
    </cfRule>
  </conditionalFormatting>
  <dataValidations count="6">
    <dataValidation sqref="A2:A211" showDropDown="0" showInputMessage="0" showErrorMessage="1" allowBlank="0" errorTitle="Ordem inválida" error="Informe um número inteiro único entre 1 e 999999." type="custom">
      <formula1>=OR(A2="",AND(ISNUMBER(A2),A2=INT(A2),A2&gt;=1,A2&lt;=999999,COUNTIF($A$2:$A$211,A2)=1))</formula1>
    </dataValidation>
    <dataValidation sqref="B2:B211" showDropDown="0" showInputMessage="0" showErrorMessage="1" allowBlank="0" errorTitle="Código não cadastrado" error="Selecione um código existente na planilha Membros." type="list">
      <formula1>'Membros'!$A$2:$A$211</formula1>
    </dataValidation>
    <dataValidation sqref="C2:C211" showDropDown="0" showInputMessage="0" showErrorMessage="1" allowBlank="0" errorTitle="Data efetiva inválida" error="Informe uma data válida que não seja posterior à data de referência." type="custom">
      <formula1>=OR(C2="",AND(ISNUMBER(C2),C2&lt;='Listas'!$B$2))</formula1>
    </dataValidation>
    <dataValidation sqref="D2:D211" showDropDown="0" showInputMessage="0" showErrorMessage="1" allowBlank="0" errorTitle="Situação anterior inválida" error="Selecione uma situação anterior da lista." type="list">
      <formula1>'Listas'!$E$2:$E$6</formula1>
    </dataValidation>
    <dataValidation sqref="E2:E211" showDropDown="0" showInputMessage="0" showErrorMessage="1" allowBlank="0" errorTitle="Nova situação inválida" error="Selecione uma nova situação permitida." type="list">
      <formula1>'Listas'!$D$2:$D$5</formula1>
    </dataValidation>
    <dataValidation sqref="F2:F211" showDropDown="0" showInputMessage="0" showErrorMessage="1" allowBlank="0" errorTitle="Motivo inválido" error="Selecione um motivo administrativo da lista." type="list">
      <formula1>'Listas'!$F$2:$F$8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8873A"/>
    <outlinePr summaryBelow="1" summaryRight="1"/>
    <pageSetUpPr/>
  </sheetPr>
  <dimension ref="A1:F8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3" customWidth="1" min="3" max="3"/>
    <col width="24" customWidth="1" min="4" max="4"/>
    <col width="24" customWidth="1" min="5" max="5"/>
    <col width="31" customWidth="1" min="6" max="6"/>
  </cols>
  <sheetData>
    <row r="1" ht="30" customHeight="1">
      <c r="A1" s="9" t="inlineStr">
        <is>
          <t>Parâmetro</t>
        </is>
      </c>
      <c r="B1" s="9" t="inlineStr">
        <is>
          <t>Valor</t>
        </is>
      </c>
      <c r="D1" s="9" t="inlineStr">
        <is>
          <t>Situações permitidas</t>
        </is>
      </c>
      <c r="E1" s="9" t="inlineStr">
        <is>
          <t>Situações anteriores</t>
        </is>
      </c>
      <c r="F1" s="9" t="inlineStr">
        <is>
          <t>Motivos administrativos</t>
        </is>
      </c>
    </row>
    <row r="2" ht="22" customHeight="1">
      <c r="A2" s="5" t="inlineStr">
        <is>
          <t>Data de referência</t>
        </is>
      </c>
      <c r="B2" s="11" t="n">
        <v>46276</v>
      </c>
      <c r="D2" s="10" t="inlineStr">
        <is>
          <t>Ativa</t>
        </is>
      </c>
      <c r="E2" s="10" t="inlineStr">
        <is>
          <t>Sem registro</t>
        </is>
      </c>
      <c r="F2" s="10" t="inlineStr">
        <is>
          <t>Cadastro inicial</t>
        </is>
      </c>
    </row>
    <row r="3" ht="22" customHeight="1">
      <c r="A3" s="3" t="n"/>
      <c r="B3" s="10" t="n"/>
      <c r="D3" s="10" t="inlineStr">
        <is>
          <t>Inativa</t>
        </is>
      </c>
      <c r="E3" s="10" t="inlineStr">
        <is>
          <t>Ativa</t>
        </is>
      </c>
      <c r="F3" s="10" t="inlineStr">
        <is>
          <t>Admissão administrativa</t>
        </is>
      </c>
    </row>
    <row r="4" ht="22" customHeight="1">
      <c r="A4" s="5" t="n"/>
      <c r="B4" s="10" t="n"/>
      <c r="D4" s="10" t="inlineStr">
        <is>
          <t>Transferida</t>
        </is>
      </c>
      <c r="E4" s="10" t="inlineStr">
        <is>
          <t>Inativa</t>
        </is>
      </c>
      <c r="F4" s="10" t="inlineStr">
        <is>
          <t>Transferência registrada</t>
        </is>
      </c>
    </row>
    <row r="5" ht="22" customHeight="1">
      <c r="A5" s="3" t="n"/>
      <c r="B5" s="10" t="n"/>
      <c r="D5" s="10" t="inlineStr">
        <is>
          <t>Desligada</t>
        </is>
      </c>
      <c r="E5" s="10" t="inlineStr">
        <is>
          <t>Transferida</t>
        </is>
      </c>
      <c r="F5" s="10" t="inlineStr">
        <is>
          <t>Desligamento registrado</t>
        </is>
      </c>
    </row>
    <row r="6" ht="22" customHeight="1">
      <c r="A6" s="5" t="n"/>
      <c r="B6" s="10" t="n"/>
      <c r="D6" s="10" t="n"/>
      <c r="E6" s="10" t="inlineStr">
        <is>
          <t>Desligada</t>
        </is>
      </c>
      <c r="F6" s="10" t="inlineStr">
        <is>
          <t>Reativação</t>
        </is>
      </c>
    </row>
    <row r="7" ht="22" customHeight="1">
      <c r="A7" s="3" t="n"/>
      <c r="B7" s="10" t="n"/>
      <c r="D7" s="10" t="n"/>
      <c r="E7" s="10" t="n"/>
      <c r="F7" s="10" t="inlineStr">
        <is>
          <t>Atualização administrativa</t>
        </is>
      </c>
    </row>
    <row r="8" ht="22" customHeight="1">
      <c r="A8" s="5" t="n"/>
      <c r="B8" s="10" t="n"/>
      <c r="D8" s="10" t="n"/>
      <c r="E8" s="10" t="n"/>
      <c r="F8" s="10" t="inlineStr">
        <is>
          <t>Outro administrativo</t>
        </is>
      </c>
    </row>
  </sheetData>
  <autoFilter ref="D1:F8"/>
  <dataValidations count="1">
    <dataValidation sqref="B2" showDropDown="0" showInputMessage="1" showErrorMessage="1" allowBlank="0" errorTitle="Data de referência inválida" error="Informe uma data entre 01/01/2000 e 31/12/2100." promptTitle="Data de referência" prompt="A situação vigente será calculada considerando esta data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2026-09-11T11:21:05Z</dcterms:created>
  <dcterms:modified xmlns:dcterms="http://purl.org/dc/terms/" xmlns:xsi="http://www.w3.org/2001/XMLSchema-instance" xsi:type="dcterms:W3CDTF">2026-09-11T11:21:05+00:00Z</dcterms:modified>
</cp:coreProperties>
</file>