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o" sheetId="1" state="visible" r:id="rId1"/>
    <sheet xmlns:r="http://schemas.openxmlformats.org/officeDocument/2006/relationships" name="Membros" sheetId="2" state="visible" r:id="rId2"/>
    <sheet xmlns:r="http://schemas.openxmlformats.org/officeDocument/2006/relationships" name="Registros" sheetId="3" state="visible" r:id="rId3"/>
    <sheet xmlns:r="http://schemas.openxmlformats.org/officeDocument/2006/relationships" name="Configuração" sheetId="4" state="visible" r:id="rId4"/>
  </sheets>
  <definedNames>
    <definedName name="_xlnm._FilterDatabase" localSheetId="1" hidden="1">'Membros'!$A$1:$C$121</definedName>
    <definedName name="_xlnm._FilterDatabase" localSheetId="2" hidden="1">'Registros'!$A$1:$K$501</definedName>
    <definedName name="_xlnm._FilterDatabase" localSheetId="3" hidden="1">'Configuração'!$F$1:$G$20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5"/>
    </font>
    <font>
      <name val="Aptos"/>
      <b val="1"/>
      <color rgb="00FFFFFF"/>
      <sz val="10"/>
    </font>
    <font>
      <name val="Aptos"/>
      <b val="1"/>
      <color rgb="00263B39"/>
      <sz val="10"/>
    </font>
    <font>
      <name val="Aptos"/>
      <color rgb="00263B39"/>
      <sz val="10"/>
    </font>
    <font>
      <name val="Aptos"/>
      <i val="1"/>
      <color rgb="005F706D"/>
      <sz val="9"/>
    </font>
  </fonts>
  <fills count="9">
    <fill>
      <patternFill/>
    </fill>
    <fill>
      <patternFill patternType="gray125"/>
    </fill>
    <fill>
      <patternFill patternType="solid">
        <fgColor rgb="00173B3A"/>
      </patternFill>
    </fill>
    <fill>
      <patternFill patternType="solid">
        <fgColor rgb="00B84A3A"/>
      </patternFill>
    </fill>
    <fill>
      <patternFill patternType="solid">
        <fgColor rgb="00F3F7F4"/>
      </patternFill>
    </fill>
    <fill>
      <patternFill patternType="solid">
        <fgColor rgb="00FFFFFF"/>
      </patternFill>
    </fill>
    <fill>
      <patternFill patternType="solid">
        <fgColor rgb="00C8873A"/>
      </patternFill>
    </fill>
    <fill>
      <patternFill patternType="solid">
        <fgColor rgb="00FFF1C9"/>
      </patternFill>
    </fill>
    <fill>
      <patternFill patternType="solid">
        <fgColor rgb="00E7ECEA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left" vertical="center" wrapText="1"/>
    </xf>
    <xf numFmtId="1" fontId="4" fillId="4" borderId="1" applyAlignment="1" pivotButton="0" quotePrefix="0" xfId="0">
      <alignment horizontal="left" vertical="center" wrapText="1"/>
    </xf>
    <xf numFmtId="10" fontId="4" fillId="5" borderId="1" applyAlignment="1" pivotButton="0" quotePrefix="0" xfId="0">
      <alignment horizontal="left" vertical="center" wrapText="1"/>
    </xf>
    <xf numFmtId="10" fontId="4" fillId="4" borderId="1" applyAlignment="1" pivotButton="0" quotePrefix="0" xfId="0">
      <alignment horizontal="left" vertical="center" wrapText="1"/>
    </xf>
    <xf numFmtId="2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top" wrapText="1"/>
    </xf>
    <xf numFmtId="0" fontId="5" fillId="4" borderId="1" applyAlignment="1" pivotButton="0" quotePrefix="0" xfId="0">
      <alignment horizontal="left" vertical="top" wrapText="1"/>
    </xf>
    <xf numFmtId="0" fontId="2" fillId="6" borderId="1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2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2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top" wrapText="1"/>
    </xf>
    <xf numFmtId="49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164" fontId="4" fillId="7" borderId="1" applyAlignment="1" pivotButton="0" quotePrefix="0" xfId="0">
      <alignment horizontal="center" vertical="center" wrapText="1"/>
    </xf>
    <xf numFmtId="2" fontId="4" fillId="7" borderId="1" applyAlignment="1" pivotButton="0" quotePrefix="0" xfId="0">
      <alignment horizontal="center" vertical="center" wrapText="1"/>
    </xf>
    <xf numFmtId="0" fontId="4" fillId="8" borderId="1" applyAlignment="1" pivotButton="0" quotePrefix="0" xfId="0">
      <alignment horizontal="center" vertical="center" wrapText="1"/>
    </xf>
    <xf numFmtId="1" fontId="4" fillId="8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1" fontId="4" fillId="7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164" fontId="4" fillId="7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ont>
        <name val="Aptos"/>
        <b val="1"/>
        <color rgb="00FFFFFF"/>
        <sz val="10"/>
      </font>
      <fill>
        <patternFill patternType="solid">
          <fgColor rgb="00B84A3A"/>
        </patternFill>
      </fill>
    </dxf>
    <dxf>
      <font>
        <name val="Aptos"/>
        <b val="1"/>
        <color rgb="00B84A3A"/>
        <sz val="10"/>
      </font>
      <fill>
        <patternFill patternType="solid">
          <fgColor rgb="00FFF1C9"/>
        </patternFill>
      </fill>
    </dxf>
    <dxf>
      <font>
        <name val="Aptos"/>
        <b val="1"/>
        <color rgb="00FFFFFF"/>
        <sz val="10"/>
      </font>
      <fill>
        <patternFill patternType="solid">
          <fgColor rgb="002F7A68"/>
        </patternFill>
      </fill>
    </dxf>
    <dxf>
      <font>
        <name val="Aptos"/>
        <b val="1"/>
        <color rgb="00B84A3A"/>
        <sz val="10"/>
      </font>
      <fill>
        <patternFill patternType="solid">
          <fgColor rgb="00FBE2DE"/>
        </patternFill>
      </fill>
    </dxf>
    <dxf>
      <font>
        <name val="Aptos"/>
        <b val="1"/>
        <color rgb="002F7A68"/>
        <sz val="10"/>
      </font>
      <fill>
        <patternFill patternType="solid">
          <fgColor rgb="00DDEFE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173B3A"/>
    <outlinePr summaryBelow="1" summaryRight="1"/>
    <pageSetUpPr/>
  </sheetPr>
  <dimension ref="A1:D25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58" customWidth="1" min="2" max="2"/>
    <col width="28" customWidth="1" min="3" max="3"/>
    <col width="21" customWidth="1" min="4" max="4"/>
  </cols>
  <sheetData>
    <row r="1" ht="28" customHeight="1">
      <c r="A1" s="1" t="inlineStr">
        <is>
          <t>Painel de participação dos membros</t>
        </is>
      </c>
      <c r="B1" s="31" t="n"/>
      <c r="C1" s="31" t="n"/>
      <c r="D1" s="32" t="n"/>
    </row>
    <row r="2" ht="38" customHeight="1">
      <c r="A2" s="3" t="inlineStr">
        <is>
          <t>MODELO COM DADOS FICTÍCIOS — substitua antes do uso administrativo</t>
        </is>
      </c>
      <c r="B2" s="3" t="n"/>
      <c r="C2" s="3" t="n"/>
      <c r="D2" s="3" t="n"/>
    </row>
    <row r="3">
      <c r="A3" s="4" t="inlineStr">
        <is>
          <t>Período selecionado</t>
        </is>
      </c>
      <c r="B3" s="5">
        <f>IF(OR(Configuração!$B$2="",Configuração!$B$3=""),"",TEXT(Configuração!$B$2,"dd/mm/yyyy")&amp;" a "&amp;TEXT(Configuração!$B$3,"dd/mm/yyyy"))</f>
        <v/>
      </c>
    </row>
    <row r="4">
      <c r="A4" s="6" t="inlineStr">
        <is>
          <t>Membros ativos</t>
        </is>
      </c>
      <c r="B4" s="7">
        <f>COUNTIF(Membros!$B$2:$B$121,"Ativo")</f>
        <v/>
      </c>
    </row>
    <row r="5">
      <c r="A5" s="4" t="inlineStr">
        <is>
          <t>Membros com presença no período</t>
        </is>
      </c>
      <c r="B5" s="8">
        <f>SUM(Registros!$H$2:$H$501)</f>
        <v/>
      </c>
    </row>
    <row r="6">
      <c r="A6" s="6" t="inlineStr">
        <is>
          <t>Cobertura de participação</t>
        </is>
      </c>
      <c r="B6" s="9">
        <f>IF(OR(B4=0,Configuração!$B$3&lt;Configuração!$B$2),"",IFERROR(B5/B4,""))</f>
        <v/>
      </c>
    </row>
    <row r="7">
      <c r="A7" s="4" t="inlineStr">
        <is>
          <t>Participantes em grupos</t>
        </is>
      </c>
      <c r="B7" s="8">
        <f>SUMIFS(Registros!$I$2:$I$501,Registros!$C$2:$C$501,"Grupo")</f>
        <v/>
      </c>
    </row>
    <row r="8">
      <c r="A8" s="6" t="inlineStr">
        <is>
          <t>Participantes em serviço</t>
        </is>
      </c>
      <c r="B8" s="7">
        <f>SUMIFS(Registros!$I$2:$I$501,Registros!$C$2:$C$501,"Serviço")</f>
        <v/>
      </c>
    </row>
    <row r="9">
      <c r="A9" s="4" t="inlineStr">
        <is>
          <t>Registros presentes</t>
        </is>
      </c>
      <c r="B9" s="8">
        <f>COUNTIFS(Registros!$A$2:$A$501,"&gt;="&amp;Configuração!$B$2,Registros!$A$2:$A$501,"&lt;="&amp;Configuração!$B$3,Registros!$E$2:$E$501,"Presente",Registros!$K$2:$K$501,"OK")</f>
        <v/>
      </c>
    </row>
    <row r="10">
      <c r="A10" s="6" t="inlineStr">
        <is>
          <t>Registros concluídos válidos</t>
        </is>
      </c>
      <c r="B10" s="7">
        <f>COUNTIFS(Registros!$A$2:$A$501,"&gt;="&amp;Configuração!$B$2,Registros!$A$2:$A$501,"&lt;="&amp;Configuração!$B$3,Registros!$K$2:$K$501,"OK")</f>
        <v/>
      </c>
    </row>
    <row r="11">
      <c r="A11" s="4" t="inlineStr">
        <is>
          <t>Taxa de presença dos registros</t>
        </is>
      </c>
      <c r="B11" s="10">
        <f>IF(OR(B10&lt;Configuração!$B$5,Configuração!$B$3&lt;Configuração!$B$2),"",IFERROR(B9/B10,""))</f>
        <v/>
      </c>
    </row>
    <row r="12">
      <c r="A12" s="6" t="inlineStr">
        <is>
          <t>Horas de serviço</t>
        </is>
      </c>
      <c r="B12" s="11">
        <f>SUMIFS(Registros!$F$2:$F$501,Registros!$A$2:$A$501,"&gt;="&amp;Configuração!$B$2,Registros!$A$2:$A$501,"&lt;="&amp;Configuração!$B$3,Registros!$C$2:$C$501,"Serviço",Registros!$E$2:$E$501,"Presente",Registros!$K$2:$K$501,"OK")</f>
        <v/>
      </c>
    </row>
    <row r="13">
      <c r="A13" s="4" t="inlineStr">
        <is>
          <t>Pendências no período</t>
        </is>
      </c>
      <c r="B13" s="8">
        <f>COUNTIFS(Registros!$A$2:$A$501,"&gt;="&amp;Configuração!$B$2,Registros!$A$2:$A$501,"&lt;="&amp;Configuração!$B$3,Registros!$K$2:$K$501,"&lt;&gt;OK",Registros!$K$2:$K$501,"&lt;&gt;")</f>
        <v/>
      </c>
    </row>
    <row r="14" ht="34" customHeight="1">
      <c r="A14" s="6" t="inlineStr">
        <is>
          <t>Alerta operacional</t>
        </is>
      </c>
      <c r="B14" s="12">
        <f>IF(Configuração!$B$3&lt;Configuração!$B$2,"ERRO: data final anterior à inicial",IF(Configuração!$B$3&gt;=EDATE(Configuração!$B$2,12),"ERRO: selecione no máximo 12 meses",IF(B10=0,"ATENÇÃO: sem registros válidos no período",IF(B10&lt;Configuração!$B$5,"ATENÇÃO: poucos registros — taxa de presença ocultada",IF(B13&gt;0,"ATENÇÃO: revisar "&amp;B13&amp;" pendência(s)","Sem alertas operacionais")))))</f>
        <v/>
      </c>
    </row>
    <row r="15"/>
    <row r="16" ht="32" customHeight="1">
      <c r="A16" s="13" t="inlineStr">
        <is>
          <t>Leitura administrativa</t>
        </is>
      </c>
      <c r="B16" s="14" t="inlineStr">
        <is>
          <t>Os números representam somente registros históricos válidos dentro do período selecionado.</t>
        </is>
      </c>
      <c r="C16" s="14" t="n"/>
      <c r="D16" s="14" t="n"/>
    </row>
    <row r="17">
      <c r="A17" s="15" t="inlineStr">
        <is>
          <t>Resumo por frente</t>
        </is>
      </c>
      <c r="B17" s="15" t="n"/>
      <c r="C17" s="15" t="n"/>
      <c r="D17" s="15" t="n"/>
    </row>
    <row r="18" ht="34" customHeight="1">
      <c r="A18" s="16" t="inlineStr">
        <is>
          <t>Frente</t>
        </is>
      </c>
      <c r="B18" s="16" t="inlineStr">
        <is>
          <t>Registros presentes</t>
        </is>
      </c>
      <c r="C18" s="16" t="inlineStr">
        <is>
          <t>Pessoas distintas com presença</t>
        </is>
      </c>
      <c r="D18" s="16" t="inlineStr">
        <is>
          <t>Horas de serviço</t>
        </is>
      </c>
    </row>
    <row r="19">
      <c r="A19" s="5" t="inlineStr">
        <is>
          <t>Celebração</t>
        </is>
      </c>
      <c r="B19" s="17">
        <f>COUNTIFS(Registros!$A$2:$A$501,"&gt;="&amp;Configuração!$B$2,Registros!$A$2:$A$501,"&lt;="&amp;Configuração!$B$3,Registros!$C$2:$C$501,$A19,Registros!$E$2:$E$501,"Presente",Registros!$K$2:$K$501,"OK")</f>
        <v/>
      </c>
      <c r="C19" s="17">
        <f>SUMIFS(Registros!$I$2:$I$501,Registros!$C$2:$C$501,$A19)</f>
        <v/>
      </c>
      <c r="D19" s="18">
        <f>IF($A19="Serviço",SUMIFS(Registros!$F$2:$F$501,Registros!$A$2:$A$501,"&gt;="&amp;Configuração!$B$2,Registros!$A$2:$A$501,"&lt;="&amp;Configuração!$B$3,Registros!$C$2:$C$501,"Serviço",Registros!$E$2:$E$501,"Presente",Registros!$K$2:$K$501,"OK"),"")</f>
        <v/>
      </c>
    </row>
    <row r="20">
      <c r="A20" s="12" t="inlineStr">
        <is>
          <t>Grupo</t>
        </is>
      </c>
      <c r="B20" s="19">
        <f>COUNTIFS(Registros!$A$2:$A$501,"&gt;="&amp;Configuração!$B$2,Registros!$A$2:$A$501,"&lt;="&amp;Configuração!$B$3,Registros!$C$2:$C$501,$A20,Registros!$E$2:$E$501,"Presente",Registros!$K$2:$K$501,"OK")</f>
        <v/>
      </c>
      <c r="C20" s="19">
        <f>SUMIFS(Registros!$I$2:$I$501,Registros!$C$2:$C$501,$A20)</f>
        <v/>
      </c>
      <c r="D20" s="20">
        <f>IF($A20="Serviço",SUMIFS(Registros!$F$2:$F$501,Registros!$A$2:$A$501,"&gt;="&amp;Configuração!$B$2,Registros!$A$2:$A$501,"&lt;="&amp;Configuração!$B$3,Registros!$C$2:$C$501,"Serviço",Registros!$E$2:$E$501,"Presente",Registros!$K$2:$K$501,"OK"),"")</f>
        <v/>
      </c>
    </row>
    <row r="21">
      <c r="A21" s="5" t="inlineStr">
        <is>
          <t>Serviço</t>
        </is>
      </c>
      <c r="B21" s="17">
        <f>COUNTIFS(Registros!$A$2:$A$501,"&gt;="&amp;Configuração!$B$2,Registros!$A$2:$A$501,"&lt;="&amp;Configuração!$B$3,Registros!$C$2:$C$501,$A21,Registros!$E$2:$E$501,"Presente",Registros!$K$2:$K$501,"OK")</f>
        <v/>
      </c>
      <c r="C21" s="17">
        <f>SUMIFS(Registros!$I$2:$I$501,Registros!$C$2:$C$501,$A21)</f>
        <v/>
      </c>
      <c r="D21" s="18">
        <f>IF($A21="Serviço",SUMIFS(Registros!$F$2:$F$501,Registros!$A$2:$A$501,"&gt;="&amp;Configuração!$B$2,Registros!$A$2:$A$501,"&lt;="&amp;Configuração!$B$3,Registros!$C$2:$C$501,"Serviço",Registros!$E$2:$E$501,"Presente",Registros!$K$2:$K$501,"OK"),"")</f>
        <v/>
      </c>
    </row>
    <row r="22"/>
    <row r="23" ht="42" customHeight="1">
      <c r="A23" s="13" t="inlineStr">
        <is>
          <t>Privacidade</t>
        </is>
      </c>
      <c r="B23" s="14" t="inlineStr">
        <is>
          <t>Use somente códigos internos pseudonimizados. O código é uma entrada administrativa sensível.</t>
        </is>
      </c>
      <c r="C23" s="14" t="n"/>
      <c r="D23" s="14" t="n"/>
    </row>
    <row r="24" ht="42" customHeight="1">
      <c r="A24" s="13" t="inlineStr">
        <is>
          <t>Limites</t>
        </is>
      </c>
      <c r="B24" s="21" t="inlineStr">
        <is>
          <t>Não atribui nota, ranking, nível espiritual ou diagnóstico pastoral e não compara membros nominalmente.</t>
        </is>
      </c>
      <c r="C24" s="21" t="n"/>
      <c r="D24" s="21" t="n"/>
    </row>
    <row r="25" ht="42" customHeight="1">
      <c r="A25" s="13" t="inlineStr">
        <is>
          <t>Escopo</t>
        </is>
      </c>
      <c r="B25" s="14" t="inlineStr">
        <is>
          <t>Somente registros históricos concluídos; não substitui cadastro oficial, agenda, escala, mensagens ou orientação profissional.</t>
        </is>
      </c>
      <c r="C25" s="14" t="n"/>
      <c r="D25" s="14" t="n"/>
    </row>
  </sheetData>
  <mergeCells count="1">
    <mergeCell ref="A1:D1"/>
  </mergeCells>
  <conditionalFormatting sqref="B14">
    <cfRule type="expression" priority="1" dxfId="0">
      <formula>LEFT($B$14,4)="ERRO"</formula>
    </cfRule>
    <cfRule type="expression" priority="2" dxfId="1">
      <formula>LEFT($B$14,7)="ATENÇÃO"</formula>
    </cfRule>
    <cfRule type="expression" priority="3" dxfId="2">
      <formula>$B$14="Sem alertas operacionais"</formula>
    </cfRule>
  </conditionalFormatting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tabColor rgb="00C8873A"/>
    <outlinePr summaryBelow="1" summaryRight="1"/>
    <pageSetUpPr/>
  </sheetPr>
  <dimension ref="A1:C121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32" customWidth="1" min="3" max="3"/>
  </cols>
  <sheetData>
    <row r="1" ht="30" customHeight="1">
      <c r="A1" s="16" t="inlineStr">
        <is>
          <t>Código do membro</t>
        </is>
      </c>
      <c r="B1" s="16" t="inlineStr">
        <is>
          <t>Situação</t>
        </is>
      </c>
      <c r="C1" s="16" t="inlineStr">
        <is>
          <t>Grupo-base</t>
        </is>
      </c>
    </row>
    <row r="2" ht="21" customHeight="1">
      <c r="A2" s="22" t="inlineStr">
        <is>
          <t>MF-001</t>
        </is>
      </c>
      <c r="B2" s="23" t="inlineStr">
        <is>
          <t>Ativo</t>
        </is>
      </c>
      <c r="C2" s="24" t="inlineStr">
        <is>
          <t>Grupo Esperança Fictício</t>
        </is>
      </c>
    </row>
    <row r="3" ht="21" customHeight="1">
      <c r="A3" s="22" t="inlineStr">
        <is>
          <t>MF-002</t>
        </is>
      </c>
      <c r="B3" s="23" t="inlineStr">
        <is>
          <t>Ativo</t>
        </is>
      </c>
      <c r="C3" s="24" t="inlineStr">
        <is>
          <t>Grupo Esperança Fictício</t>
        </is>
      </c>
    </row>
    <row r="4" ht="21" customHeight="1">
      <c r="A4" s="22" t="inlineStr">
        <is>
          <t>MF-003</t>
        </is>
      </c>
      <c r="B4" s="23" t="inlineStr">
        <is>
          <t>Ativo</t>
        </is>
      </c>
      <c r="C4" s="24" t="inlineStr">
        <is>
          <t>Sem grupo</t>
        </is>
      </c>
    </row>
    <row r="5" ht="21" customHeight="1">
      <c r="A5" s="22" t="inlineStr">
        <is>
          <t>MF-004</t>
        </is>
      </c>
      <c r="B5" s="23" t="inlineStr">
        <is>
          <t>Ativo</t>
        </is>
      </c>
      <c r="C5" s="24" t="inlineStr">
        <is>
          <t>Grupo Caminho Fictício</t>
        </is>
      </c>
    </row>
    <row r="6" ht="21" customHeight="1">
      <c r="A6" s="22" t="inlineStr">
        <is>
          <t>MF-005</t>
        </is>
      </c>
      <c r="B6" s="23" t="inlineStr">
        <is>
          <t>Ativo</t>
        </is>
      </c>
      <c r="C6" s="24" t="inlineStr">
        <is>
          <t>Grupo Caminho Fictício</t>
        </is>
      </c>
    </row>
    <row r="7" ht="21" customHeight="1">
      <c r="A7" s="22" t="inlineStr">
        <is>
          <t>MF-006</t>
        </is>
      </c>
      <c r="B7" s="23" t="inlineStr">
        <is>
          <t>Ativo</t>
        </is>
      </c>
      <c r="C7" s="24" t="inlineStr">
        <is>
          <t>Sem grupo</t>
        </is>
      </c>
    </row>
    <row r="8" ht="21" customHeight="1">
      <c r="A8" s="22" t="inlineStr">
        <is>
          <t>MF-007</t>
        </is>
      </c>
      <c r="B8" s="23" t="inlineStr">
        <is>
          <t>Ativo</t>
        </is>
      </c>
      <c r="C8" s="24" t="inlineStr">
        <is>
          <t>Grupo Esperança Fictício</t>
        </is>
      </c>
    </row>
    <row r="9" ht="21" customHeight="1">
      <c r="A9" s="22" t="inlineStr">
        <is>
          <t>MF-008</t>
        </is>
      </c>
      <c r="B9" s="23" t="inlineStr">
        <is>
          <t>Inativo</t>
        </is>
      </c>
      <c r="C9" s="24" t="inlineStr">
        <is>
          <t>Grupo Caminho Fictício</t>
        </is>
      </c>
    </row>
    <row r="10" ht="21" customHeight="1">
      <c r="A10" s="22" t="n"/>
      <c r="B10" s="23" t="n"/>
      <c r="C10" s="24" t="n"/>
    </row>
    <row r="11" ht="21" customHeight="1">
      <c r="A11" s="22" t="n"/>
      <c r="B11" s="23" t="n"/>
      <c r="C11" s="24" t="n"/>
    </row>
    <row r="12" ht="21" customHeight="1">
      <c r="A12" s="22" t="n"/>
      <c r="B12" s="23" t="n"/>
      <c r="C12" s="24" t="n"/>
    </row>
    <row r="13" ht="21" customHeight="1">
      <c r="A13" s="22" t="n"/>
      <c r="B13" s="23" t="n"/>
      <c r="C13" s="24" t="n"/>
    </row>
    <row r="14" ht="21" customHeight="1">
      <c r="A14" s="22" t="n"/>
      <c r="B14" s="23" t="n"/>
      <c r="C14" s="24" t="n"/>
    </row>
    <row r="15" ht="21" customHeight="1">
      <c r="A15" s="22" t="n"/>
      <c r="B15" s="23" t="n"/>
      <c r="C15" s="24" t="n"/>
    </row>
    <row r="16" ht="21" customHeight="1">
      <c r="A16" s="22" t="n"/>
      <c r="B16" s="23" t="n"/>
      <c r="C16" s="24" t="n"/>
    </row>
    <row r="17" ht="21" customHeight="1">
      <c r="A17" s="22" t="n"/>
      <c r="B17" s="23" t="n"/>
      <c r="C17" s="24" t="n"/>
    </row>
    <row r="18" ht="21" customHeight="1">
      <c r="A18" s="22" t="n"/>
      <c r="B18" s="23" t="n"/>
      <c r="C18" s="24" t="n"/>
    </row>
    <row r="19" ht="21" customHeight="1">
      <c r="A19" s="22" t="n"/>
      <c r="B19" s="23" t="n"/>
      <c r="C19" s="24" t="n"/>
    </row>
    <row r="20" ht="21" customHeight="1">
      <c r="A20" s="22" t="n"/>
      <c r="B20" s="23" t="n"/>
      <c r="C20" s="24" t="n"/>
    </row>
    <row r="21" ht="21" customHeight="1">
      <c r="A21" s="22" t="n"/>
      <c r="B21" s="23" t="n"/>
      <c r="C21" s="24" t="n"/>
    </row>
    <row r="22" ht="21" customHeight="1">
      <c r="A22" s="22" t="n"/>
      <c r="B22" s="23" t="n"/>
      <c r="C22" s="24" t="n"/>
    </row>
    <row r="23" ht="21" customHeight="1">
      <c r="A23" s="22" t="n"/>
      <c r="B23" s="23" t="n"/>
      <c r="C23" s="24" t="n"/>
    </row>
    <row r="24" ht="21" customHeight="1">
      <c r="A24" s="22" t="n"/>
      <c r="B24" s="23" t="n"/>
      <c r="C24" s="24" t="n"/>
    </row>
    <row r="25" ht="21" customHeight="1">
      <c r="A25" s="22" t="n"/>
      <c r="B25" s="23" t="n"/>
      <c r="C25" s="24" t="n"/>
    </row>
    <row r="26" ht="21" customHeight="1">
      <c r="A26" s="22" t="n"/>
      <c r="B26" s="23" t="n"/>
      <c r="C26" s="24" t="n"/>
    </row>
    <row r="27" ht="21" customHeight="1">
      <c r="A27" s="22" t="n"/>
      <c r="B27" s="23" t="n"/>
      <c r="C27" s="24" t="n"/>
    </row>
    <row r="28" ht="21" customHeight="1">
      <c r="A28" s="22" t="n"/>
      <c r="B28" s="23" t="n"/>
      <c r="C28" s="24" t="n"/>
    </row>
    <row r="29" ht="21" customHeight="1">
      <c r="A29" s="22" t="n"/>
      <c r="B29" s="23" t="n"/>
      <c r="C29" s="24" t="n"/>
    </row>
    <row r="30" ht="21" customHeight="1">
      <c r="A30" s="22" t="n"/>
      <c r="B30" s="23" t="n"/>
      <c r="C30" s="24" t="n"/>
    </row>
    <row r="31" ht="21" customHeight="1">
      <c r="A31" s="22" t="n"/>
      <c r="B31" s="23" t="n"/>
      <c r="C31" s="24" t="n"/>
    </row>
    <row r="32" ht="21" customHeight="1">
      <c r="A32" s="22" t="n"/>
      <c r="B32" s="23" t="n"/>
      <c r="C32" s="24" t="n"/>
    </row>
    <row r="33" ht="21" customHeight="1">
      <c r="A33" s="22" t="n"/>
      <c r="B33" s="23" t="n"/>
      <c r="C33" s="24" t="n"/>
    </row>
    <row r="34" ht="21" customHeight="1">
      <c r="A34" s="22" t="n"/>
      <c r="B34" s="23" t="n"/>
      <c r="C34" s="24" t="n"/>
    </row>
    <row r="35" ht="21" customHeight="1">
      <c r="A35" s="22" t="n"/>
      <c r="B35" s="23" t="n"/>
      <c r="C35" s="24" t="n"/>
    </row>
    <row r="36" ht="21" customHeight="1">
      <c r="A36" s="22" t="n"/>
      <c r="B36" s="23" t="n"/>
      <c r="C36" s="24" t="n"/>
    </row>
    <row r="37" ht="21" customHeight="1">
      <c r="A37" s="22" t="n"/>
      <c r="B37" s="23" t="n"/>
      <c r="C37" s="24" t="n"/>
    </row>
    <row r="38" ht="21" customHeight="1">
      <c r="A38" s="22" t="n"/>
      <c r="B38" s="23" t="n"/>
      <c r="C38" s="24" t="n"/>
    </row>
    <row r="39" ht="21" customHeight="1">
      <c r="A39" s="22" t="n"/>
      <c r="B39" s="23" t="n"/>
      <c r="C39" s="24" t="n"/>
    </row>
    <row r="40" ht="21" customHeight="1">
      <c r="A40" s="22" t="n"/>
      <c r="B40" s="23" t="n"/>
      <c r="C40" s="24" t="n"/>
    </row>
    <row r="41" ht="21" customHeight="1">
      <c r="A41" s="22" t="n"/>
      <c r="B41" s="23" t="n"/>
      <c r="C41" s="24" t="n"/>
    </row>
    <row r="42" ht="21" customHeight="1">
      <c r="A42" s="22" t="n"/>
      <c r="B42" s="23" t="n"/>
      <c r="C42" s="24" t="n"/>
    </row>
    <row r="43" ht="21" customHeight="1">
      <c r="A43" s="22" t="n"/>
      <c r="B43" s="23" t="n"/>
      <c r="C43" s="24" t="n"/>
    </row>
    <row r="44" ht="21" customHeight="1">
      <c r="A44" s="22" t="n"/>
      <c r="B44" s="23" t="n"/>
      <c r="C44" s="24" t="n"/>
    </row>
    <row r="45" ht="21" customHeight="1">
      <c r="A45" s="22" t="n"/>
      <c r="B45" s="23" t="n"/>
      <c r="C45" s="24" t="n"/>
    </row>
    <row r="46" ht="21" customHeight="1">
      <c r="A46" s="22" t="n"/>
      <c r="B46" s="23" t="n"/>
      <c r="C46" s="24" t="n"/>
    </row>
    <row r="47" ht="21" customHeight="1">
      <c r="A47" s="22" t="n"/>
      <c r="B47" s="23" t="n"/>
      <c r="C47" s="24" t="n"/>
    </row>
    <row r="48" ht="21" customHeight="1">
      <c r="A48" s="22" t="n"/>
      <c r="B48" s="23" t="n"/>
      <c r="C48" s="24" t="n"/>
    </row>
    <row r="49" ht="21" customHeight="1">
      <c r="A49" s="22" t="n"/>
      <c r="B49" s="23" t="n"/>
      <c r="C49" s="24" t="n"/>
    </row>
    <row r="50" ht="21" customHeight="1">
      <c r="A50" s="22" t="n"/>
      <c r="B50" s="23" t="n"/>
      <c r="C50" s="24" t="n"/>
    </row>
    <row r="51" ht="21" customHeight="1">
      <c r="A51" s="22" t="n"/>
      <c r="B51" s="23" t="n"/>
      <c r="C51" s="24" t="n"/>
    </row>
    <row r="52" ht="21" customHeight="1">
      <c r="A52" s="22" t="n"/>
      <c r="B52" s="23" t="n"/>
      <c r="C52" s="24" t="n"/>
    </row>
    <row r="53" ht="21" customHeight="1">
      <c r="A53" s="22" t="n"/>
      <c r="B53" s="23" t="n"/>
      <c r="C53" s="24" t="n"/>
    </row>
    <row r="54" ht="21" customHeight="1">
      <c r="A54" s="22" t="n"/>
      <c r="B54" s="23" t="n"/>
      <c r="C54" s="24" t="n"/>
    </row>
    <row r="55" ht="21" customHeight="1">
      <c r="A55" s="22" t="n"/>
      <c r="B55" s="23" t="n"/>
      <c r="C55" s="24" t="n"/>
    </row>
    <row r="56" ht="21" customHeight="1">
      <c r="A56" s="22" t="n"/>
      <c r="B56" s="23" t="n"/>
      <c r="C56" s="24" t="n"/>
    </row>
    <row r="57" ht="21" customHeight="1">
      <c r="A57" s="22" t="n"/>
      <c r="B57" s="23" t="n"/>
      <c r="C57" s="24" t="n"/>
    </row>
    <row r="58" ht="21" customHeight="1">
      <c r="A58" s="22" t="n"/>
      <c r="B58" s="23" t="n"/>
      <c r="C58" s="24" t="n"/>
    </row>
    <row r="59" ht="21" customHeight="1">
      <c r="A59" s="22" t="n"/>
      <c r="B59" s="23" t="n"/>
      <c r="C59" s="24" t="n"/>
    </row>
    <row r="60" ht="21" customHeight="1">
      <c r="A60" s="22" t="n"/>
      <c r="B60" s="23" t="n"/>
      <c r="C60" s="24" t="n"/>
    </row>
    <row r="61" ht="21" customHeight="1">
      <c r="A61" s="22" t="n"/>
      <c r="B61" s="23" t="n"/>
      <c r="C61" s="24" t="n"/>
    </row>
    <row r="62" ht="21" customHeight="1">
      <c r="A62" s="22" t="n"/>
      <c r="B62" s="23" t="n"/>
      <c r="C62" s="24" t="n"/>
    </row>
    <row r="63" ht="21" customHeight="1">
      <c r="A63" s="22" t="n"/>
      <c r="B63" s="23" t="n"/>
      <c r="C63" s="24" t="n"/>
    </row>
    <row r="64" ht="21" customHeight="1">
      <c r="A64" s="22" t="n"/>
      <c r="B64" s="23" t="n"/>
      <c r="C64" s="24" t="n"/>
    </row>
    <row r="65" ht="21" customHeight="1">
      <c r="A65" s="22" t="n"/>
      <c r="B65" s="23" t="n"/>
      <c r="C65" s="24" t="n"/>
    </row>
    <row r="66" ht="21" customHeight="1">
      <c r="A66" s="22" t="n"/>
      <c r="B66" s="23" t="n"/>
      <c r="C66" s="24" t="n"/>
    </row>
    <row r="67" ht="21" customHeight="1">
      <c r="A67" s="22" t="n"/>
      <c r="B67" s="23" t="n"/>
      <c r="C67" s="24" t="n"/>
    </row>
    <row r="68" ht="21" customHeight="1">
      <c r="A68" s="22" t="n"/>
      <c r="B68" s="23" t="n"/>
      <c r="C68" s="24" t="n"/>
    </row>
    <row r="69" ht="21" customHeight="1">
      <c r="A69" s="22" t="n"/>
      <c r="B69" s="23" t="n"/>
      <c r="C69" s="24" t="n"/>
    </row>
    <row r="70" ht="21" customHeight="1">
      <c r="A70" s="22" t="n"/>
      <c r="B70" s="23" t="n"/>
      <c r="C70" s="24" t="n"/>
    </row>
    <row r="71" ht="21" customHeight="1">
      <c r="A71" s="22" t="n"/>
      <c r="B71" s="23" t="n"/>
      <c r="C71" s="24" t="n"/>
    </row>
    <row r="72" ht="21" customHeight="1">
      <c r="A72" s="22" t="n"/>
      <c r="B72" s="23" t="n"/>
      <c r="C72" s="24" t="n"/>
    </row>
    <row r="73" ht="21" customHeight="1">
      <c r="A73" s="22" t="n"/>
      <c r="B73" s="23" t="n"/>
      <c r="C73" s="24" t="n"/>
    </row>
    <row r="74" ht="21" customHeight="1">
      <c r="A74" s="22" t="n"/>
      <c r="B74" s="23" t="n"/>
      <c r="C74" s="24" t="n"/>
    </row>
    <row r="75" ht="21" customHeight="1">
      <c r="A75" s="22" t="n"/>
      <c r="B75" s="23" t="n"/>
      <c r="C75" s="24" t="n"/>
    </row>
    <row r="76" ht="21" customHeight="1">
      <c r="A76" s="22" t="n"/>
      <c r="B76" s="23" t="n"/>
      <c r="C76" s="24" t="n"/>
    </row>
    <row r="77" ht="21" customHeight="1">
      <c r="A77" s="22" t="n"/>
      <c r="B77" s="23" t="n"/>
      <c r="C77" s="24" t="n"/>
    </row>
    <row r="78" ht="21" customHeight="1">
      <c r="A78" s="22" t="n"/>
      <c r="B78" s="23" t="n"/>
      <c r="C78" s="24" t="n"/>
    </row>
    <row r="79" ht="21" customHeight="1">
      <c r="A79" s="22" t="n"/>
      <c r="B79" s="23" t="n"/>
      <c r="C79" s="24" t="n"/>
    </row>
    <row r="80" ht="21" customHeight="1">
      <c r="A80" s="22" t="n"/>
      <c r="B80" s="23" t="n"/>
      <c r="C80" s="24" t="n"/>
    </row>
    <row r="81" ht="21" customHeight="1">
      <c r="A81" s="22" t="n"/>
      <c r="B81" s="23" t="n"/>
      <c r="C81" s="24" t="n"/>
    </row>
    <row r="82" ht="21" customHeight="1">
      <c r="A82" s="22" t="n"/>
      <c r="B82" s="23" t="n"/>
      <c r="C82" s="24" t="n"/>
    </row>
    <row r="83" ht="21" customHeight="1">
      <c r="A83" s="22" t="n"/>
      <c r="B83" s="23" t="n"/>
      <c r="C83" s="24" t="n"/>
    </row>
    <row r="84" ht="21" customHeight="1">
      <c r="A84" s="22" t="n"/>
      <c r="B84" s="23" t="n"/>
      <c r="C84" s="24" t="n"/>
    </row>
    <row r="85" ht="21" customHeight="1">
      <c r="A85" s="22" t="n"/>
      <c r="B85" s="23" t="n"/>
      <c r="C85" s="24" t="n"/>
    </row>
    <row r="86" ht="21" customHeight="1">
      <c r="A86" s="22" t="n"/>
      <c r="B86" s="23" t="n"/>
      <c r="C86" s="24" t="n"/>
    </row>
    <row r="87" ht="21" customHeight="1">
      <c r="A87" s="22" t="n"/>
      <c r="B87" s="23" t="n"/>
      <c r="C87" s="24" t="n"/>
    </row>
    <row r="88" ht="21" customHeight="1">
      <c r="A88" s="22" t="n"/>
      <c r="B88" s="23" t="n"/>
      <c r="C88" s="24" t="n"/>
    </row>
    <row r="89" ht="21" customHeight="1">
      <c r="A89" s="22" t="n"/>
      <c r="B89" s="23" t="n"/>
      <c r="C89" s="24" t="n"/>
    </row>
    <row r="90" ht="21" customHeight="1">
      <c r="A90" s="22" t="n"/>
      <c r="B90" s="23" t="n"/>
      <c r="C90" s="24" t="n"/>
    </row>
    <row r="91" ht="21" customHeight="1">
      <c r="A91" s="22" t="n"/>
      <c r="B91" s="23" t="n"/>
      <c r="C91" s="24" t="n"/>
    </row>
    <row r="92" ht="21" customHeight="1">
      <c r="A92" s="22" t="n"/>
      <c r="B92" s="23" t="n"/>
      <c r="C92" s="24" t="n"/>
    </row>
    <row r="93" ht="21" customHeight="1">
      <c r="A93" s="22" t="n"/>
      <c r="B93" s="23" t="n"/>
      <c r="C93" s="24" t="n"/>
    </row>
    <row r="94" ht="21" customHeight="1">
      <c r="A94" s="22" t="n"/>
      <c r="B94" s="23" t="n"/>
      <c r="C94" s="24" t="n"/>
    </row>
    <row r="95" ht="21" customHeight="1">
      <c r="A95" s="22" t="n"/>
      <c r="B95" s="23" t="n"/>
      <c r="C95" s="24" t="n"/>
    </row>
    <row r="96" ht="21" customHeight="1">
      <c r="A96" s="22" t="n"/>
      <c r="B96" s="23" t="n"/>
      <c r="C96" s="24" t="n"/>
    </row>
    <row r="97" ht="21" customHeight="1">
      <c r="A97" s="22" t="n"/>
      <c r="B97" s="23" t="n"/>
      <c r="C97" s="24" t="n"/>
    </row>
    <row r="98" ht="21" customHeight="1">
      <c r="A98" s="22" t="n"/>
      <c r="B98" s="23" t="n"/>
      <c r="C98" s="24" t="n"/>
    </row>
    <row r="99" ht="21" customHeight="1">
      <c r="A99" s="22" t="n"/>
      <c r="B99" s="23" t="n"/>
      <c r="C99" s="24" t="n"/>
    </row>
    <row r="100" ht="21" customHeight="1">
      <c r="A100" s="22" t="n"/>
      <c r="B100" s="23" t="n"/>
      <c r="C100" s="24" t="n"/>
    </row>
    <row r="101" ht="21" customHeight="1">
      <c r="A101" s="22" t="n"/>
      <c r="B101" s="23" t="n"/>
      <c r="C101" s="24" t="n"/>
    </row>
    <row r="102" ht="21" customHeight="1">
      <c r="A102" s="22" t="n"/>
      <c r="B102" s="23" t="n"/>
      <c r="C102" s="24" t="n"/>
    </row>
    <row r="103" ht="21" customHeight="1">
      <c r="A103" s="22" t="n"/>
      <c r="B103" s="23" t="n"/>
      <c r="C103" s="24" t="n"/>
    </row>
    <row r="104" ht="21" customHeight="1">
      <c r="A104" s="22" t="n"/>
      <c r="B104" s="23" t="n"/>
      <c r="C104" s="24" t="n"/>
    </row>
    <row r="105" ht="21" customHeight="1">
      <c r="A105" s="22" t="n"/>
      <c r="B105" s="23" t="n"/>
      <c r="C105" s="24" t="n"/>
    </row>
    <row r="106" ht="21" customHeight="1">
      <c r="A106" s="22" t="n"/>
      <c r="B106" s="23" t="n"/>
      <c r="C106" s="24" t="n"/>
    </row>
    <row r="107" ht="21" customHeight="1">
      <c r="A107" s="22" t="n"/>
      <c r="B107" s="23" t="n"/>
      <c r="C107" s="24" t="n"/>
    </row>
    <row r="108" ht="21" customHeight="1">
      <c r="A108" s="22" t="n"/>
      <c r="B108" s="23" t="n"/>
      <c r="C108" s="24" t="n"/>
    </row>
    <row r="109" ht="21" customHeight="1">
      <c r="A109" s="22" t="n"/>
      <c r="B109" s="23" t="n"/>
      <c r="C109" s="24" t="n"/>
    </row>
    <row r="110" ht="21" customHeight="1">
      <c r="A110" s="22" t="n"/>
      <c r="B110" s="23" t="n"/>
      <c r="C110" s="24" t="n"/>
    </row>
    <row r="111" ht="21" customHeight="1">
      <c r="A111" s="22" t="n"/>
      <c r="B111" s="23" t="n"/>
      <c r="C111" s="24" t="n"/>
    </row>
    <row r="112" ht="21" customHeight="1">
      <c r="A112" s="22" t="n"/>
      <c r="B112" s="23" t="n"/>
      <c r="C112" s="24" t="n"/>
    </row>
    <row r="113" ht="21" customHeight="1">
      <c r="A113" s="22" t="n"/>
      <c r="B113" s="23" t="n"/>
      <c r="C113" s="24" t="n"/>
    </row>
    <row r="114" ht="21" customHeight="1">
      <c r="A114" s="22" t="n"/>
      <c r="B114" s="23" t="n"/>
      <c r="C114" s="24" t="n"/>
    </row>
    <row r="115" ht="21" customHeight="1">
      <c r="A115" s="22" t="n"/>
      <c r="B115" s="23" t="n"/>
      <c r="C115" s="24" t="n"/>
    </row>
    <row r="116" ht="21" customHeight="1">
      <c r="A116" s="22" t="n"/>
      <c r="B116" s="23" t="n"/>
      <c r="C116" s="24" t="n"/>
    </row>
    <row r="117" ht="21" customHeight="1">
      <c r="A117" s="22" t="n"/>
      <c r="B117" s="23" t="n"/>
      <c r="C117" s="24" t="n"/>
    </row>
    <row r="118" ht="21" customHeight="1">
      <c r="A118" s="22" t="n"/>
      <c r="B118" s="23" t="n"/>
      <c r="C118" s="24" t="n"/>
    </row>
    <row r="119" ht="21" customHeight="1">
      <c r="A119" s="22" t="n"/>
      <c r="B119" s="23" t="n"/>
      <c r="C119" s="24" t="n"/>
    </row>
    <row r="120" ht="21" customHeight="1">
      <c r="A120" s="22" t="n"/>
      <c r="B120" s="23" t="n"/>
      <c r="C120" s="24" t="n"/>
    </row>
    <row r="121" ht="21" customHeight="1">
      <c r="A121" s="22" t="n"/>
      <c r="B121" s="23" t="n"/>
      <c r="C121" s="24" t="n"/>
    </row>
  </sheetData>
  <autoFilter ref="A1:C121"/>
  <dataValidations count="3">
    <dataValidation sqref="A2:A121" showDropDown="0" showInputMessage="1" showErrorMessage="1" allowBlank="0" errorTitle="Código inválido" error="Use o padrão MF-001 e não repita o código." promptTitle="Código pseudonimizado" prompt="Informe somente um código interno no padrão MF-001." type="custom">
      <formula1>=OR(A2="",AND(LEFT(A2,3)="MF-",LEN(A2)=6,IFERROR(ISNUMBER(VALUE(RIGHT(A2,3))),FALSE),COUNTIF($A$2:$A$121,A2)=1))</formula1>
    </dataValidation>
    <dataValidation sqref="B2:B121" showDropDown="0" showInputMessage="1" showErrorMessage="1" allowBlank="0" errorTitle="Situação inválida" error="Selecione um valor da lista." promptTitle="Situação" prompt="Selecione Ativo ou Inativo." type="list">
      <formula1>=INDIRECT("'Configuração'!$D$2:$D$3")</formula1>
    </dataValidation>
    <dataValidation sqref="C2:C121" showDropDown="0" showInputMessage="1" showErrorMessage="1" allowBlank="0" errorTitle="Grupo-base inválido" error="Selecione um valor da lista." promptTitle="Grupo-base" prompt="Selecione um grupo administrativo ou Sem grupo." type="list">
      <formula1>=INDIRECT("'Configuração'!$I$2:$I$4")</formula1>
    </dataValidation>
  </dataValidation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tabColor rgb="002F7A68"/>
    <outlinePr summaryBelow="1" summaryRight="1"/>
    <pageSetUpPr/>
  </sheetPr>
  <dimension ref="A1:K501"/>
  <sheetViews>
    <sheetView showGridLines="0" zoomScale="82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9" customWidth="1" min="2" max="2"/>
    <col width="16" customWidth="1" min="3" max="3"/>
    <col width="24" customWidth="1" min="4" max="4"/>
    <col width="25" customWidth="1" min="5" max="5"/>
    <col width="17" customWidth="1" min="6" max="6"/>
    <col width="21" customWidth="1" min="7" max="7"/>
    <col width="23" customWidth="1" min="8" max="8"/>
    <col width="23" customWidth="1" min="9" max="9"/>
    <col width="17" customWidth="1" min="10" max="10"/>
    <col width="24" customWidth="1" min="11" max="11"/>
  </cols>
  <sheetData>
    <row r="1" ht="42" customHeight="1">
      <c r="A1" s="16" t="inlineStr">
        <is>
          <t>Data</t>
        </is>
      </c>
      <c r="B1" s="16" t="inlineStr">
        <is>
          <t>Código do membro</t>
        </is>
      </c>
      <c r="C1" s="16" t="inlineStr">
        <is>
          <t>Frente</t>
        </is>
      </c>
      <c r="D1" s="16" t="inlineStr">
        <is>
          <t>Atividade</t>
        </is>
      </c>
      <c r="E1" s="16" t="inlineStr">
        <is>
          <t>Situação da participação</t>
        </is>
      </c>
      <c r="F1" s="16" t="inlineStr">
        <is>
          <t>Horas de serviço</t>
        </is>
      </c>
      <c r="G1" s="16" t="inlineStr">
        <is>
          <t>Situação do cadastro</t>
        </is>
      </c>
      <c r="H1" s="16" t="inlineStr">
        <is>
          <t>Primeira presença no período</t>
        </is>
      </c>
      <c r="I1" s="16" t="inlineStr">
        <is>
          <t>Primeira presença na frente</t>
        </is>
      </c>
      <c r="J1" s="16" t="inlineStr">
        <is>
          <t>Duplicidade</t>
        </is>
      </c>
      <c r="K1" s="16" t="inlineStr">
        <is>
          <t>Consistência</t>
        </is>
      </c>
    </row>
    <row r="2" ht="21" customHeight="1">
      <c r="A2" s="33" t="n">
        <v>46180</v>
      </c>
      <c r="B2" s="22" t="inlineStr">
        <is>
          <t>MF-001</t>
        </is>
      </c>
      <c r="C2" s="23" t="inlineStr">
        <is>
          <t>Celebração</t>
        </is>
      </c>
      <c r="D2" s="24" t="inlineStr">
        <is>
          <t>Celebração semanal</t>
        </is>
      </c>
      <c r="E2" s="23" t="inlineStr">
        <is>
          <t>Presente</t>
        </is>
      </c>
      <c r="F2" s="26" t="n"/>
      <c r="G2" s="27">
        <f>IF(B2="","",IFERROR(VLOOKUP(B2,Membros!$A$2:$B$121,2,FALSE),"Não cadastrado"))</f>
        <v/>
      </c>
      <c r="H2" s="28">
        <f>IF(COUNTA(A2:F2)=0,"",IF(AND(K2="OK",E2="Presente",A2&gt;=Configuração!$B$2,A2&lt;=Configuração!$B$3,COUNTIFS($B$2:B2,B2,$E$2:E2,"Presente",$A$2:A2,"&gt;="&amp;Configuração!$B$2,$A$2:A2,"&lt;="&amp;Configuração!$B$3,$K$2:K2,"OK")=1),1,0))</f>
        <v/>
      </c>
      <c r="I2" s="28">
        <f>IF(COUNTA(A2:F2)=0,"",IF(AND(K2="OK",E2="Presente",A2&gt;=Configuração!$B$2,A2&lt;=Configuração!$B$3,COUNTIFS($B$2:B2,B2,$C$2:C2,C2,$E$2:E2,"Presente",$A$2:A2,"&gt;="&amp;Configuração!$B$2,$A$2:A2,"&lt;="&amp;Configuração!$B$3,$K$2:K2,"OK")=1),1,0))</f>
        <v/>
      </c>
      <c r="J2" s="27">
        <f>IF(OR(A2="",B2="",C2="",D2=""),"",IF(COUNTIFS($A$2:$A$501,A2,$B$2:$B$501,B2,$C$2:$C$501,C2,$D$2:$D$501,D2)&gt;1,"Duplicado",""))</f>
        <v/>
      </c>
      <c r="K2" s="27">
        <f>IF(COUNTA(A2:F2)=0,"",IF(OR(A2="",B2="",C2="",D2="",E2=""),"Campos obrigatórios",IF(OR(NOT(ISNUMBER(A2)),A2&lt;DATE(2020,1,1),A2&gt;TODAY()),"Data inválida",IF(COUNTIF(Configuração!$E$2:$E$4,C2)=0,"Frente inválida",IF(COUNTIF(Configuração!$H$2:$H$4,E2)=0,"Situação inválida",IF(G2="Não cadastrado","Código não cadastrado",IF(COUNTIFS(Configuração!$F$2:$F$20,D2,Configuração!$G$2:$G$20,C2)=0,"Atividade incompatível",IF(J2="Duplicado","Possível duplicidade",IF(AND(C2="Serviço",E2="Presente",OR(F2="",NOT(ISNUMBER(F2)),F2&lt;=0,F2&gt;Configuração!$B$4)),"Revisar horas",IF(AND(OR(C2&lt;&gt;"Serviço",E2&lt;&gt;"Presente"),F2&lt;&gt;""),"Horas não aplicáveis",IF(G2="Inativo","Cadastro inativo","OK")))))))))))</f>
        <v/>
      </c>
    </row>
    <row r="3" ht="21" customHeight="1">
      <c r="A3" s="33" t="n">
        <v>46180</v>
      </c>
      <c r="B3" s="22" t="inlineStr">
        <is>
          <t>MF-002</t>
        </is>
      </c>
      <c r="C3" s="23" t="inlineStr">
        <is>
          <t>Celebração</t>
        </is>
      </c>
      <c r="D3" s="24" t="inlineStr">
        <is>
          <t>Celebração semanal</t>
        </is>
      </c>
      <c r="E3" s="23" t="inlineStr">
        <is>
          <t>Ausente</t>
        </is>
      </c>
      <c r="F3" s="26" t="n"/>
      <c r="G3" s="27">
        <f>IF(B3="","",IFERROR(VLOOKUP(B3,Membros!$A$2:$B$121,2,FALSE),"Não cadastrado"))</f>
        <v/>
      </c>
      <c r="H3" s="28">
        <f>IF(COUNTA(A3:F3)=0,"",IF(AND(K3="OK",E3="Presente",A3&gt;=Configuração!$B$2,A3&lt;=Configuração!$B$3,COUNTIFS($B$2:B3,B3,$E$2:E3,"Presente",$A$2:A3,"&gt;="&amp;Configuração!$B$2,$A$2:A3,"&lt;="&amp;Configuração!$B$3,$K$2:K3,"OK")=1),1,0))</f>
        <v/>
      </c>
      <c r="I3" s="28">
        <f>IF(COUNTA(A3:F3)=0,"",IF(AND(K3="OK",E3="Presente",A3&gt;=Configuração!$B$2,A3&lt;=Configuração!$B$3,COUNTIFS($B$2:B3,B3,$C$2:C3,C3,$E$2:E3,"Presente",$A$2:A3,"&gt;="&amp;Configuração!$B$2,$A$2:A3,"&lt;="&amp;Configuração!$B$3,$K$2:K3,"OK")=1),1,0))</f>
        <v/>
      </c>
      <c r="J3" s="27">
        <f>IF(OR(A3="",B3="",C3="",D3=""),"",IF(COUNTIFS($A$2:$A$501,A3,$B$2:$B$501,B3,$C$2:$C$501,C3,$D$2:$D$501,D3)&gt;1,"Duplicado",""))</f>
        <v/>
      </c>
      <c r="K3" s="27">
        <f>IF(COUNTA(A3:F3)=0,"",IF(OR(A3="",B3="",C3="",D3="",E3=""),"Campos obrigatórios",IF(OR(NOT(ISNUMBER(A3)),A3&lt;DATE(2020,1,1),A3&gt;TODAY()),"Data inválida",IF(COUNTIF(Configuração!$E$2:$E$4,C3)=0,"Frente inválida",IF(COUNTIF(Configuração!$H$2:$H$4,E3)=0,"Situação inválida",IF(G3="Não cadastrado","Código não cadastrado",IF(COUNTIFS(Configuração!$F$2:$F$20,D3,Configuração!$G$2:$G$20,C3)=0,"Atividade incompatível",IF(J3="Duplicado","Possível duplicidade",IF(AND(C3="Serviço",E3="Presente",OR(F3="",NOT(ISNUMBER(F3)),F3&lt;=0,F3&gt;Configuração!$B$4)),"Revisar horas",IF(AND(OR(C3&lt;&gt;"Serviço",E3&lt;&gt;"Presente"),F3&lt;&gt;""),"Horas não aplicáveis",IF(G3="Inativo","Cadastro inativo","OK")))))))))))</f>
        <v/>
      </c>
    </row>
    <row r="4" ht="21" customHeight="1">
      <c r="A4" s="33" t="n">
        <v>46183</v>
      </c>
      <c r="B4" s="22" t="inlineStr">
        <is>
          <t>MF-001</t>
        </is>
      </c>
      <c r="C4" s="23" t="inlineStr">
        <is>
          <t>Grupo</t>
        </is>
      </c>
      <c r="D4" s="24" t="inlineStr">
        <is>
          <t>Encontro de grupo</t>
        </is>
      </c>
      <c r="E4" s="23" t="inlineStr">
        <is>
          <t>Presente</t>
        </is>
      </c>
      <c r="F4" s="26" t="n"/>
      <c r="G4" s="27">
        <f>IF(B4="","",IFERROR(VLOOKUP(B4,Membros!$A$2:$B$121,2,FALSE),"Não cadastrado"))</f>
        <v/>
      </c>
      <c r="H4" s="28">
        <f>IF(COUNTA(A4:F4)=0,"",IF(AND(K4="OK",E4="Presente",A4&gt;=Configuração!$B$2,A4&lt;=Configuração!$B$3,COUNTIFS($B$2:B4,B4,$E$2:E4,"Presente",$A$2:A4,"&gt;="&amp;Configuração!$B$2,$A$2:A4,"&lt;="&amp;Configuração!$B$3,$K$2:K4,"OK")=1),1,0))</f>
        <v/>
      </c>
      <c r="I4" s="28">
        <f>IF(COUNTA(A4:F4)=0,"",IF(AND(K4="OK",E4="Presente",A4&gt;=Configuração!$B$2,A4&lt;=Configuração!$B$3,COUNTIFS($B$2:B4,B4,$C$2:C4,C4,$E$2:E4,"Presente",$A$2:A4,"&gt;="&amp;Configuração!$B$2,$A$2:A4,"&lt;="&amp;Configuração!$B$3,$K$2:K4,"OK")=1),1,0))</f>
        <v/>
      </c>
      <c r="J4" s="27">
        <f>IF(OR(A4="",B4="",C4="",D4=""),"",IF(COUNTIFS($A$2:$A$501,A4,$B$2:$B$501,B4,$C$2:$C$501,C4,$D$2:$D$501,D4)&gt;1,"Duplicado",""))</f>
        <v/>
      </c>
      <c r="K4" s="27">
        <f>IF(COUNTA(A4:F4)=0,"",IF(OR(A4="",B4="",C4="",D4="",E4=""),"Campos obrigatórios",IF(OR(NOT(ISNUMBER(A4)),A4&lt;DATE(2020,1,1),A4&gt;TODAY()),"Data inválida",IF(COUNTIF(Configuração!$E$2:$E$4,C4)=0,"Frente inválida",IF(COUNTIF(Configuração!$H$2:$H$4,E4)=0,"Situação inválida",IF(G4="Não cadastrado","Código não cadastrado",IF(COUNTIFS(Configuração!$F$2:$F$20,D4,Configuração!$G$2:$G$20,C4)=0,"Atividade incompatível",IF(J4="Duplicado","Possível duplicidade",IF(AND(C4="Serviço",E4="Presente",OR(F4="",NOT(ISNUMBER(F4)),F4&lt;=0,F4&gt;Configuração!$B$4)),"Revisar horas",IF(AND(OR(C4&lt;&gt;"Serviço",E4&lt;&gt;"Presente"),F4&lt;&gt;""),"Horas não aplicáveis",IF(G4="Inativo","Cadastro inativo","OK")))))))))))</f>
        <v/>
      </c>
    </row>
    <row r="5" ht="21" customHeight="1">
      <c r="A5" s="33" t="n">
        <v>46187</v>
      </c>
      <c r="B5" s="22" t="inlineStr">
        <is>
          <t>MF-003</t>
        </is>
      </c>
      <c r="C5" s="23" t="inlineStr">
        <is>
          <t>Serviço</t>
        </is>
      </c>
      <c r="D5" s="24" t="inlineStr">
        <is>
          <t>Recepção</t>
        </is>
      </c>
      <c r="E5" s="23" t="inlineStr">
        <is>
          <t>Presente</t>
        </is>
      </c>
      <c r="F5" s="26" t="n">
        <v>2</v>
      </c>
      <c r="G5" s="27">
        <f>IF(B5="","",IFERROR(VLOOKUP(B5,Membros!$A$2:$B$121,2,FALSE),"Não cadastrado"))</f>
        <v/>
      </c>
      <c r="H5" s="28">
        <f>IF(COUNTA(A5:F5)=0,"",IF(AND(K5="OK",E5="Presente",A5&gt;=Configuração!$B$2,A5&lt;=Configuração!$B$3,COUNTIFS($B$2:B5,B5,$E$2:E5,"Presente",$A$2:A5,"&gt;="&amp;Configuração!$B$2,$A$2:A5,"&lt;="&amp;Configuração!$B$3,$K$2:K5,"OK")=1),1,0))</f>
        <v/>
      </c>
      <c r="I5" s="28">
        <f>IF(COUNTA(A5:F5)=0,"",IF(AND(K5="OK",E5="Presente",A5&gt;=Configuração!$B$2,A5&lt;=Configuração!$B$3,COUNTIFS($B$2:B5,B5,$C$2:C5,C5,$E$2:E5,"Presente",$A$2:A5,"&gt;="&amp;Configuração!$B$2,$A$2:A5,"&lt;="&amp;Configuração!$B$3,$K$2:K5,"OK")=1),1,0))</f>
        <v/>
      </c>
      <c r="J5" s="27">
        <f>IF(OR(A5="",B5="",C5="",D5=""),"",IF(COUNTIFS($A$2:$A$501,A5,$B$2:$B$501,B5,$C$2:$C$501,C5,$D$2:$D$501,D5)&gt;1,"Duplicado",""))</f>
        <v/>
      </c>
      <c r="K5" s="27">
        <f>IF(COUNTA(A5:F5)=0,"",IF(OR(A5="",B5="",C5="",D5="",E5=""),"Campos obrigatórios",IF(OR(NOT(ISNUMBER(A5)),A5&lt;DATE(2020,1,1),A5&gt;TODAY()),"Data inválida",IF(COUNTIF(Configuração!$E$2:$E$4,C5)=0,"Frente inválida",IF(COUNTIF(Configuração!$H$2:$H$4,E5)=0,"Situação inválida",IF(G5="Não cadastrado","Código não cadastrado",IF(COUNTIFS(Configuração!$F$2:$F$20,D5,Configuração!$G$2:$G$20,C5)=0,"Atividade incompatível",IF(J5="Duplicado","Possível duplicidade",IF(AND(C5="Serviço",E5="Presente",OR(F5="",NOT(ISNUMBER(F5)),F5&lt;=0,F5&gt;Configuração!$B$4)),"Revisar horas",IF(AND(OR(C5&lt;&gt;"Serviço",E5&lt;&gt;"Presente"),F5&lt;&gt;""),"Horas não aplicáveis",IF(G5="Inativo","Cadastro inativo","OK")))))))))))</f>
        <v/>
      </c>
    </row>
    <row r="6" ht="21" customHeight="1">
      <c r="A6" s="33" t="n">
        <v>46208</v>
      </c>
      <c r="B6" s="22" t="inlineStr">
        <is>
          <t>MF-002</t>
        </is>
      </c>
      <c r="C6" s="23" t="inlineStr">
        <is>
          <t>Grupo</t>
        </is>
      </c>
      <c r="D6" s="24" t="inlineStr">
        <is>
          <t>Encontro de grupo</t>
        </is>
      </c>
      <c r="E6" s="23" t="inlineStr">
        <is>
          <t>Presente</t>
        </is>
      </c>
      <c r="F6" s="26" t="n"/>
      <c r="G6" s="27">
        <f>IF(B6="","",IFERROR(VLOOKUP(B6,Membros!$A$2:$B$121,2,FALSE),"Não cadastrado"))</f>
        <v/>
      </c>
      <c r="H6" s="28">
        <f>IF(COUNTA(A6:F6)=0,"",IF(AND(K6="OK",E6="Presente",A6&gt;=Configuração!$B$2,A6&lt;=Configuração!$B$3,COUNTIFS($B$2:B6,B6,$E$2:E6,"Presente",$A$2:A6,"&gt;="&amp;Configuração!$B$2,$A$2:A6,"&lt;="&amp;Configuração!$B$3,$K$2:K6,"OK")=1),1,0))</f>
        <v/>
      </c>
      <c r="I6" s="28">
        <f>IF(COUNTA(A6:F6)=0,"",IF(AND(K6="OK",E6="Presente",A6&gt;=Configuração!$B$2,A6&lt;=Configuração!$B$3,COUNTIFS($B$2:B6,B6,$C$2:C6,C6,$E$2:E6,"Presente",$A$2:A6,"&gt;="&amp;Configuração!$B$2,$A$2:A6,"&lt;="&amp;Configuração!$B$3,$K$2:K6,"OK")=1),1,0))</f>
        <v/>
      </c>
      <c r="J6" s="27">
        <f>IF(OR(A6="",B6="",C6="",D6=""),"",IF(COUNTIFS($A$2:$A$501,A6,$B$2:$B$501,B6,$C$2:$C$501,C6,$D$2:$D$501,D6)&gt;1,"Duplicado",""))</f>
        <v/>
      </c>
      <c r="K6" s="27">
        <f>IF(COUNTA(A6:F6)=0,"",IF(OR(A6="",B6="",C6="",D6="",E6=""),"Campos obrigatórios",IF(OR(NOT(ISNUMBER(A6)),A6&lt;DATE(2020,1,1),A6&gt;TODAY()),"Data inválida",IF(COUNTIF(Configuração!$E$2:$E$4,C6)=0,"Frente inválida",IF(COUNTIF(Configuração!$H$2:$H$4,E6)=0,"Situação inválida",IF(G6="Não cadastrado","Código não cadastrado",IF(COUNTIFS(Configuração!$F$2:$F$20,D6,Configuração!$G$2:$G$20,C6)=0,"Atividade incompatível",IF(J6="Duplicado","Possível duplicidade",IF(AND(C6="Serviço",E6="Presente",OR(F6="",NOT(ISNUMBER(F6)),F6&lt;=0,F6&gt;Configuração!$B$4)),"Revisar horas",IF(AND(OR(C6&lt;&gt;"Serviço",E6&lt;&gt;"Presente"),F6&lt;&gt;""),"Horas não aplicáveis",IF(G6="Inativo","Cadastro inativo","OK")))))))))))</f>
        <v/>
      </c>
    </row>
    <row r="7" ht="21" customHeight="1">
      <c r="A7" s="33" t="n">
        <v>46215</v>
      </c>
      <c r="B7" s="22" t="inlineStr">
        <is>
          <t>MF-004</t>
        </is>
      </c>
      <c r="C7" s="23" t="inlineStr">
        <is>
          <t>Serviço</t>
        </is>
      </c>
      <c r="D7" s="24" t="inlineStr">
        <is>
          <t>Apoio de sala</t>
        </is>
      </c>
      <c r="E7" s="23" t="inlineStr">
        <is>
          <t>Presente</t>
        </is>
      </c>
      <c r="F7" s="26" t="n">
        <v>1.5</v>
      </c>
      <c r="G7" s="27">
        <f>IF(B7="","",IFERROR(VLOOKUP(B7,Membros!$A$2:$B$121,2,FALSE),"Não cadastrado"))</f>
        <v/>
      </c>
      <c r="H7" s="28">
        <f>IF(COUNTA(A7:F7)=0,"",IF(AND(K7="OK",E7="Presente",A7&gt;=Configuração!$B$2,A7&lt;=Configuração!$B$3,COUNTIFS($B$2:B7,B7,$E$2:E7,"Presente",$A$2:A7,"&gt;="&amp;Configuração!$B$2,$A$2:A7,"&lt;="&amp;Configuração!$B$3,$K$2:K7,"OK")=1),1,0))</f>
        <v/>
      </c>
      <c r="I7" s="28">
        <f>IF(COUNTA(A7:F7)=0,"",IF(AND(K7="OK",E7="Presente",A7&gt;=Configuração!$B$2,A7&lt;=Configuração!$B$3,COUNTIFS($B$2:B7,B7,$C$2:C7,C7,$E$2:E7,"Presente",$A$2:A7,"&gt;="&amp;Configuração!$B$2,$A$2:A7,"&lt;="&amp;Configuração!$B$3,$K$2:K7,"OK")=1),1,0))</f>
        <v/>
      </c>
      <c r="J7" s="27">
        <f>IF(OR(A7="",B7="",C7="",D7=""),"",IF(COUNTIFS($A$2:$A$501,A7,$B$2:$B$501,B7,$C$2:$C$501,C7,$D$2:$D$501,D7)&gt;1,"Duplicado",""))</f>
        <v/>
      </c>
      <c r="K7" s="27">
        <f>IF(COUNTA(A7:F7)=0,"",IF(OR(A7="",B7="",C7="",D7="",E7=""),"Campos obrigatórios",IF(OR(NOT(ISNUMBER(A7)),A7&lt;DATE(2020,1,1),A7&gt;TODAY()),"Data inválida",IF(COUNTIF(Configuração!$E$2:$E$4,C7)=0,"Frente inválida",IF(COUNTIF(Configuração!$H$2:$H$4,E7)=0,"Situação inválida",IF(G7="Não cadastrado","Código não cadastrado",IF(COUNTIFS(Configuração!$F$2:$F$20,D7,Configuração!$G$2:$G$20,C7)=0,"Atividade incompatível",IF(J7="Duplicado","Possível duplicidade",IF(AND(C7="Serviço",E7="Presente",OR(F7="",NOT(ISNUMBER(F7)),F7&lt;=0,F7&gt;Configuração!$B$4)),"Revisar horas",IF(AND(OR(C7&lt;&gt;"Serviço",E7&lt;&gt;"Presente"),F7&lt;&gt;""),"Horas não aplicáveis",IF(G7="Inativo","Cadastro inativo","OK")))))))))))</f>
        <v/>
      </c>
    </row>
    <row r="8" ht="21" customHeight="1">
      <c r="A8" s="33" t="n">
        <v>46236</v>
      </c>
      <c r="B8" s="22" t="inlineStr">
        <is>
          <t>MF-005</t>
        </is>
      </c>
      <c r="C8" s="23" t="inlineStr">
        <is>
          <t>Celebração</t>
        </is>
      </c>
      <c r="D8" s="24" t="inlineStr">
        <is>
          <t>Celebração semanal</t>
        </is>
      </c>
      <c r="E8" s="23" t="inlineStr">
        <is>
          <t>Justificada</t>
        </is>
      </c>
      <c r="F8" s="26" t="n"/>
      <c r="G8" s="27">
        <f>IF(B8="","",IFERROR(VLOOKUP(B8,Membros!$A$2:$B$121,2,FALSE),"Não cadastrado"))</f>
        <v/>
      </c>
      <c r="H8" s="28">
        <f>IF(COUNTA(A8:F8)=0,"",IF(AND(K8="OK",E8="Presente",A8&gt;=Configuração!$B$2,A8&lt;=Configuração!$B$3,COUNTIFS($B$2:B8,B8,$E$2:E8,"Presente",$A$2:A8,"&gt;="&amp;Configuração!$B$2,$A$2:A8,"&lt;="&amp;Configuração!$B$3,$K$2:K8,"OK")=1),1,0))</f>
        <v/>
      </c>
      <c r="I8" s="28">
        <f>IF(COUNTA(A8:F8)=0,"",IF(AND(K8="OK",E8="Presente",A8&gt;=Configuração!$B$2,A8&lt;=Configuração!$B$3,COUNTIFS($B$2:B8,B8,$C$2:C8,C8,$E$2:E8,"Presente",$A$2:A8,"&gt;="&amp;Configuração!$B$2,$A$2:A8,"&lt;="&amp;Configuração!$B$3,$K$2:K8,"OK")=1),1,0))</f>
        <v/>
      </c>
      <c r="J8" s="27">
        <f>IF(OR(A8="",B8="",C8="",D8=""),"",IF(COUNTIFS($A$2:$A$501,A8,$B$2:$B$501,B8,$C$2:$C$501,C8,$D$2:$D$501,D8)&gt;1,"Duplicado",""))</f>
        <v/>
      </c>
      <c r="K8" s="27">
        <f>IF(COUNTA(A8:F8)=0,"",IF(OR(A8="",B8="",C8="",D8="",E8=""),"Campos obrigatórios",IF(OR(NOT(ISNUMBER(A8)),A8&lt;DATE(2020,1,1),A8&gt;TODAY()),"Data inválida",IF(COUNTIF(Configuração!$E$2:$E$4,C8)=0,"Frente inválida",IF(COUNTIF(Configuração!$H$2:$H$4,E8)=0,"Situação inválida",IF(G8="Não cadastrado","Código não cadastrado",IF(COUNTIFS(Configuração!$F$2:$F$20,D8,Configuração!$G$2:$G$20,C8)=0,"Atividade incompatível",IF(J8="Duplicado","Possível duplicidade",IF(AND(C8="Serviço",E8="Presente",OR(F8="",NOT(ISNUMBER(F8)),F8&lt;=0,F8&gt;Configuração!$B$4)),"Revisar horas",IF(AND(OR(C8&lt;&gt;"Serviço",E8&lt;&gt;"Presente"),F8&lt;&gt;""),"Horas não aplicáveis",IF(G8="Inativo","Cadastro inativo","OK")))))))))))</f>
        <v/>
      </c>
    </row>
    <row r="9" ht="21" customHeight="1">
      <c r="A9" s="33" t="n">
        <v>46243</v>
      </c>
      <c r="B9" s="22" t="inlineStr">
        <is>
          <t>MF-006</t>
        </is>
      </c>
      <c r="C9" s="23" t="inlineStr">
        <is>
          <t>Serviço</t>
        </is>
      </c>
      <c r="D9" s="24" t="inlineStr">
        <is>
          <t>Música</t>
        </is>
      </c>
      <c r="E9" s="23" t="inlineStr">
        <is>
          <t>Presente</t>
        </is>
      </c>
      <c r="F9" s="26" t="n">
        <v>3</v>
      </c>
      <c r="G9" s="27">
        <f>IF(B9="","",IFERROR(VLOOKUP(B9,Membros!$A$2:$B$121,2,FALSE),"Não cadastrado"))</f>
        <v/>
      </c>
      <c r="H9" s="28">
        <f>IF(COUNTA(A9:F9)=0,"",IF(AND(K9="OK",E9="Presente",A9&gt;=Configuração!$B$2,A9&lt;=Configuração!$B$3,COUNTIFS($B$2:B9,B9,$E$2:E9,"Presente",$A$2:A9,"&gt;="&amp;Configuração!$B$2,$A$2:A9,"&lt;="&amp;Configuração!$B$3,$K$2:K9,"OK")=1),1,0))</f>
        <v/>
      </c>
      <c r="I9" s="28">
        <f>IF(COUNTA(A9:F9)=0,"",IF(AND(K9="OK",E9="Presente",A9&gt;=Configuração!$B$2,A9&lt;=Configuração!$B$3,COUNTIFS($B$2:B9,B9,$C$2:C9,C9,$E$2:E9,"Presente",$A$2:A9,"&gt;="&amp;Configuração!$B$2,$A$2:A9,"&lt;="&amp;Configuração!$B$3,$K$2:K9,"OK")=1),1,0))</f>
        <v/>
      </c>
      <c r="J9" s="27">
        <f>IF(OR(A9="",B9="",C9="",D9=""),"",IF(COUNTIFS($A$2:$A$501,A9,$B$2:$B$501,B9,$C$2:$C$501,C9,$D$2:$D$501,D9)&gt;1,"Duplicado",""))</f>
        <v/>
      </c>
      <c r="K9" s="27">
        <f>IF(COUNTA(A9:F9)=0,"",IF(OR(A9="",B9="",C9="",D9="",E9=""),"Campos obrigatórios",IF(OR(NOT(ISNUMBER(A9)),A9&lt;DATE(2020,1,1),A9&gt;TODAY()),"Data inválida",IF(COUNTIF(Configuração!$E$2:$E$4,C9)=0,"Frente inválida",IF(COUNTIF(Configuração!$H$2:$H$4,E9)=0,"Situação inválida",IF(G9="Não cadastrado","Código não cadastrado",IF(COUNTIFS(Configuração!$F$2:$F$20,D9,Configuração!$G$2:$G$20,C9)=0,"Atividade incompatível",IF(J9="Duplicado","Possível duplicidade",IF(AND(C9="Serviço",E9="Presente",OR(F9="",NOT(ISNUMBER(F9)),F9&lt;=0,F9&gt;Configuração!$B$4)),"Revisar horas",IF(AND(OR(C9&lt;&gt;"Serviço",E9&lt;&gt;"Presente"),F9&lt;&gt;""),"Horas não aplicáveis",IF(G9="Inativo","Cadastro inativo","OK")))))))))))</f>
        <v/>
      </c>
    </row>
    <row r="10" ht="21" customHeight="1">
      <c r="A10" s="33" t="n">
        <v>46250</v>
      </c>
      <c r="B10" s="22" t="inlineStr">
        <is>
          <t>MF-007</t>
        </is>
      </c>
      <c r="C10" s="23" t="inlineStr">
        <is>
          <t>Grupo</t>
        </is>
      </c>
      <c r="D10" s="24" t="inlineStr">
        <is>
          <t>Encontro de grupo</t>
        </is>
      </c>
      <c r="E10" s="23" t="inlineStr">
        <is>
          <t>Presente</t>
        </is>
      </c>
      <c r="F10" s="26" t="n"/>
      <c r="G10" s="27">
        <f>IF(B10="","",IFERROR(VLOOKUP(B10,Membros!$A$2:$B$121,2,FALSE),"Não cadastrado"))</f>
        <v/>
      </c>
      <c r="H10" s="28">
        <f>IF(COUNTA(A10:F10)=0,"",IF(AND(K10="OK",E10="Presente",A10&gt;=Configuração!$B$2,A10&lt;=Configuração!$B$3,COUNTIFS($B$2:B10,B10,$E$2:E10,"Presente",$A$2:A10,"&gt;="&amp;Configuração!$B$2,$A$2:A10,"&lt;="&amp;Configuração!$B$3,$K$2:K10,"OK")=1),1,0))</f>
        <v/>
      </c>
      <c r="I10" s="28">
        <f>IF(COUNTA(A10:F10)=0,"",IF(AND(K10="OK",E10="Presente",A10&gt;=Configuração!$B$2,A10&lt;=Configuração!$B$3,COUNTIFS($B$2:B10,B10,$C$2:C10,C10,$E$2:E10,"Presente",$A$2:A10,"&gt;="&amp;Configuração!$B$2,$A$2:A10,"&lt;="&amp;Configuração!$B$3,$K$2:K10,"OK")=1),1,0))</f>
        <v/>
      </c>
      <c r="J10" s="27">
        <f>IF(OR(A10="",B10="",C10="",D10=""),"",IF(COUNTIFS($A$2:$A$501,A10,$B$2:$B$501,B10,$C$2:$C$501,C10,$D$2:$D$501,D10)&gt;1,"Duplicado",""))</f>
        <v/>
      </c>
      <c r="K10" s="27">
        <f>IF(COUNTA(A10:F10)=0,"",IF(OR(A10="",B10="",C10="",D10="",E10=""),"Campos obrigatórios",IF(OR(NOT(ISNUMBER(A10)),A10&lt;DATE(2020,1,1),A10&gt;TODAY()),"Data inválida",IF(COUNTIF(Configuração!$E$2:$E$4,C10)=0,"Frente inválida",IF(COUNTIF(Configuração!$H$2:$H$4,E10)=0,"Situação inválida",IF(G10="Não cadastrado","Código não cadastrado",IF(COUNTIFS(Configuração!$F$2:$F$20,D10,Configuração!$G$2:$G$20,C10)=0,"Atividade incompatível",IF(J10="Duplicado","Possível duplicidade",IF(AND(C10="Serviço",E10="Presente",OR(F10="",NOT(ISNUMBER(F10)),F10&lt;=0,F10&gt;Configuração!$B$4)),"Revisar horas",IF(AND(OR(C10&lt;&gt;"Serviço",E10&lt;&gt;"Presente"),F10&lt;&gt;""),"Horas não aplicáveis",IF(G10="Inativo","Cadastro inativo","OK")))))))))))</f>
        <v/>
      </c>
    </row>
    <row r="11" ht="21" customHeight="1">
      <c r="A11" s="33" t="n">
        <v>46257</v>
      </c>
      <c r="B11" s="22" t="inlineStr">
        <is>
          <t>MF-008</t>
        </is>
      </c>
      <c r="C11" s="23" t="inlineStr">
        <is>
          <t>Celebração</t>
        </is>
      </c>
      <c r="D11" s="24" t="inlineStr">
        <is>
          <t>Celebração semanal</t>
        </is>
      </c>
      <c r="E11" s="23" t="inlineStr">
        <is>
          <t>Presente</t>
        </is>
      </c>
      <c r="F11" s="26" t="n"/>
      <c r="G11" s="27">
        <f>IF(B11="","",IFERROR(VLOOKUP(B11,Membros!$A$2:$B$121,2,FALSE),"Não cadastrado"))</f>
        <v/>
      </c>
      <c r="H11" s="28">
        <f>IF(COUNTA(A11:F11)=0,"",IF(AND(K11="OK",E11="Presente",A11&gt;=Configuração!$B$2,A11&lt;=Configuração!$B$3,COUNTIFS($B$2:B11,B11,$E$2:E11,"Presente",$A$2:A11,"&gt;="&amp;Configuração!$B$2,$A$2:A11,"&lt;="&amp;Configuração!$B$3,$K$2:K11,"OK")=1),1,0))</f>
        <v/>
      </c>
      <c r="I11" s="28">
        <f>IF(COUNTA(A11:F11)=0,"",IF(AND(K11="OK",E11="Presente",A11&gt;=Configuração!$B$2,A11&lt;=Configuração!$B$3,COUNTIFS($B$2:B11,B11,$C$2:C11,C11,$E$2:E11,"Presente",$A$2:A11,"&gt;="&amp;Configuração!$B$2,$A$2:A11,"&lt;="&amp;Configuração!$B$3,$K$2:K11,"OK")=1),1,0))</f>
        <v/>
      </c>
      <c r="J11" s="27">
        <f>IF(OR(A11="",B11="",C11="",D11=""),"",IF(COUNTIFS($A$2:$A$501,A11,$B$2:$B$501,B11,$C$2:$C$501,C11,$D$2:$D$501,D11)&gt;1,"Duplicado",""))</f>
        <v/>
      </c>
      <c r="K11" s="27">
        <f>IF(COUNTA(A11:F11)=0,"",IF(OR(A11="",B11="",C11="",D11="",E11=""),"Campos obrigatórios",IF(OR(NOT(ISNUMBER(A11)),A11&lt;DATE(2020,1,1),A11&gt;TODAY()),"Data inválida",IF(COUNTIF(Configuração!$E$2:$E$4,C11)=0,"Frente inválida",IF(COUNTIF(Configuração!$H$2:$H$4,E11)=0,"Situação inválida",IF(G11="Não cadastrado","Código não cadastrado",IF(COUNTIFS(Configuração!$F$2:$F$20,D11,Configuração!$G$2:$G$20,C11)=0,"Atividade incompatível",IF(J11="Duplicado","Possível duplicidade",IF(AND(C11="Serviço",E11="Presente",OR(F11="",NOT(ISNUMBER(F11)),F11&lt;=0,F11&gt;Configuração!$B$4)),"Revisar horas",IF(AND(OR(C11&lt;&gt;"Serviço",E11&lt;&gt;"Presente"),F11&lt;&gt;""),"Horas não aplicáveis",IF(G11="Inativo","Cadastro inativo","OK")))))))))))</f>
        <v/>
      </c>
    </row>
    <row r="12" ht="21" customHeight="1">
      <c r="A12" s="33" t="n"/>
      <c r="B12" s="22" t="n"/>
      <c r="C12" s="23" t="n"/>
      <c r="D12" s="24" t="n"/>
      <c r="E12" s="23" t="n"/>
      <c r="F12" s="26" t="n"/>
      <c r="G12" s="27">
        <f>IF(B12="","",IFERROR(VLOOKUP(B12,Membros!$A$2:$B$121,2,FALSE),"Não cadastrado"))</f>
        <v/>
      </c>
      <c r="H12" s="28">
        <f>IF(COUNTA(A12:F12)=0,"",IF(AND(K12="OK",E12="Presente",A12&gt;=Configuração!$B$2,A12&lt;=Configuração!$B$3,COUNTIFS($B$2:B12,B12,$E$2:E12,"Presente",$A$2:A12,"&gt;="&amp;Configuração!$B$2,$A$2:A12,"&lt;="&amp;Configuração!$B$3,$K$2:K12,"OK")=1),1,0))</f>
        <v/>
      </c>
      <c r="I12" s="28">
        <f>IF(COUNTA(A12:F12)=0,"",IF(AND(K12="OK",E12="Presente",A12&gt;=Configuração!$B$2,A12&lt;=Configuração!$B$3,COUNTIFS($B$2:B12,B12,$C$2:C12,C12,$E$2:E12,"Presente",$A$2:A12,"&gt;="&amp;Configuração!$B$2,$A$2:A12,"&lt;="&amp;Configuração!$B$3,$K$2:K12,"OK")=1),1,0))</f>
        <v/>
      </c>
      <c r="J12" s="27">
        <f>IF(OR(A12="",B12="",C12="",D12=""),"",IF(COUNTIFS($A$2:$A$501,A12,$B$2:$B$501,B12,$C$2:$C$501,C12,$D$2:$D$501,D12)&gt;1,"Duplicado",""))</f>
        <v/>
      </c>
      <c r="K12" s="27">
        <f>IF(COUNTA(A12:F12)=0,"",IF(OR(A12="",B12="",C12="",D12="",E12=""),"Campos obrigatórios",IF(OR(NOT(ISNUMBER(A12)),A12&lt;DATE(2020,1,1),A12&gt;TODAY()),"Data inválida",IF(COUNTIF(Configuração!$E$2:$E$4,C12)=0,"Frente inválida",IF(COUNTIF(Configuração!$H$2:$H$4,E12)=0,"Situação inválida",IF(G12="Não cadastrado","Código não cadastrado",IF(COUNTIFS(Configuração!$F$2:$F$20,D12,Configuração!$G$2:$G$20,C12)=0,"Atividade incompatível",IF(J12="Duplicado","Possível duplicidade",IF(AND(C12="Serviço",E12="Presente",OR(F12="",NOT(ISNUMBER(F12)),F12&lt;=0,F12&gt;Configuração!$B$4)),"Revisar horas",IF(AND(OR(C12&lt;&gt;"Serviço",E12&lt;&gt;"Presente"),F12&lt;&gt;""),"Horas não aplicáveis",IF(G12="Inativo","Cadastro inativo","OK")))))))))))</f>
        <v/>
      </c>
    </row>
    <row r="13" ht="21" customHeight="1">
      <c r="A13" s="33" t="n"/>
      <c r="B13" s="22" t="n"/>
      <c r="C13" s="23" t="n"/>
      <c r="D13" s="24" t="n"/>
      <c r="E13" s="23" t="n"/>
      <c r="F13" s="26" t="n"/>
      <c r="G13" s="27">
        <f>IF(B13="","",IFERROR(VLOOKUP(B13,Membros!$A$2:$B$121,2,FALSE),"Não cadastrado"))</f>
        <v/>
      </c>
      <c r="H13" s="28">
        <f>IF(COUNTA(A13:F13)=0,"",IF(AND(K13="OK",E13="Presente",A13&gt;=Configuração!$B$2,A13&lt;=Configuração!$B$3,COUNTIFS($B$2:B13,B13,$E$2:E13,"Presente",$A$2:A13,"&gt;="&amp;Configuração!$B$2,$A$2:A13,"&lt;="&amp;Configuração!$B$3,$K$2:K13,"OK")=1),1,0))</f>
        <v/>
      </c>
      <c r="I13" s="28">
        <f>IF(COUNTA(A13:F13)=0,"",IF(AND(K13="OK",E13="Presente",A13&gt;=Configuração!$B$2,A13&lt;=Configuração!$B$3,COUNTIFS($B$2:B13,B13,$C$2:C13,C13,$E$2:E13,"Presente",$A$2:A13,"&gt;="&amp;Configuração!$B$2,$A$2:A13,"&lt;="&amp;Configuração!$B$3,$K$2:K13,"OK")=1),1,0))</f>
        <v/>
      </c>
      <c r="J13" s="27">
        <f>IF(OR(A13="",B13="",C13="",D13=""),"",IF(COUNTIFS($A$2:$A$501,A13,$B$2:$B$501,B13,$C$2:$C$501,C13,$D$2:$D$501,D13)&gt;1,"Duplicado",""))</f>
        <v/>
      </c>
      <c r="K13" s="27">
        <f>IF(COUNTA(A13:F13)=0,"",IF(OR(A13="",B13="",C13="",D13="",E13=""),"Campos obrigatórios",IF(OR(NOT(ISNUMBER(A13)),A13&lt;DATE(2020,1,1),A13&gt;TODAY()),"Data inválida",IF(COUNTIF(Configuração!$E$2:$E$4,C13)=0,"Frente inválida",IF(COUNTIF(Configuração!$H$2:$H$4,E13)=0,"Situação inválida",IF(G13="Não cadastrado","Código não cadastrado",IF(COUNTIFS(Configuração!$F$2:$F$20,D13,Configuração!$G$2:$G$20,C13)=0,"Atividade incompatível",IF(J13="Duplicado","Possível duplicidade",IF(AND(C13="Serviço",E13="Presente",OR(F13="",NOT(ISNUMBER(F13)),F13&lt;=0,F13&gt;Configuração!$B$4)),"Revisar horas",IF(AND(OR(C13&lt;&gt;"Serviço",E13&lt;&gt;"Presente"),F13&lt;&gt;""),"Horas não aplicáveis",IF(G13="Inativo","Cadastro inativo","OK")))))))))))</f>
        <v/>
      </c>
    </row>
    <row r="14" ht="21" customHeight="1">
      <c r="A14" s="33" t="n"/>
      <c r="B14" s="22" t="n"/>
      <c r="C14" s="23" t="n"/>
      <c r="D14" s="24" t="n"/>
      <c r="E14" s="23" t="n"/>
      <c r="F14" s="26" t="n"/>
      <c r="G14" s="27">
        <f>IF(B14="","",IFERROR(VLOOKUP(B14,Membros!$A$2:$B$121,2,FALSE),"Não cadastrado"))</f>
        <v/>
      </c>
      <c r="H14" s="28">
        <f>IF(COUNTA(A14:F14)=0,"",IF(AND(K14="OK",E14="Presente",A14&gt;=Configuração!$B$2,A14&lt;=Configuração!$B$3,COUNTIFS($B$2:B14,B14,$E$2:E14,"Presente",$A$2:A14,"&gt;="&amp;Configuração!$B$2,$A$2:A14,"&lt;="&amp;Configuração!$B$3,$K$2:K14,"OK")=1),1,0))</f>
        <v/>
      </c>
      <c r="I14" s="28">
        <f>IF(COUNTA(A14:F14)=0,"",IF(AND(K14="OK",E14="Presente",A14&gt;=Configuração!$B$2,A14&lt;=Configuração!$B$3,COUNTIFS($B$2:B14,B14,$C$2:C14,C14,$E$2:E14,"Presente",$A$2:A14,"&gt;="&amp;Configuração!$B$2,$A$2:A14,"&lt;="&amp;Configuração!$B$3,$K$2:K14,"OK")=1),1,0))</f>
        <v/>
      </c>
      <c r="J14" s="27">
        <f>IF(OR(A14="",B14="",C14="",D14=""),"",IF(COUNTIFS($A$2:$A$501,A14,$B$2:$B$501,B14,$C$2:$C$501,C14,$D$2:$D$501,D14)&gt;1,"Duplicado",""))</f>
        <v/>
      </c>
      <c r="K14" s="27">
        <f>IF(COUNTA(A14:F14)=0,"",IF(OR(A14="",B14="",C14="",D14="",E14=""),"Campos obrigatórios",IF(OR(NOT(ISNUMBER(A14)),A14&lt;DATE(2020,1,1),A14&gt;TODAY()),"Data inválida",IF(COUNTIF(Configuração!$E$2:$E$4,C14)=0,"Frente inválida",IF(COUNTIF(Configuração!$H$2:$H$4,E14)=0,"Situação inválida",IF(G14="Não cadastrado","Código não cadastrado",IF(COUNTIFS(Configuração!$F$2:$F$20,D14,Configuração!$G$2:$G$20,C14)=0,"Atividade incompatível",IF(J14="Duplicado","Possível duplicidade",IF(AND(C14="Serviço",E14="Presente",OR(F14="",NOT(ISNUMBER(F14)),F14&lt;=0,F14&gt;Configuração!$B$4)),"Revisar horas",IF(AND(OR(C14&lt;&gt;"Serviço",E14&lt;&gt;"Presente"),F14&lt;&gt;""),"Horas não aplicáveis",IF(G14="Inativo","Cadastro inativo","OK")))))))))))</f>
        <v/>
      </c>
    </row>
    <row r="15" ht="21" customHeight="1">
      <c r="A15" s="33" t="n"/>
      <c r="B15" s="22" t="n"/>
      <c r="C15" s="23" t="n"/>
      <c r="D15" s="24" t="n"/>
      <c r="E15" s="23" t="n"/>
      <c r="F15" s="26" t="n"/>
      <c r="G15" s="27">
        <f>IF(B15="","",IFERROR(VLOOKUP(B15,Membros!$A$2:$B$121,2,FALSE),"Não cadastrado"))</f>
        <v/>
      </c>
      <c r="H15" s="28">
        <f>IF(COUNTA(A15:F15)=0,"",IF(AND(K15="OK",E15="Presente",A15&gt;=Configuração!$B$2,A15&lt;=Configuração!$B$3,COUNTIFS($B$2:B15,B15,$E$2:E15,"Presente",$A$2:A15,"&gt;="&amp;Configuração!$B$2,$A$2:A15,"&lt;="&amp;Configuração!$B$3,$K$2:K15,"OK")=1),1,0))</f>
        <v/>
      </c>
      <c r="I15" s="28">
        <f>IF(COUNTA(A15:F15)=0,"",IF(AND(K15="OK",E15="Presente",A15&gt;=Configuração!$B$2,A15&lt;=Configuração!$B$3,COUNTIFS($B$2:B15,B15,$C$2:C15,C15,$E$2:E15,"Presente",$A$2:A15,"&gt;="&amp;Configuração!$B$2,$A$2:A15,"&lt;="&amp;Configuração!$B$3,$K$2:K15,"OK")=1),1,0))</f>
        <v/>
      </c>
      <c r="J15" s="27">
        <f>IF(OR(A15="",B15="",C15="",D15=""),"",IF(COUNTIFS($A$2:$A$501,A15,$B$2:$B$501,B15,$C$2:$C$501,C15,$D$2:$D$501,D15)&gt;1,"Duplicado",""))</f>
        <v/>
      </c>
      <c r="K15" s="27">
        <f>IF(COUNTA(A15:F15)=0,"",IF(OR(A15="",B15="",C15="",D15="",E15=""),"Campos obrigatórios",IF(OR(NOT(ISNUMBER(A15)),A15&lt;DATE(2020,1,1),A15&gt;TODAY()),"Data inválida",IF(COUNTIF(Configuração!$E$2:$E$4,C15)=0,"Frente inválida",IF(COUNTIF(Configuração!$H$2:$H$4,E15)=0,"Situação inválida",IF(G15="Não cadastrado","Código não cadastrado",IF(COUNTIFS(Configuração!$F$2:$F$20,D15,Configuração!$G$2:$G$20,C15)=0,"Atividade incompatível",IF(J15="Duplicado","Possível duplicidade",IF(AND(C15="Serviço",E15="Presente",OR(F15="",NOT(ISNUMBER(F15)),F15&lt;=0,F15&gt;Configuração!$B$4)),"Revisar horas",IF(AND(OR(C15&lt;&gt;"Serviço",E15&lt;&gt;"Presente"),F15&lt;&gt;""),"Horas não aplicáveis",IF(G15="Inativo","Cadastro inativo","OK")))))))))))</f>
        <v/>
      </c>
    </row>
    <row r="16" ht="21" customHeight="1">
      <c r="A16" s="33" t="n"/>
      <c r="B16" s="22" t="n"/>
      <c r="C16" s="23" t="n"/>
      <c r="D16" s="24" t="n"/>
      <c r="E16" s="23" t="n"/>
      <c r="F16" s="26" t="n"/>
      <c r="G16" s="27">
        <f>IF(B16="","",IFERROR(VLOOKUP(B16,Membros!$A$2:$B$121,2,FALSE),"Não cadastrado"))</f>
        <v/>
      </c>
      <c r="H16" s="28">
        <f>IF(COUNTA(A16:F16)=0,"",IF(AND(K16="OK",E16="Presente",A16&gt;=Configuração!$B$2,A16&lt;=Configuração!$B$3,COUNTIFS($B$2:B16,B16,$E$2:E16,"Presente",$A$2:A16,"&gt;="&amp;Configuração!$B$2,$A$2:A16,"&lt;="&amp;Configuração!$B$3,$K$2:K16,"OK")=1),1,0))</f>
        <v/>
      </c>
      <c r="I16" s="28">
        <f>IF(COUNTA(A16:F16)=0,"",IF(AND(K16="OK",E16="Presente",A16&gt;=Configuração!$B$2,A16&lt;=Configuração!$B$3,COUNTIFS($B$2:B16,B16,$C$2:C16,C16,$E$2:E16,"Presente",$A$2:A16,"&gt;="&amp;Configuração!$B$2,$A$2:A16,"&lt;="&amp;Configuração!$B$3,$K$2:K16,"OK")=1),1,0))</f>
        <v/>
      </c>
      <c r="J16" s="27">
        <f>IF(OR(A16="",B16="",C16="",D16=""),"",IF(COUNTIFS($A$2:$A$501,A16,$B$2:$B$501,B16,$C$2:$C$501,C16,$D$2:$D$501,D16)&gt;1,"Duplicado",""))</f>
        <v/>
      </c>
      <c r="K16" s="27">
        <f>IF(COUNTA(A16:F16)=0,"",IF(OR(A16="",B16="",C16="",D16="",E16=""),"Campos obrigatórios",IF(OR(NOT(ISNUMBER(A16)),A16&lt;DATE(2020,1,1),A16&gt;TODAY()),"Data inválida",IF(COUNTIF(Configuração!$E$2:$E$4,C16)=0,"Frente inválida",IF(COUNTIF(Configuração!$H$2:$H$4,E16)=0,"Situação inválida",IF(G16="Não cadastrado","Código não cadastrado",IF(COUNTIFS(Configuração!$F$2:$F$20,D16,Configuração!$G$2:$G$20,C16)=0,"Atividade incompatível",IF(J16="Duplicado","Possível duplicidade",IF(AND(C16="Serviço",E16="Presente",OR(F16="",NOT(ISNUMBER(F16)),F16&lt;=0,F16&gt;Configuração!$B$4)),"Revisar horas",IF(AND(OR(C16&lt;&gt;"Serviço",E16&lt;&gt;"Presente"),F16&lt;&gt;""),"Horas não aplicáveis",IF(G16="Inativo","Cadastro inativo","OK")))))))))))</f>
        <v/>
      </c>
    </row>
    <row r="17" ht="21" customHeight="1">
      <c r="A17" s="33" t="n"/>
      <c r="B17" s="22" t="n"/>
      <c r="C17" s="23" t="n"/>
      <c r="D17" s="24" t="n"/>
      <c r="E17" s="23" t="n"/>
      <c r="F17" s="26" t="n"/>
      <c r="G17" s="27">
        <f>IF(B17="","",IFERROR(VLOOKUP(B17,Membros!$A$2:$B$121,2,FALSE),"Não cadastrado"))</f>
        <v/>
      </c>
      <c r="H17" s="28">
        <f>IF(COUNTA(A17:F17)=0,"",IF(AND(K17="OK",E17="Presente",A17&gt;=Configuração!$B$2,A17&lt;=Configuração!$B$3,COUNTIFS($B$2:B17,B17,$E$2:E17,"Presente",$A$2:A17,"&gt;="&amp;Configuração!$B$2,$A$2:A17,"&lt;="&amp;Configuração!$B$3,$K$2:K17,"OK")=1),1,0))</f>
        <v/>
      </c>
      <c r="I17" s="28">
        <f>IF(COUNTA(A17:F17)=0,"",IF(AND(K17="OK",E17="Presente",A17&gt;=Configuração!$B$2,A17&lt;=Configuração!$B$3,COUNTIFS($B$2:B17,B17,$C$2:C17,C17,$E$2:E17,"Presente",$A$2:A17,"&gt;="&amp;Configuração!$B$2,$A$2:A17,"&lt;="&amp;Configuração!$B$3,$K$2:K17,"OK")=1),1,0))</f>
        <v/>
      </c>
      <c r="J17" s="27">
        <f>IF(OR(A17="",B17="",C17="",D17=""),"",IF(COUNTIFS($A$2:$A$501,A17,$B$2:$B$501,B17,$C$2:$C$501,C17,$D$2:$D$501,D17)&gt;1,"Duplicado",""))</f>
        <v/>
      </c>
      <c r="K17" s="27">
        <f>IF(COUNTA(A17:F17)=0,"",IF(OR(A17="",B17="",C17="",D17="",E17=""),"Campos obrigatórios",IF(OR(NOT(ISNUMBER(A17)),A17&lt;DATE(2020,1,1),A17&gt;TODAY()),"Data inválida",IF(COUNTIF(Configuração!$E$2:$E$4,C17)=0,"Frente inválida",IF(COUNTIF(Configuração!$H$2:$H$4,E17)=0,"Situação inválida",IF(G17="Não cadastrado","Código não cadastrado",IF(COUNTIFS(Configuração!$F$2:$F$20,D17,Configuração!$G$2:$G$20,C17)=0,"Atividade incompatível",IF(J17="Duplicado","Possível duplicidade",IF(AND(C17="Serviço",E17="Presente",OR(F17="",NOT(ISNUMBER(F17)),F17&lt;=0,F17&gt;Configuração!$B$4)),"Revisar horas",IF(AND(OR(C17&lt;&gt;"Serviço",E17&lt;&gt;"Presente"),F17&lt;&gt;""),"Horas não aplicáveis",IF(G17="Inativo","Cadastro inativo","OK")))))))))))</f>
        <v/>
      </c>
    </row>
    <row r="18" ht="21" customHeight="1">
      <c r="A18" s="33" t="n"/>
      <c r="B18" s="22" t="n"/>
      <c r="C18" s="23" t="n"/>
      <c r="D18" s="24" t="n"/>
      <c r="E18" s="23" t="n"/>
      <c r="F18" s="26" t="n"/>
      <c r="G18" s="27">
        <f>IF(B18="","",IFERROR(VLOOKUP(B18,Membros!$A$2:$B$121,2,FALSE),"Não cadastrado"))</f>
        <v/>
      </c>
      <c r="H18" s="28">
        <f>IF(COUNTA(A18:F18)=0,"",IF(AND(K18="OK",E18="Presente",A18&gt;=Configuração!$B$2,A18&lt;=Configuração!$B$3,COUNTIFS($B$2:B18,B18,$E$2:E18,"Presente",$A$2:A18,"&gt;="&amp;Configuração!$B$2,$A$2:A18,"&lt;="&amp;Configuração!$B$3,$K$2:K18,"OK")=1),1,0))</f>
        <v/>
      </c>
      <c r="I18" s="28">
        <f>IF(COUNTA(A18:F18)=0,"",IF(AND(K18="OK",E18="Presente",A18&gt;=Configuração!$B$2,A18&lt;=Configuração!$B$3,COUNTIFS($B$2:B18,B18,$C$2:C18,C18,$E$2:E18,"Presente",$A$2:A18,"&gt;="&amp;Configuração!$B$2,$A$2:A18,"&lt;="&amp;Configuração!$B$3,$K$2:K18,"OK")=1),1,0))</f>
        <v/>
      </c>
      <c r="J18" s="27">
        <f>IF(OR(A18="",B18="",C18="",D18=""),"",IF(COUNTIFS($A$2:$A$501,A18,$B$2:$B$501,B18,$C$2:$C$501,C18,$D$2:$D$501,D18)&gt;1,"Duplicado",""))</f>
        <v/>
      </c>
      <c r="K18" s="27">
        <f>IF(COUNTA(A18:F18)=0,"",IF(OR(A18="",B18="",C18="",D18="",E18=""),"Campos obrigatórios",IF(OR(NOT(ISNUMBER(A18)),A18&lt;DATE(2020,1,1),A18&gt;TODAY()),"Data inválida",IF(COUNTIF(Configuração!$E$2:$E$4,C18)=0,"Frente inválida",IF(COUNTIF(Configuração!$H$2:$H$4,E18)=0,"Situação inválida",IF(G18="Não cadastrado","Código não cadastrado",IF(COUNTIFS(Configuração!$F$2:$F$20,D18,Configuração!$G$2:$G$20,C18)=0,"Atividade incompatível",IF(J18="Duplicado","Possível duplicidade",IF(AND(C18="Serviço",E18="Presente",OR(F18="",NOT(ISNUMBER(F18)),F18&lt;=0,F18&gt;Configuração!$B$4)),"Revisar horas",IF(AND(OR(C18&lt;&gt;"Serviço",E18&lt;&gt;"Presente"),F18&lt;&gt;""),"Horas não aplicáveis",IF(G18="Inativo","Cadastro inativo","OK")))))))))))</f>
        <v/>
      </c>
    </row>
    <row r="19" ht="21" customHeight="1">
      <c r="A19" s="33" t="n"/>
      <c r="B19" s="22" t="n"/>
      <c r="C19" s="23" t="n"/>
      <c r="D19" s="24" t="n"/>
      <c r="E19" s="23" t="n"/>
      <c r="F19" s="26" t="n"/>
      <c r="G19" s="27">
        <f>IF(B19="","",IFERROR(VLOOKUP(B19,Membros!$A$2:$B$121,2,FALSE),"Não cadastrado"))</f>
        <v/>
      </c>
      <c r="H19" s="28">
        <f>IF(COUNTA(A19:F19)=0,"",IF(AND(K19="OK",E19="Presente",A19&gt;=Configuração!$B$2,A19&lt;=Configuração!$B$3,COUNTIFS($B$2:B19,B19,$E$2:E19,"Presente",$A$2:A19,"&gt;="&amp;Configuração!$B$2,$A$2:A19,"&lt;="&amp;Configuração!$B$3,$K$2:K19,"OK")=1),1,0))</f>
        <v/>
      </c>
      <c r="I19" s="28">
        <f>IF(COUNTA(A19:F19)=0,"",IF(AND(K19="OK",E19="Presente",A19&gt;=Configuração!$B$2,A19&lt;=Configuração!$B$3,COUNTIFS($B$2:B19,B19,$C$2:C19,C19,$E$2:E19,"Presente",$A$2:A19,"&gt;="&amp;Configuração!$B$2,$A$2:A19,"&lt;="&amp;Configuração!$B$3,$K$2:K19,"OK")=1),1,0))</f>
        <v/>
      </c>
      <c r="J19" s="27">
        <f>IF(OR(A19="",B19="",C19="",D19=""),"",IF(COUNTIFS($A$2:$A$501,A19,$B$2:$B$501,B19,$C$2:$C$501,C19,$D$2:$D$501,D19)&gt;1,"Duplicado",""))</f>
        <v/>
      </c>
      <c r="K19" s="27">
        <f>IF(COUNTA(A19:F19)=0,"",IF(OR(A19="",B19="",C19="",D19="",E19=""),"Campos obrigatórios",IF(OR(NOT(ISNUMBER(A19)),A19&lt;DATE(2020,1,1),A19&gt;TODAY()),"Data inválida",IF(COUNTIF(Configuração!$E$2:$E$4,C19)=0,"Frente inválida",IF(COUNTIF(Configuração!$H$2:$H$4,E19)=0,"Situação inválida",IF(G19="Não cadastrado","Código não cadastrado",IF(COUNTIFS(Configuração!$F$2:$F$20,D19,Configuração!$G$2:$G$20,C19)=0,"Atividade incompatível",IF(J19="Duplicado","Possível duplicidade",IF(AND(C19="Serviço",E19="Presente",OR(F19="",NOT(ISNUMBER(F19)),F19&lt;=0,F19&gt;Configuração!$B$4)),"Revisar horas",IF(AND(OR(C19&lt;&gt;"Serviço",E19&lt;&gt;"Presente"),F19&lt;&gt;""),"Horas não aplicáveis",IF(G19="Inativo","Cadastro inativo","OK")))))))))))</f>
        <v/>
      </c>
    </row>
    <row r="20" ht="21" customHeight="1">
      <c r="A20" s="33" t="n"/>
      <c r="B20" s="22" t="n"/>
      <c r="C20" s="23" t="n"/>
      <c r="D20" s="24" t="n"/>
      <c r="E20" s="23" t="n"/>
      <c r="F20" s="26" t="n"/>
      <c r="G20" s="27">
        <f>IF(B20="","",IFERROR(VLOOKUP(B20,Membros!$A$2:$B$121,2,FALSE),"Não cadastrado"))</f>
        <v/>
      </c>
      <c r="H20" s="28">
        <f>IF(COUNTA(A20:F20)=0,"",IF(AND(K20="OK",E20="Presente",A20&gt;=Configuração!$B$2,A20&lt;=Configuração!$B$3,COUNTIFS($B$2:B20,B20,$E$2:E20,"Presente",$A$2:A20,"&gt;="&amp;Configuração!$B$2,$A$2:A20,"&lt;="&amp;Configuração!$B$3,$K$2:K20,"OK")=1),1,0))</f>
        <v/>
      </c>
      <c r="I20" s="28">
        <f>IF(COUNTA(A20:F20)=0,"",IF(AND(K20="OK",E20="Presente",A20&gt;=Configuração!$B$2,A20&lt;=Configuração!$B$3,COUNTIFS($B$2:B20,B20,$C$2:C20,C20,$E$2:E20,"Presente",$A$2:A20,"&gt;="&amp;Configuração!$B$2,$A$2:A20,"&lt;="&amp;Configuração!$B$3,$K$2:K20,"OK")=1),1,0))</f>
        <v/>
      </c>
      <c r="J20" s="27">
        <f>IF(OR(A20="",B20="",C20="",D20=""),"",IF(COUNTIFS($A$2:$A$501,A20,$B$2:$B$501,B20,$C$2:$C$501,C20,$D$2:$D$501,D20)&gt;1,"Duplicado",""))</f>
        <v/>
      </c>
      <c r="K20" s="27">
        <f>IF(COUNTA(A20:F20)=0,"",IF(OR(A20="",B20="",C20="",D20="",E20=""),"Campos obrigatórios",IF(OR(NOT(ISNUMBER(A20)),A20&lt;DATE(2020,1,1),A20&gt;TODAY()),"Data inválida",IF(COUNTIF(Configuração!$E$2:$E$4,C20)=0,"Frente inválida",IF(COUNTIF(Configuração!$H$2:$H$4,E20)=0,"Situação inválida",IF(G20="Não cadastrado","Código não cadastrado",IF(COUNTIFS(Configuração!$F$2:$F$20,D20,Configuração!$G$2:$G$20,C20)=0,"Atividade incompatível",IF(J20="Duplicado","Possível duplicidade",IF(AND(C20="Serviço",E20="Presente",OR(F20="",NOT(ISNUMBER(F20)),F20&lt;=0,F20&gt;Configuração!$B$4)),"Revisar horas",IF(AND(OR(C20&lt;&gt;"Serviço",E20&lt;&gt;"Presente"),F20&lt;&gt;""),"Horas não aplicáveis",IF(G20="Inativo","Cadastro inativo","OK")))))))))))</f>
        <v/>
      </c>
    </row>
    <row r="21" ht="21" customHeight="1">
      <c r="A21" s="33" t="n"/>
      <c r="B21" s="22" t="n"/>
      <c r="C21" s="23" t="n"/>
      <c r="D21" s="24" t="n"/>
      <c r="E21" s="23" t="n"/>
      <c r="F21" s="26" t="n"/>
      <c r="G21" s="27">
        <f>IF(B21="","",IFERROR(VLOOKUP(B21,Membros!$A$2:$B$121,2,FALSE),"Não cadastrado"))</f>
        <v/>
      </c>
      <c r="H21" s="28">
        <f>IF(COUNTA(A21:F21)=0,"",IF(AND(K21="OK",E21="Presente",A21&gt;=Configuração!$B$2,A21&lt;=Configuração!$B$3,COUNTIFS($B$2:B21,B21,$E$2:E21,"Presente",$A$2:A21,"&gt;="&amp;Configuração!$B$2,$A$2:A21,"&lt;="&amp;Configuração!$B$3,$K$2:K21,"OK")=1),1,0))</f>
        <v/>
      </c>
      <c r="I21" s="28">
        <f>IF(COUNTA(A21:F21)=0,"",IF(AND(K21="OK",E21="Presente",A21&gt;=Configuração!$B$2,A21&lt;=Configuração!$B$3,COUNTIFS($B$2:B21,B21,$C$2:C21,C21,$E$2:E21,"Presente",$A$2:A21,"&gt;="&amp;Configuração!$B$2,$A$2:A21,"&lt;="&amp;Configuração!$B$3,$K$2:K21,"OK")=1),1,0))</f>
        <v/>
      </c>
      <c r="J21" s="27">
        <f>IF(OR(A21="",B21="",C21="",D21=""),"",IF(COUNTIFS($A$2:$A$501,A21,$B$2:$B$501,B21,$C$2:$C$501,C21,$D$2:$D$501,D21)&gt;1,"Duplicado",""))</f>
        <v/>
      </c>
      <c r="K21" s="27">
        <f>IF(COUNTA(A21:F21)=0,"",IF(OR(A21="",B21="",C21="",D21="",E21=""),"Campos obrigatórios",IF(OR(NOT(ISNUMBER(A21)),A21&lt;DATE(2020,1,1),A21&gt;TODAY()),"Data inválida",IF(COUNTIF(Configuração!$E$2:$E$4,C21)=0,"Frente inválida",IF(COUNTIF(Configuração!$H$2:$H$4,E21)=0,"Situação inválida",IF(G21="Não cadastrado","Código não cadastrado",IF(COUNTIFS(Configuração!$F$2:$F$20,D21,Configuração!$G$2:$G$20,C21)=0,"Atividade incompatível",IF(J21="Duplicado","Possível duplicidade",IF(AND(C21="Serviço",E21="Presente",OR(F21="",NOT(ISNUMBER(F21)),F21&lt;=0,F21&gt;Configuração!$B$4)),"Revisar horas",IF(AND(OR(C21&lt;&gt;"Serviço",E21&lt;&gt;"Presente"),F21&lt;&gt;""),"Horas não aplicáveis",IF(G21="Inativo","Cadastro inativo","OK")))))))))))</f>
        <v/>
      </c>
    </row>
    <row r="22" ht="21" customHeight="1">
      <c r="A22" s="33" t="n"/>
      <c r="B22" s="22" t="n"/>
      <c r="C22" s="23" t="n"/>
      <c r="D22" s="24" t="n"/>
      <c r="E22" s="23" t="n"/>
      <c r="F22" s="26" t="n"/>
      <c r="G22" s="27">
        <f>IF(B22="","",IFERROR(VLOOKUP(B22,Membros!$A$2:$B$121,2,FALSE),"Não cadastrado"))</f>
        <v/>
      </c>
      <c r="H22" s="28">
        <f>IF(COUNTA(A22:F22)=0,"",IF(AND(K22="OK",E22="Presente",A22&gt;=Configuração!$B$2,A22&lt;=Configuração!$B$3,COUNTIFS($B$2:B22,B22,$E$2:E22,"Presente",$A$2:A22,"&gt;="&amp;Configuração!$B$2,$A$2:A22,"&lt;="&amp;Configuração!$B$3,$K$2:K22,"OK")=1),1,0))</f>
        <v/>
      </c>
      <c r="I22" s="28">
        <f>IF(COUNTA(A22:F22)=0,"",IF(AND(K22="OK",E22="Presente",A22&gt;=Configuração!$B$2,A22&lt;=Configuração!$B$3,COUNTIFS($B$2:B22,B22,$C$2:C22,C22,$E$2:E22,"Presente",$A$2:A22,"&gt;="&amp;Configuração!$B$2,$A$2:A22,"&lt;="&amp;Configuração!$B$3,$K$2:K22,"OK")=1),1,0))</f>
        <v/>
      </c>
      <c r="J22" s="27">
        <f>IF(OR(A22="",B22="",C22="",D22=""),"",IF(COUNTIFS($A$2:$A$501,A22,$B$2:$B$501,B22,$C$2:$C$501,C22,$D$2:$D$501,D22)&gt;1,"Duplicado",""))</f>
        <v/>
      </c>
      <c r="K22" s="27">
        <f>IF(COUNTA(A22:F22)=0,"",IF(OR(A22="",B22="",C22="",D22="",E22=""),"Campos obrigatórios",IF(OR(NOT(ISNUMBER(A22)),A22&lt;DATE(2020,1,1),A22&gt;TODAY()),"Data inválida",IF(COUNTIF(Configuração!$E$2:$E$4,C22)=0,"Frente inválida",IF(COUNTIF(Configuração!$H$2:$H$4,E22)=0,"Situação inválida",IF(G22="Não cadastrado","Código não cadastrado",IF(COUNTIFS(Configuração!$F$2:$F$20,D22,Configuração!$G$2:$G$20,C22)=0,"Atividade incompatível",IF(J22="Duplicado","Possível duplicidade",IF(AND(C22="Serviço",E22="Presente",OR(F22="",NOT(ISNUMBER(F22)),F22&lt;=0,F22&gt;Configuração!$B$4)),"Revisar horas",IF(AND(OR(C22&lt;&gt;"Serviço",E22&lt;&gt;"Presente"),F22&lt;&gt;""),"Horas não aplicáveis",IF(G22="Inativo","Cadastro inativo","OK")))))))))))</f>
        <v/>
      </c>
    </row>
    <row r="23" ht="21" customHeight="1">
      <c r="A23" s="33" t="n"/>
      <c r="B23" s="22" t="n"/>
      <c r="C23" s="23" t="n"/>
      <c r="D23" s="24" t="n"/>
      <c r="E23" s="23" t="n"/>
      <c r="F23" s="26" t="n"/>
      <c r="G23" s="27">
        <f>IF(B23="","",IFERROR(VLOOKUP(B23,Membros!$A$2:$B$121,2,FALSE),"Não cadastrado"))</f>
        <v/>
      </c>
      <c r="H23" s="28">
        <f>IF(COUNTA(A23:F23)=0,"",IF(AND(K23="OK",E23="Presente",A23&gt;=Configuração!$B$2,A23&lt;=Configuração!$B$3,COUNTIFS($B$2:B23,B23,$E$2:E23,"Presente",$A$2:A23,"&gt;="&amp;Configuração!$B$2,$A$2:A23,"&lt;="&amp;Configuração!$B$3,$K$2:K23,"OK")=1),1,0))</f>
        <v/>
      </c>
      <c r="I23" s="28">
        <f>IF(COUNTA(A23:F23)=0,"",IF(AND(K23="OK",E23="Presente",A23&gt;=Configuração!$B$2,A23&lt;=Configuração!$B$3,COUNTIFS($B$2:B23,B23,$C$2:C23,C23,$E$2:E23,"Presente",$A$2:A23,"&gt;="&amp;Configuração!$B$2,$A$2:A23,"&lt;="&amp;Configuração!$B$3,$K$2:K23,"OK")=1),1,0))</f>
        <v/>
      </c>
      <c r="J23" s="27">
        <f>IF(OR(A23="",B23="",C23="",D23=""),"",IF(COUNTIFS($A$2:$A$501,A23,$B$2:$B$501,B23,$C$2:$C$501,C23,$D$2:$D$501,D23)&gt;1,"Duplicado",""))</f>
        <v/>
      </c>
      <c r="K23" s="27">
        <f>IF(COUNTA(A23:F23)=0,"",IF(OR(A23="",B23="",C23="",D23="",E23=""),"Campos obrigatórios",IF(OR(NOT(ISNUMBER(A23)),A23&lt;DATE(2020,1,1),A23&gt;TODAY()),"Data inválida",IF(COUNTIF(Configuração!$E$2:$E$4,C23)=0,"Frente inválida",IF(COUNTIF(Configuração!$H$2:$H$4,E23)=0,"Situação inválida",IF(G23="Não cadastrado","Código não cadastrado",IF(COUNTIFS(Configuração!$F$2:$F$20,D23,Configuração!$G$2:$G$20,C23)=0,"Atividade incompatível",IF(J23="Duplicado","Possível duplicidade",IF(AND(C23="Serviço",E23="Presente",OR(F23="",NOT(ISNUMBER(F23)),F23&lt;=0,F23&gt;Configuração!$B$4)),"Revisar horas",IF(AND(OR(C23&lt;&gt;"Serviço",E23&lt;&gt;"Presente"),F23&lt;&gt;""),"Horas não aplicáveis",IF(G23="Inativo","Cadastro inativo","OK")))))))))))</f>
        <v/>
      </c>
    </row>
    <row r="24" ht="21" customHeight="1">
      <c r="A24" s="33" t="n"/>
      <c r="B24" s="22" t="n"/>
      <c r="C24" s="23" t="n"/>
      <c r="D24" s="24" t="n"/>
      <c r="E24" s="23" t="n"/>
      <c r="F24" s="26" t="n"/>
      <c r="G24" s="27">
        <f>IF(B24="","",IFERROR(VLOOKUP(B24,Membros!$A$2:$B$121,2,FALSE),"Não cadastrado"))</f>
        <v/>
      </c>
      <c r="H24" s="28">
        <f>IF(COUNTA(A24:F24)=0,"",IF(AND(K24="OK",E24="Presente",A24&gt;=Configuração!$B$2,A24&lt;=Configuração!$B$3,COUNTIFS($B$2:B24,B24,$E$2:E24,"Presente",$A$2:A24,"&gt;="&amp;Configuração!$B$2,$A$2:A24,"&lt;="&amp;Configuração!$B$3,$K$2:K24,"OK")=1),1,0))</f>
        <v/>
      </c>
      <c r="I24" s="28">
        <f>IF(COUNTA(A24:F24)=0,"",IF(AND(K24="OK",E24="Presente",A24&gt;=Configuração!$B$2,A24&lt;=Configuração!$B$3,COUNTIFS($B$2:B24,B24,$C$2:C24,C24,$E$2:E24,"Presente",$A$2:A24,"&gt;="&amp;Configuração!$B$2,$A$2:A24,"&lt;="&amp;Configuração!$B$3,$K$2:K24,"OK")=1),1,0))</f>
        <v/>
      </c>
      <c r="J24" s="27">
        <f>IF(OR(A24="",B24="",C24="",D24=""),"",IF(COUNTIFS($A$2:$A$501,A24,$B$2:$B$501,B24,$C$2:$C$501,C24,$D$2:$D$501,D24)&gt;1,"Duplicado",""))</f>
        <v/>
      </c>
      <c r="K24" s="27">
        <f>IF(COUNTA(A24:F24)=0,"",IF(OR(A24="",B24="",C24="",D24="",E24=""),"Campos obrigatórios",IF(OR(NOT(ISNUMBER(A24)),A24&lt;DATE(2020,1,1),A24&gt;TODAY()),"Data inválida",IF(COUNTIF(Configuração!$E$2:$E$4,C24)=0,"Frente inválida",IF(COUNTIF(Configuração!$H$2:$H$4,E24)=0,"Situação inválida",IF(G24="Não cadastrado","Código não cadastrado",IF(COUNTIFS(Configuração!$F$2:$F$20,D24,Configuração!$G$2:$G$20,C24)=0,"Atividade incompatível",IF(J24="Duplicado","Possível duplicidade",IF(AND(C24="Serviço",E24="Presente",OR(F24="",NOT(ISNUMBER(F24)),F24&lt;=0,F24&gt;Configuração!$B$4)),"Revisar horas",IF(AND(OR(C24&lt;&gt;"Serviço",E24&lt;&gt;"Presente"),F24&lt;&gt;""),"Horas não aplicáveis",IF(G24="Inativo","Cadastro inativo","OK")))))))))))</f>
        <v/>
      </c>
    </row>
    <row r="25" ht="21" customHeight="1">
      <c r="A25" s="33" t="n"/>
      <c r="B25" s="22" t="n"/>
      <c r="C25" s="23" t="n"/>
      <c r="D25" s="24" t="n"/>
      <c r="E25" s="23" t="n"/>
      <c r="F25" s="26" t="n"/>
      <c r="G25" s="27">
        <f>IF(B25="","",IFERROR(VLOOKUP(B25,Membros!$A$2:$B$121,2,FALSE),"Não cadastrado"))</f>
        <v/>
      </c>
      <c r="H25" s="28">
        <f>IF(COUNTA(A25:F25)=0,"",IF(AND(K25="OK",E25="Presente",A25&gt;=Configuração!$B$2,A25&lt;=Configuração!$B$3,COUNTIFS($B$2:B25,B25,$E$2:E25,"Presente",$A$2:A25,"&gt;="&amp;Configuração!$B$2,$A$2:A25,"&lt;="&amp;Configuração!$B$3,$K$2:K25,"OK")=1),1,0))</f>
        <v/>
      </c>
      <c r="I25" s="28">
        <f>IF(COUNTA(A25:F25)=0,"",IF(AND(K25="OK",E25="Presente",A25&gt;=Configuração!$B$2,A25&lt;=Configuração!$B$3,COUNTIFS($B$2:B25,B25,$C$2:C25,C25,$E$2:E25,"Presente",$A$2:A25,"&gt;="&amp;Configuração!$B$2,$A$2:A25,"&lt;="&amp;Configuração!$B$3,$K$2:K25,"OK")=1),1,0))</f>
        <v/>
      </c>
      <c r="J25" s="27">
        <f>IF(OR(A25="",B25="",C25="",D25=""),"",IF(COUNTIFS($A$2:$A$501,A25,$B$2:$B$501,B25,$C$2:$C$501,C25,$D$2:$D$501,D25)&gt;1,"Duplicado",""))</f>
        <v/>
      </c>
      <c r="K25" s="27">
        <f>IF(COUNTA(A25:F25)=0,"",IF(OR(A25="",B25="",C25="",D25="",E25=""),"Campos obrigatórios",IF(OR(NOT(ISNUMBER(A25)),A25&lt;DATE(2020,1,1),A25&gt;TODAY()),"Data inválida",IF(COUNTIF(Configuração!$E$2:$E$4,C25)=0,"Frente inválida",IF(COUNTIF(Configuração!$H$2:$H$4,E25)=0,"Situação inválida",IF(G25="Não cadastrado","Código não cadastrado",IF(COUNTIFS(Configuração!$F$2:$F$20,D25,Configuração!$G$2:$G$20,C25)=0,"Atividade incompatível",IF(J25="Duplicado","Possível duplicidade",IF(AND(C25="Serviço",E25="Presente",OR(F25="",NOT(ISNUMBER(F25)),F25&lt;=0,F25&gt;Configuração!$B$4)),"Revisar horas",IF(AND(OR(C25&lt;&gt;"Serviço",E25&lt;&gt;"Presente"),F25&lt;&gt;""),"Horas não aplicáveis",IF(G25="Inativo","Cadastro inativo","OK")))))))))))</f>
        <v/>
      </c>
    </row>
    <row r="26" ht="21" customHeight="1">
      <c r="A26" s="33" t="n"/>
      <c r="B26" s="22" t="n"/>
      <c r="C26" s="23" t="n"/>
      <c r="D26" s="24" t="n"/>
      <c r="E26" s="23" t="n"/>
      <c r="F26" s="26" t="n"/>
      <c r="G26" s="27">
        <f>IF(B26="","",IFERROR(VLOOKUP(B26,Membros!$A$2:$B$121,2,FALSE),"Não cadastrado"))</f>
        <v/>
      </c>
      <c r="H26" s="28">
        <f>IF(COUNTA(A26:F26)=0,"",IF(AND(K26="OK",E26="Presente",A26&gt;=Configuração!$B$2,A26&lt;=Configuração!$B$3,COUNTIFS($B$2:B26,B26,$E$2:E26,"Presente",$A$2:A26,"&gt;="&amp;Configuração!$B$2,$A$2:A26,"&lt;="&amp;Configuração!$B$3,$K$2:K26,"OK")=1),1,0))</f>
        <v/>
      </c>
      <c r="I26" s="28">
        <f>IF(COUNTA(A26:F26)=0,"",IF(AND(K26="OK",E26="Presente",A26&gt;=Configuração!$B$2,A26&lt;=Configuração!$B$3,COUNTIFS($B$2:B26,B26,$C$2:C26,C26,$E$2:E26,"Presente",$A$2:A26,"&gt;="&amp;Configuração!$B$2,$A$2:A26,"&lt;="&amp;Configuração!$B$3,$K$2:K26,"OK")=1),1,0))</f>
        <v/>
      </c>
      <c r="J26" s="27">
        <f>IF(OR(A26="",B26="",C26="",D26=""),"",IF(COUNTIFS($A$2:$A$501,A26,$B$2:$B$501,B26,$C$2:$C$501,C26,$D$2:$D$501,D26)&gt;1,"Duplicado",""))</f>
        <v/>
      </c>
      <c r="K26" s="27">
        <f>IF(COUNTA(A26:F26)=0,"",IF(OR(A26="",B26="",C26="",D26="",E26=""),"Campos obrigatórios",IF(OR(NOT(ISNUMBER(A26)),A26&lt;DATE(2020,1,1),A26&gt;TODAY()),"Data inválida",IF(COUNTIF(Configuração!$E$2:$E$4,C26)=0,"Frente inválida",IF(COUNTIF(Configuração!$H$2:$H$4,E26)=0,"Situação inválida",IF(G26="Não cadastrado","Código não cadastrado",IF(COUNTIFS(Configuração!$F$2:$F$20,D26,Configuração!$G$2:$G$20,C26)=0,"Atividade incompatível",IF(J26="Duplicado","Possível duplicidade",IF(AND(C26="Serviço",E26="Presente",OR(F26="",NOT(ISNUMBER(F26)),F26&lt;=0,F26&gt;Configuração!$B$4)),"Revisar horas",IF(AND(OR(C26&lt;&gt;"Serviço",E26&lt;&gt;"Presente"),F26&lt;&gt;""),"Horas não aplicáveis",IF(G26="Inativo","Cadastro inativo","OK")))))))))))</f>
        <v/>
      </c>
    </row>
    <row r="27" ht="21" customHeight="1">
      <c r="A27" s="33" t="n"/>
      <c r="B27" s="22" t="n"/>
      <c r="C27" s="23" t="n"/>
      <c r="D27" s="24" t="n"/>
      <c r="E27" s="23" t="n"/>
      <c r="F27" s="26" t="n"/>
      <c r="G27" s="27">
        <f>IF(B27="","",IFERROR(VLOOKUP(B27,Membros!$A$2:$B$121,2,FALSE),"Não cadastrado"))</f>
        <v/>
      </c>
      <c r="H27" s="28">
        <f>IF(COUNTA(A27:F27)=0,"",IF(AND(K27="OK",E27="Presente",A27&gt;=Configuração!$B$2,A27&lt;=Configuração!$B$3,COUNTIFS($B$2:B27,B27,$E$2:E27,"Presente",$A$2:A27,"&gt;="&amp;Configuração!$B$2,$A$2:A27,"&lt;="&amp;Configuração!$B$3,$K$2:K27,"OK")=1),1,0))</f>
        <v/>
      </c>
      <c r="I27" s="28">
        <f>IF(COUNTA(A27:F27)=0,"",IF(AND(K27="OK",E27="Presente",A27&gt;=Configuração!$B$2,A27&lt;=Configuração!$B$3,COUNTIFS($B$2:B27,B27,$C$2:C27,C27,$E$2:E27,"Presente",$A$2:A27,"&gt;="&amp;Configuração!$B$2,$A$2:A27,"&lt;="&amp;Configuração!$B$3,$K$2:K27,"OK")=1),1,0))</f>
        <v/>
      </c>
      <c r="J27" s="27">
        <f>IF(OR(A27="",B27="",C27="",D27=""),"",IF(COUNTIFS($A$2:$A$501,A27,$B$2:$B$501,B27,$C$2:$C$501,C27,$D$2:$D$501,D27)&gt;1,"Duplicado",""))</f>
        <v/>
      </c>
      <c r="K27" s="27">
        <f>IF(COUNTA(A27:F27)=0,"",IF(OR(A27="",B27="",C27="",D27="",E27=""),"Campos obrigatórios",IF(OR(NOT(ISNUMBER(A27)),A27&lt;DATE(2020,1,1),A27&gt;TODAY()),"Data inválida",IF(COUNTIF(Configuração!$E$2:$E$4,C27)=0,"Frente inválida",IF(COUNTIF(Configuração!$H$2:$H$4,E27)=0,"Situação inválida",IF(G27="Não cadastrado","Código não cadastrado",IF(COUNTIFS(Configuração!$F$2:$F$20,D27,Configuração!$G$2:$G$20,C27)=0,"Atividade incompatível",IF(J27="Duplicado","Possível duplicidade",IF(AND(C27="Serviço",E27="Presente",OR(F27="",NOT(ISNUMBER(F27)),F27&lt;=0,F27&gt;Configuração!$B$4)),"Revisar horas",IF(AND(OR(C27&lt;&gt;"Serviço",E27&lt;&gt;"Presente"),F27&lt;&gt;""),"Horas não aplicáveis",IF(G27="Inativo","Cadastro inativo","OK")))))))))))</f>
        <v/>
      </c>
    </row>
    <row r="28" ht="21" customHeight="1">
      <c r="A28" s="33" t="n"/>
      <c r="B28" s="22" t="n"/>
      <c r="C28" s="23" t="n"/>
      <c r="D28" s="24" t="n"/>
      <c r="E28" s="23" t="n"/>
      <c r="F28" s="26" t="n"/>
      <c r="G28" s="27">
        <f>IF(B28="","",IFERROR(VLOOKUP(B28,Membros!$A$2:$B$121,2,FALSE),"Não cadastrado"))</f>
        <v/>
      </c>
      <c r="H28" s="28">
        <f>IF(COUNTA(A28:F28)=0,"",IF(AND(K28="OK",E28="Presente",A28&gt;=Configuração!$B$2,A28&lt;=Configuração!$B$3,COUNTIFS($B$2:B28,B28,$E$2:E28,"Presente",$A$2:A28,"&gt;="&amp;Configuração!$B$2,$A$2:A28,"&lt;="&amp;Configuração!$B$3,$K$2:K28,"OK")=1),1,0))</f>
        <v/>
      </c>
      <c r="I28" s="28">
        <f>IF(COUNTA(A28:F28)=0,"",IF(AND(K28="OK",E28="Presente",A28&gt;=Configuração!$B$2,A28&lt;=Configuração!$B$3,COUNTIFS($B$2:B28,B28,$C$2:C28,C28,$E$2:E28,"Presente",$A$2:A28,"&gt;="&amp;Configuração!$B$2,$A$2:A28,"&lt;="&amp;Configuração!$B$3,$K$2:K28,"OK")=1),1,0))</f>
        <v/>
      </c>
      <c r="J28" s="27">
        <f>IF(OR(A28="",B28="",C28="",D28=""),"",IF(COUNTIFS($A$2:$A$501,A28,$B$2:$B$501,B28,$C$2:$C$501,C28,$D$2:$D$501,D28)&gt;1,"Duplicado",""))</f>
        <v/>
      </c>
      <c r="K28" s="27">
        <f>IF(COUNTA(A28:F28)=0,"",IF(OR(A28="",B28="",C28="",D28="",E28=""),"Campos obrigatórios",IF(OR(NOT(ISNUMBER(A28)),A28&lt;DATE(2020,1,1),A28&gt;TODAY()),"Data inválida",IF(COUNTIF(Configuração!$E$2:$E$4,C28)=0,"Frente inválida",IF(COUNTIF(Configuração!$H$2:$H$4,E28)=0,"Situação inválida",IF(G28="Não cadastrado","Código não cadastrado",IF(COUNTIFS(Configuração!$F$2:$F$20,D28,Configuração!$G$2:$G$20,C28)=0,"Atividade incompatível",IF(J28="Duplicado","Possível duplicidade",IF(AND(C28="Serviço",E28="Presente",OR(F28="",NOT(ISNUMBER(F28)),F28&lt;=0,F28&gt;Configuração!$B$4)),"Revisar horas",IF(AND(OR(C28&lt;&gt;"Serviço",E28&lt;&gt;"Presente"),F28&lt;&gt;""),"Horas não aplicáveis",IF(G28="Inativo","Cadastro inativo","OK")))))))))))</f>
        <v/>
      </c>
    </row>
    <row r="29" ht="21" customHeight="1">
      <c r="A29" s="33" t="n"/>
      <c r="B29" s="22" t="n"/>
      <c r="C29" s="23" t="n"/>
      <c r="D29" s="24" t="n"/>
      <c r="E29" s="23" t="n"/>
      <c r="F29" s="26" t="n"/>
      <c r="G29" s="27">
        <f>IF(B29="","",IFERROR(VLOOKUP(B29,Membros!$A$2:$B$121,2,FALSE),"Não cadastrado"))</f>
        <v/>
      </c>
      <c r="H29" s="28">
        <f>IF(COUNTA(A29:F29)=0,"",IF(AND(K29="OK",E29="Presente",A29&gt;=Configuração!$B$2,A29&lt;=Configuração!$B$3,COUNTIFS($B$2:B29,B29,$E$2:E29,"Presente",$A$2:A29,"&gt;="&amp;Configuração!$B$2,$A$2:A29,"&lt;="&amp;Configuração!$B$3,$K$2:K29,"OK")=1),1,0))</f>
        <v/>
      </c>
      <c r="I29" s="28">
        <f>IF(COUNTA(A29:F29)=0,"",IF(AND(K29="OK",E29="Presente",A29&gt;=Configuração!$B$2,A29&lt;=Configuração!$B$3,COUNTIFS($B$2:B29,B29,$C$2:C29,C29,$E$2:E29,"Presente",$A$2:A29,"&gt;="&amp;Configuração!$B$2,$A$2:A29,"&lt;="&amp;Configuração!$B$3,$K$2:K29,"OK")=1),1,0))</f>
        <v/>
      </c>
      <c r="J29" s="27">
        <f>IF(OR(A29="",B29="",C29="",D29=""),"",IF(COUNTIFS($A$2:$A$501,A29,$B$2:$B$501,B29,$C$2:$C$501,C29,$D$2:$D$501,D29)&gt;1,"Duplicado",""))</f>
        <v/>
      </c>
      <c r="K29" s="27">
        <f>IF(COUNTA(A29:F29)=0,"",IF(OR(A29="",B29="",C29="",D29="",E29=""),"Campos obrigatórios",IF(OR(NOT(ISNUMBER(A29)),A29&lt;DATE(2020,1,1),A29&gt;TODAY()),"Data inválida",IF(COUNTIF(Configuração!$E$2:$E$4,C29)=0,"Frente inválida",IF(COUNTIF(Configuração!$H$2:$H$4,E29)=0,"Situação inválida",IF(G29="Não cadastrado","Código não cadastrado",IF(COUNTIFS(Configuração!$F$2:$F$20,D29,Configuração!$G$2:$G$20,C29)=0,"Atividade incompatível",IF(J29="Duplicado","Possível duplicidade",IF(AND(C29="Serviço",E29="Presente",OR(F29="",NOT(ISNUMBER(F29)),F29&lt;=0,F29&gt;Configuração!$B$4)),"Revisar horas",IF(AND(OR(C29&lt;&gt;"Serviço",E29&lt;&gt;"Presente"),F29&lt;&gt;""),"Horas não aplicáveis",IF(G29="Inativo","Cadastro inativo","OK")))))))))))</f>
        <v/>
      </c>
    </row>
    <row r="30" ht="21" customHeight="1">
      <c r="A30" s="33" t="n"/>
      <c r="B30" s="22" t="n"/>
      <c r="C30" s="23" t="n"/>
      <c r="D30" s="24" t="n"/>
      <c r="E30" s="23" t="n"/>
      <c r="F30" s="26" t="n"/>
      <c r="G30" s="27">
        <f>IF(B30="","",IFERROR(VLOOKUP(B30,Membros!$A$2:$B$121,2,FALSE),"Não cadastrado"))</f>
        <v/>
      </c>
      <c r="H30" s="28">
        <f>IF(COUNTA(A30:F30)=0,"",IF(AND(K30="OK",E30="Presente",A30&gt;=Configuração!$B$2,A30&lt;=Configuração!$B$3,COUNTIFS($B$2:B30,B30,$E$2:E30,"Presente",$A$2:A30,"&gt;="&amp;Configuração!$B$2,$A$2:A30,"&lt;="&amp;Configuração!$B$3,$K$2:K30,"OK")=1),1,0))</f>
        <v/>
      </c>
      <c r="I30" s="28">
        <f>IF(COUNTA(A30:F30)=0,"",IF(AND(K30="OK",E30="Presente",A30&gt;=Configuração!$B$2,A30&lt;=Configuração!$B$3,COUNTIFS($B$2:B30,B30,$C$2:C30,C30,$E$2:E30,"Presente",$A$2:A30,"&gt;="&amp;Configuração!$B$2,$A$2:A30,"&lt;="&amp;Configuração!$B$3,$K$2:K30,"OK")=1),1,0))</f>
        <v/>
      </c>
      <c r="J30" s="27">
        <f>IF(OR(A30="",B30="",C30="",D30=""),"",IF(COUNTIFS($A$2:$A$501,A30,$B$2:$B$501,B30,$C$2:$C$501,C30,$D$2:$D$501,D30)&gt;1,"Duplicado",""))</f>
        <v/>
      </c>
      <c r="K30" s="27">
        <f>IF(COUNTA(A30:F30)=0,"",IF(OR(A30="",B30="",C30="",D30="",E30=""),"Campos obrigatórios",IF(OR(NOT(ISNUMBER(A30)),A30&lt;DATE(2020,1,1),A30&gt;TODAY()),"Data inválida",IF(COUNTIF(Configuração!$E$2:$E$4,C30)=0,"Frente inválida",IF(COUNTIF(Configuração!$H$2:$H$4,E30)=0,"Situação inválida",IF(G30="Não cadastrado","Código não cadastrado",IF(COUNTIFS(Configuração!$F$2:$F$20,D30,Configuração!$G$2:$G$20,C30)=0,"Atividade incompatível",IF(J30="Duplicado","Possível duplicidade",IF(AND(C30="Serviço",E30="Presente",OR(F30="",NOT(ISNUMBER(F30)),F30&lt;=0,F30&gt;Configuração!$B$4)),"Revisar horas",IF(AND(OR(C30&lt;&gt;"Serviço",E30&lt;&gt;"Presente"),F30&lt;&gt;""),"Horas não aplicáveis",IF(G30="Inativo","Cadastro inativo","OK")))))))))))</f>
        <v/>
      </c>
    </row>
    <row r="31" ht="21" customHeight="1">
      <c r="A31" s="33" t="n"/>
      <c r="B31" s="22" t="n"/>
      <c r="C31" s="23" t="n"/>
      <c r="D31" s="24" t="n"/>
      <c r="E31" s="23" t="n"/>
      <c r="F31" s="26" t="n"/>
      <c r="G31" s="27">
        <f>IF(B31="","",IFERROR(VLOOKUP(B31,Membros!$A$2:$B$121,2,FALSE),"Não cadastrado"))</f>
        <v/>
      </c>
      <c r="H31" s="28">
        <f>IF(COUNTA(A31:F31)=0,"",IF(AND(K31="OK",E31="Presente",A31&gt;=Configuração!$B$2,A31&lt;=Configuração!$B$3,COUNTIFS($B$2:B31,B31,$E$2:E31,"Presente",$A$2:A31,"&gt;="&amp;Configuração!$B$2,$A$2:A31,"&lt;="&amp;Configuração!$B$3,$K$2:K31,"OK")=1),1,0))</f>
        <v/>
      </c>
      <c r="I31" s="28">
        <f>IF(COUNTA(A31:F31)=0,"",IF(AND(K31="OK",E31="Presente",A31&gt;=Configuração!$B$2,A31&lt;=Configuração!$B$3,COUNTIFS($B$2:B31,B31,$C$2:C31,C31,$E$2:E31,"Presente",$A$2:A31,"&gt;="&amp;Configuração!$B$2,$A$2:A31,"&lt;="&amp;Configuração!$B$3,$K$2:K31,"OK")=1),1,0))</f>
        <v/>
      </c>
      <c r="J31" s="27">
        <f>IF(OR(A31="",B31="",C31="",D31=""),"",IF(COUNTIFS($A$2:$A$501,A31,$B$2:$B$501,B31,$C$2:$C$501,C31,$D$2:$D$501,D31)&gt;1,"Duplicado",""))</f>
        <v/>
      </c>
      <c r="K31" s="27">
        <f>IF(COUNTA(A31:F31)=0,"",IF(OR(A31="",B31="",C31="",D31="",E31=""),"Campos obrigatórios",IF(OR(NOT(ISNUMBER(A31)),A31&lt;DATE(2020,1,1),A31&gt;TODAY()),"Data inválida",IF(COUNTIF(Configuração!$E$2:$E$4,C31)=0,"Frente inválida",IF(COUNTIF(Configuração!$H$2:$H$4,E31)=0,"Situação inválida",IF(G31="Não cadastrado","Código não cadastrado",IF(COUNTIFS(Configuração!$F$2:$F$20,D31,Configuração!$G$2:$G$20,C31)=0,"Atividade incompatível",IF(J31="Duplicado","Possível duplicidade",IF(AND(C31="Serviço",E31="Presente",OR(F31="",NOT(ISNUMBER(F31)),F31&lt;=0,F31&gt;Configuração!$B$4)),"Revisar horas",IF(AND(OR(C31&lt;&gt;"Serviço",E31&lt;&gt;"Presente"),F31&lt;&gt;""),"Horas não aplicáveis",IF(G31="Inativo","Cadastro inativo","OK")))))))))))</f>
        <v/>
      </c>
    </row>
    <row r="32" ht="21" customHeight="1">
      <c r="A32" s="33" t="n"/>
      <c r="B32" s="22" t="n"/>
      <c r="C32" s="23" t="n"/>
      <c r="D32" s="24" t="n"/>
      <c r="E32" s="23" t="n"/>
      <c r="F32" s="26" t="n"/>
      <c r="G32" s="27">
        <f>IF(B32="","",IFERROR(VLOOKUP(B32,Membros!$A$2:$B$121,2,FALSE),"Não cadastrado"))</f>
        <v/>
      </c>
      <c r="H32" s="28">
        <f>IF(COUNTA(A32:F32)=0,"",IF(AND(K32="OK",E32="Presente",A32&gt;=Configuração!$B$2,A32&lt;=Configuração!$B$3,COUNTIFS($B$2:B32,B32,$E$2:E32,"Presente",$A$2:A32,"&gt;="&amp;Configuração!$B$2,$A$2:A32,"&lt;="&amp;Configuração!$B$3,$K$2:K32,"OK")=1),1,0))</f>
        <v/>
      </c>
      <c r="I32" s="28">
        <f>IF(COUNTA(A32:F32)=0,"",IF(AND(K32="OK",E32="Presente",A32&gt;=Configuração!$B$2,A32&lt;=Configuração!$B$3,COUNTIFS($B$2:B32,B32,$C$2:C32,C32,$E$2:E32,"Presente",$A$2:A32,"&gt;="&amp;Configuração!$B$2,$A$2:A32,"&lt;="&amp;Configuração!$B$3,$K$2:K32,"OK")=1),1,0))</f>
        <v/>
      </c>
      <c r="J32" s="27">
        <f>IF(OR(A32="",B32="",C32="",D32=""),"",IF(COUNTIFS($A$2:$A$501,A32,$B$2:$B$501,B32,$C$2:$C$501,C32,$D$2:$D$501,D32)&gt;1,"Duplicado",""))</f>
        <v/>
      </c>
      <c r="K32" s="27">
        <f>IF(COUNTA(A32:F32)=0,"",IF(OR(A32="",B32="",C32="",D32="",E32=""),"Campos obrigatórios",IF(OR(NOT(ISNUMBER(A32)),A32&lt;DATE(2020,1,1),A32&gt;TODAY()),"Data inválida",IF(COUNTIF(Configuração!$E$2:$E$4,C32)=0,"Frente inválida",IF(COUNTIF(Configuração!$H$2:$H$4,E32)=0,"Situação inválida",IF(G32="Não cadastrado","Código não cadastrado",IF(COUNTIFS(Configuração!$F$2:$F$20,D32,Configuração!$G$2:$G$20,C32)=0,"Atividade incompatível",IF(J32="Duplicado","Possível duplicidade",IF(AND(C32="Serviço",E32="Presente",OR(F32="",NOT(ISNUMBER(F32)),F32&lt;=0,F32&gt;Configuração!$B$4)),"Revisar horas",IF(AND(OR(C32&lt;&gt;"Serviço",E32&lt;&gt;"Presente"),F32&lt;&gt;""),"Horas não aplicáveis",IF(G32="Inativo","Cadastro inativo","OK")))))))))))</f>
        <v/>
      </c>
    </row>
    <row r="33" ht="21" customHeight="1">
      <c r="A33" s="33" t="n"/>
      <c r="B33" s="22" t="n"/>
      <c r="C33" s="23" t="n"/>
      <c r="D33" s="24" t="n"/>
      <c r="E33" s="23" t="n"/>
      <c r="F33" s="26" t="n"/>
      <c r="G33" s="27">
        <f>IF(B33="","",IFERROR(VLOOKUP(B33,Membros!$A$2:$B$121,2,FALSE),"Não cadastrado"))</f>
        <v/>
      </c>
      <c r="H33" s="28">
        <f>IF(COUNTA(A33:F33)=0,"",IF(AND(K33="OK",E33="Presente",A33&gt;=Configuração!$B$2,A33&lt;=Configuração!$B$3,COUNTIFS($B$2:B33,B33,$E$2:E33,"Presente",$A$2:A33,"&gt;="&amp;Configuração!$B$2,$A$2:A33,"&lt;="&amp;Configuração!$B$3,$K$2:K33,"OK")=1),1,0))</f>
        <v/>
      </c>
      <c r="I33" s="28">
        <f>IF(COUNTA(A33:F33)=0,"",IF(AND(K33="OK",E33="Presente",A33&gt;=Configuração!$B$2,A33&lt;=Configuração!$B$3,COUNTIFS($B$2:B33,B33,$C$2:C33,C33,$E$2:E33,"Presente",$A$2:A33,"&gt;="&amp;Configuração!$B$2,$A$2:A33,"&lt;="&amp;Configuração!$B$3,$K$2:K33,"OK")=1),1,0))</f>
        <v/>
      </c>
      <c r="J33" s="27">
        <f>IF(OR(A33="",B33="",C33="",D33=""),"",IF(COUNTIFS($A$2:$A$501,A33,$B$2:$B$501,B33,$C$2:$C$501,C33,$D$2:$D$501,D33)&gt;1,"Duplicado",""))</f>
        <v/>
      </c>
      <c r="K33" s="27">
        <f>IF(COUNTA(A33:F33)=0,"",IF(OR(A33="",B33="",C33="",D33="",E33=""),"Campos obrigatórios",IF(OR(NOT(ISNUMBER(A33)),A33&lt;DATE(2020,1,1),A33&gt;TODAY()),"Data inválida",IF(COUNTIF(Configuração!$E$2:$E$4,C33)=0,"Frente inválida",IF(COUNTIF(Configuração!$H$2:$H$4,E33)=0,"Situação inválida",IF(G33="Não cadastrado","Código não cadastrado",IF(COUNTIFS(Configuração!$F$2:$F$20,D33,Configuração!$G$2:$G$20,C33)=0,"Atividade incompatível",IF(J33="Duplicado","Possível duplicidade",IF(AND(C33="Serviço",E33="Presente",OR(F33="",NOT(ISNUMBER(F33)),F33&lt;=0,F33&gt;Configuração!$B$4)),"Revisar horas",IF(AND(OR(C33&lt;&gt;"Serviço",E33&lt;&gt;"Presente"),F33&lt;&gt;""),"Horas não aplicáveis",IF(G33="Inativo","Cadastro inativo","OK")))))))))))</f>
        <v/>
      </c>
    </row>
    <row r="34" ht="21" customHeight="1">
      <c r="A34" s="33" t="n"/>
      <c r="B34" s="22" t="n"/>
      <c r="C34" s="23" t="n"/>
      <c r="D34" s="24" t="n"/>
      <c r="E34" s="23" t="n"/>
      <c r="F34" s="26" t="n"/>
      <c r="G34" s="27">
        <f>IF(B34="","",IFERROR(VLOOKUP(B34,Membros!$A$2:$B$121,2,FALSE),"Não cadastrado"))</f>
        <v/>
      </c>
      <c r="H34" s="28">
        <f>IF(COUNTA(A34:F34)=0,"",IF(AND(K34="OK",E34="Presente",A34&gt;=Configuração!$B$2,A34&lt;=Configuração!$B$3,COUNTIFS($B$2:B34,B34,$E$2:E34,"Presente",$A$2:A34,"&gt;="&amp;Configuração!$B$2,$A$2:A34,"&lt;="&amp;Configuração!$B$3,$K$2:K34,"OK")=1),1,0))</f>
        <v/>
      </c>
      <c r="I34" s="28">
        <f>IF(COUNTA(A34:F34)=0,"",IF(AND(K34="OK",E34="Presente",A34&gt;=Configuração!$B$2,A34&lt;=Configuração!$B$3,COUNTIFS($B$2:B34,B34,$C$2:C34,C34,$E$2:E34,"Presente",$A$2:A34,"&gt;="&amp;Configuração!$B$2,$A$2:A34,"&lt;="&amp;Configuração!$B$3,$K$2:K34,"OK")=1),1,0))</f>
        <v/>
      </c>
      <c r="J34" s="27">
        <f>IF(OR(A34="",B34="",C34="",D34=""),"",IF(COUNTIFS($A$2:$A$501,A34,$B$2:$B$501,B34,$C$2:$C$501,C34,$D$2:$D$501,D34)&gt;1,"Duplicado",""))</f>
        <v/>
      </c>
      <c r="K34" s="27">
        <f>IF(COUNTA(A34:F34)=0,"",IF(OR(A34="",B34="",C34="",D34="",E34=""),"Campos obrigatórios",IF(OR(NOT(ISNUMBER(A34)),A34&lt;DATE(2020,1,1),A34&gt;TODAY()),"Data inválida",IF(COUNTIF(Configuração!$E$2:$E$4,C34)=0,"Frente inválida",IF(COUNTIF(Configuração!$H$2:$H$4,E34)=0,"Situação inválida",IF(G34="Não cadastrado","Código não cadastrado",IF(COUNTIFS(Configuração!$F$2:$F$20,D34,Configuração!$G$2:$G$20,C34)=0,"Atividade incompatível",IF(J34="Duplicado","Possível duplicidade",IF(AND(C34="Serviço",E34="Presente",OR(F34="",NOT(ISNUMBER(F34)),F34&lt;=0,F34&gt;Configuração!$B$4)),"Revisar horas",IF(AND(OR(C34&lt;&gt;"Serviço",E34&lt;&gt;"Presente"),F34&lt;&gt;""),"Horas não aplicáveis",IF(G34="Inativo","Cadastro inativo","OK")))))))))))</f>
        <v/>
      </c>
    </row>
    <row r="35" ht="21" customHeight="1">
      <c r="A35" s="33" t="n"/>
      <c r="B35" s="22" t="n"/>
      <c r="C35" s="23" t="n"/>
      <c r="D35" s="24" t="n"/>
      <c r="E35" s="23" t="n"/>
      <c r="F35" s="26" t="n"/>
      <c r="G35" s="27">
        <f>IF(B35="","",IFERROR(VLOOKUP(B35,Membros!$A$2:$B$121,2,FALSE),"Não cadastrado"))</f>
        <v/>
      </c>
      <c r="H35" s="28">
        <f>IF(COUNTA(A35:F35)=0,"",IF(AND(K35="OK",E35="Presente",A35&gt;=Configuração!$B$2,A35&lt;=Configuração!$B$3,COUNTIFS($B$2:B35,B35,$E$2:E35,"Presente",$A$2:A35,"&gt;="&amp;Configuração!$B$2,$A$2:A35,"&lt;="&amp;Configuração!$B$3,$K$2:K35,"OK")=1),1,0))</f>
        <v/>
      </c>
      <c r="I35" s="28">
        <f>IF(COUNTA(A35:F35)=0,"",IF(AND(K35="OK",E35="Presente",A35&gt;=Configuração!$B$2,A35&lt;=Configuração!$B$3,COUNTIFS($B$2:B35,B35,$C$2:C35,C35,$E$2:E35,"Presente",$A$2:A35,"&gt;="&amp;Configuração!$B$2,$A$2:A35,"&lt;="&amp;Configuração!$B$3,$K$2:K35,"OK")=1),1,0))</f>
        <v/>
      </c>
      <c r="J35" s="27">
        <f>IF(OR(A35="",B35="",C35="",D35=""),"",IF(COUNTIFS($A$2:$A$501,A35,$B$2:$B$501,B35,$C$2:$C$501,C35,$D$2:$D$501,D35)&gt;1,"Duplicado",""))</f>
        <v/>
      </c>
      <c r="K35" s="27">
        <f>IF(COUNTA(A35:F35)=0,"",IF(OR(A35="",B35="",C35="",D35="",E35=""),"Campos obrigatórios",IF(OR(NOT(ISNUMBER(A35)),A35&lt;DATE(2020,1,1),A35&gt;TODAY()),"Data inválida",IF(COUNTIF(Configuração!$E$2:$E$4,C35)=0,"Frente inválida",IF(COUNTIF(Configuração!$H$2:$H$4,E35)=0,"Situação inválida",IF(G35="Não cadastrado","Código não cadastrado",IF(COUNTIFS(Configuração!$F$2:$F$20,D35,Configuração!$G$2:$G$20,C35)=0,"Atividade incompatível",IF(J35="Duplicado","Possível duplicidade",IF(AND(C35="Serviço",E35="Presente",OR(F35="",NOT(ISNUMBER(F35)),F35&lt;=0,F35&gt;Configuração!$B$4)),"Revisar horas",IF(AND(OR(C35&lt;&gt;"Serviço",E35&lt;&gt;"Presente"),F35&lt;&gt;""),"Horas não aplicáveis",IF(G35="Inativo","Cadastro inativo","OK")))))))))))</f>
        <v/>
      </c>
    </row>
    <row r="36" ht="21" customHeight="1">
      <c r="A36" s="33" t="n"/>
      <c r="B36" s="22" t="n"/>
      <c r="C36" s="23" t="n"/>
      <c r="D36" s="24" t="n"/>
      <c r="E36" s="23" t="n"/>
      <c r="F36" s="26" t="n"/>
      <c r="G36" s="27">
        <f>IF(B36="","",IFERROR(VLOOKUP(B36,Membros!$A$2:$B$121,2,FALSE),"Não cadastrado"))</f>
        <v/>
      </c>
      <c r="H36" s="28">
        <f>IF(COUNTA(A36:F36)=0,"",IF(AND(K36="OK",E36="Presente",A36&gt;=Configuração!$B$2,A36&lt;=Configuração!$B$3,COUNTIFS($B$2:B36,B36,$E$2:E36,"Presente",$A$2:A36,"&gt;="&amp;Configuração!$B$2,$A$2:A36,"&lt;="&amp;Configuração!$B$3,$K$2:K36,"OK")=1),1,0))</f>
        <v/>
      </c>
      <c r="I36" s="28">
        <f>IF(COUNTA(A36:F36)=0,"",IF(AND(K36="OK",E36="Presente",A36&gt;=Configuração!$B$2,A36&lt;=Configuração!$B$3,COUNTIFS($B$2:B36,B36,$C$2:C36,C36,$E$2:E36,"Presente",$A$2:A36,"&gt;="&amp;Configuração!$B$2,$A$2:A36,"&lt;="&amp;Configuração!$B$3,$K$2:K36,"OK")=1),1,0))</f>
        <v/>
      </c>
      <c r="J36" s="27">
        <f>IF(OR(A36="",B36="",C36="",D36=""),"",IF(COUNTIFS($A$2:$A$501,A36,$B$2:$B$501,B36,$C$2:$C$501,C36,$D$2:$D$501,D36)&gt;1,"Duplicado",""))</f>
        <v/>
      </c>
      <c r="K36" s="27">
        <f>IF(COUNTA(A36:F36)=0,"",IF(OR(A36="",B36="",C36="",D36="",E36=""),"Campos obrigatórios",IF(OR(NOT(ISNUMBER(A36)),A36&lt;DATE(2020,1,1),A36&gt;TODAY()),"Data inválida",IF(COUNTIF(Configuração!$E$2:$E$4,C36)=0,"Frente inválida",IF(COUNTIF(Configuração!$H$2:$H$4,E36)=0,"Situação inválida",IF(G36="Não cadastrado","Código não cadastrado",IF(COUNTIFS(Configuração!$F$2:$F$20,D36,Configuração!$G$2:$G$20,C36)=0,"Atividade incompatível",IF(J36="Duplicado","Possível duplicidade",IF(AND(C36="Serviço",E36="Presente",OR(F36="",NOT(ISNUMBER(F36)),F36&lt;=0,F36&gt;Configuração!$B$4)),"Revisar horas",IF(AND(OR(C36&lt;&gt;"Serviço",E36&lt;&gt;"Presente"),F36&lt;&gt;""),"Horas não aplicáveis",IF(G36="Inativo","Cadastro inativo","OK")))))))))))</f>
        <v/>
      </c>
    </row>
    <row r="37" ht="21" customHeight="1">
      <c r="A37" s="33" t="n"/>
      <c r="B37" s="22" t="n"/>
      <c r="C37" s="23" t="n"/>
      <c r="D37" s="24" t="n"/>
      <c r="E37" s="23" t="n"/>
      <c r="F37" s="26" t="n"/>
      <c r="G37" s="27">
        <f>IF(B37="","",IFERROR(VLOOKUP(B37,Membros!$A$2:$B$121,2,FALSE),"Não cadastrado"))</f>
        <v/>
      </c>
      <c r="H37" s="28">
        <f>IF(COUNTA(A37:F37)=0,"",IF(AND(K37="OK",E37="Presente",A37&gt;=Configuração!$B$2,A37&lt;=Configuração!$B$3,COUNTIFS($B$2:B37,B37,$E$2:E37,"Presente",$A$2:A37,"&gt;="&amp;Configuração!$B$2,$A$2:A37,"&lt;="&amp;Configuração!$B$3,$K$2:K37,"OK")=1),1,0))</f>
        <v/>
      </c>
      <c r="I37" s="28">
        <f>IF(COUNTA(A37:F37)=0,"",IF(AND(K37="OK",E37="Presente",A37&gt;=Configuração!$B$2,A37&lt;=Configuração!$B$3,COUNTIFS($B$2:B37,B37,$C$2:C37,C37,$E$2:E37,"Presente",$A$2:A37,"&gt;="&amp;Configuração!$B$2,$A$2:A37,"&lt;="&amp;Configuração!$B$3,$K$2:K37,"OK")=1),1,0))</f>
        <v/>
      </c>
      <c r="J37" s="27">
        <f>IF(OR(A37="",B37="",C37="",D37=""),"",IF(COUNTIFS($A$2:$A$501,A37,$B$2:$B$501,B37,$C$2:$C$501,C37,$D$2:$D$501,D37)&gt;1,"Duplicado",""))</f>
        <v/>
      </c>
      <c r="K37" s="27">
        <f>IF(COUNTA(A37:F37)=0,"",IF(OR(A37="",B37="",C37="",D37="",E37=""),"Campos obrigatórios",IF(OR(NOT(ISNUMBER(A37)),A37&lt;DATE(2020,1,1),A37&gt;TODAY()),"Data inválida",IF(COUNTIF(Configuração!$E$2:$E$4,C37)=0,"Frente inválida",IF(COUNTIF(Configuração!$H$2:$H$4,E37)=0,"Situação inválida",IF(G37="Não cadastrado","Código não cadastrado",IF(COUNTIFS(Configuração!$F$2:$F$20,D37,Configuração!$G$2:$G$20,C37)=0,"Atividade incompatível",IF(J37="Duplicado","Possível duplicidade",IF(AND(C37="Serviço",E37="Presente",OR(F37="",NOT(ISNUMBER(F37)),F37&lt;=0,F37&gt;Configuração!$B$4)),"Revisar horas",IF(AND(OR(C37&lt;&gt;"Serviço",E37&lt;&gt;"Presente"),F37&lt;&gt;""),"Horas não aplicáveis",IF(G37="Inativo","Cadastro inativo","OK")))))))))))</f>
        <v/>
      </c>
    </row>
    <row r="38" ht="21" customHeight="1">
      <c r="A38" s="33" t="n"/>
      <c r="B38" s="22" t="n"/>
      <c r="C38" s="23" t="n"/>
      <c r="D38" s="24" t="n"/>
      <c r="E38" s="23" t="n"/>
      <c r="F38" s="26" t="n"/>
      <c r="G38" s="27">
        <f>IF(B38="","",IFERROR(VLOOKUP(B38,Membros!$A$2:$B$121,2,FALSE),"Não cadastrado"))</f>
        <v/>
      </c>
      <c r="H38" s="28">
        <f>IF(COUNTA(A38:F38)=0,"",IF(AND(K38="OK",E38="Presente",A38&gt;=Configuração!$B$2,A38&lt;=Configuração!$B$3,COUNTIFS($B$2:B38,B38,$E$2:E38,"Presente",$A$2:A38,"&gt;="&amp;Configuração!$B$2,$A$2:A38,"&lt;="&amp;Configuração!$B$3,$K$2:K38,"OK")=1),1,0))</f>
        <v/>
      </c>
      <c r="I38" s="28">
        <f>IF(COUNTA(A38:F38)=0,"",IF(AND(K38="OK",E38="Presente",A38&gt;=Configuração!$B$2,A38&lt;=Configuração!$B$3,COUNTIFS($B$2:B38,B38,$C$2:C38,C38,$E$2:E38,"Presente",$A$2:A38,"&gt;="&amp;Configuração!$B$2,$A$2:A38,"&lt;="&amp;Configuração!$B$3,$K$2:K38,"OK")=1),1,0))</f>
        <v/>
      </c>
      <c r="J38" s="27">
        <f>IF(OR(A38="",B38="",C38="",D38=""),"",IF(COUNTIFS($A$2:$A$501,A38,$B$2:$B$501,B38,$C$2:$C$501,C38,$D$2:$D$501,D38)&gt;1,"Duplicado",""))</f>
        <v/>
      </c>
      <c r="K38" s="27">
        <f>IF(COUNTA(A38:F38)=0,"",IF(OR(A38="",B38="",C38="",D38="",E38=""),"Campos obrigatórios",IF(OR(NOT(ISNUMBER(A38)),A38&lt;DATE(2020,1,1),A38&gt;TODAY()),"Data inválida",IF(COUNTIF(Configuração!$E$2:$E$4,C38)=0,"Frente inválida",IF(COUNTIF(Configuração!$H$2:$H$4,E38)=0,"Situação inválida",IF(G38="Não cadastrado","Código não cadastrado",IF(COUNTIFS(Configuração!$F$2:$F$20,D38,Configuração!$G$2:$G$20,C38)=0,"Atividade incompatível",IF(J38="Duplicado","Possível duplicidade",IF(AND(C38="Serviço",E38="Presente",OR(F38="",NOT(ISNUMBER(F38)),F38&lt;=0,F38&gt;Configuração!$B$4)),"Revisar horas",IF(AND(OR(C38&lt;&gt;"Serviço",E38&lt;&gt;"Presente"),F38&lt;&gt;""),"Horas não aplicáveis",IF(G38="Inativo","Cadastro inativo","OK")))))))))))</f>
        <v/>
      </c>
    </row>
    <row r="39" ht="21" customHeight="1">
      <c r="A39" s="33" t="n"/>
      <c r="B39" s="22" t="n"/>
      <c r="C39" s="23" t="n"/>
      <c r="D39" s="24" t="n"/>
      <c r="E39" s="23" t="n"/>
      <c r="F39" s="26" t="n"/>
      <c r="G39" s="27">
        <f>IF(B39="","",IFERROR(VLOOKUP(B39,Membros!$A$2:$B$121,2,FALSE),"Não cadastrado"))</f>
        <v/>
      </c>
      <c r="H39" s="28">
        <f>IF(COUNTA(A39:F39)=0,"",IF(AND(K39="OK",E39="Presente",A39&gt;=Configuração!$B$2,A39&lt;=Configuração!$B$3,COUNTIFS($B$2:B39,B39,$E$2:E39,"Presente",$A$2:A39,"&gt;="&amp;Configuração!$B$2,$A$2:A39,"&lt;="&amp;Configuração!$B$3,$K$2:K39,"OK")=1),1,0))</f>
        <v/>
      </c>
      <c r="I39" s="28">
        <f>IF(COUNTA(A39:F39)=0,"",IF(AND(K39="OK",E39="Presente",A39&gt;=Configuração!$B$2,A39&lt;=Configuração!$B$3,COUNTIFS($B$2:B39,B39,$C$2:C39,C39,$E$2:E39,"Presente",$A$2:A39,"&gt;="&amp;Configuração!$B$2,$A$2:A39,"&lt;="&amp;Configuração!$B$3,$K$2:K39,"OK")=1),1,0))</f>
        <v/>
      </c>
      <c r="J39" s="27">
        <f>IF(OR(A39="",B39="",C39="",D39=""),"",IF(COUNTIFS($A$2:$A$501,A39,$B$2:$B$501,B39,$C$2:$C$501,C39,$D$2:$D$501,D39)&gt;1,"Duplicado",""))</f>
        <v/>
      </c>
      <c r="K39" s="27">
        <f>IF(COUNTA(A39:F39)=0,"",IF(OR(A39="",B39="",C39="",D39="",E39=""),"Campos obrigatórios",IF(OR(NOT(ISNUMBER(A39)),A39&lt;DATE(2020,1,1),A39&gt;TODAY()),"Data inválida",IF(COUNTIF(Configuração!$E$2:$E$4,C39)=0,"Frente inválida",IF(COUNTIF(Configuração!$H$2:$H$4,E39)=0,"Situação inválida",IF(G39="Não cadastrado","Código não cadastrado",IF(COUNTIFS(Configuração!$F$2:$F$20,D39,Configuração!$G$2:$G$20,C39)=0,"Atividade incompatível",IF(J39="Duplicado","Possível duplicidade",IF(AND(C39="Serviço",E39="Presente",OR(F39="",NOT(ISNUMBER(F39)),F39&lt;=0,F39&gt;Configuração!$B$4)),"Revisar horas",IF(AND(OR(C39&lt;&gt;"Serviço",E39&lt;&gt;"Presente"),F39&lt;&gt;""),"Horas não aplicáveis",IF(G39="Inativo","Cadastro inativo","OK")))))))))))</f>
        <v/>
      </c>
    </row>
    <row r="40" ht="21" customHeight="1">
      <c r="A40" s="33" t="n"/>
      <c r="B40" s="22" t="n"/>
      <c r="C40" s="23" t="n"/>
      <c r="D40" s="24" t="n"/>
      <c r="E40" s="23" t="n"/>
      <c r="F40" s="26" t="n"/>
      <c r="G40" s="27">
        <f>IF(B40="","",IFERROR(VLOOKUP(B40,Membros!$A$2:$B$121,2,FALSE),"Não cadastrado"))</f>
        <v/>
      </c>
      <c r="H40" s="28">
        <f>IF(COUNTA(A40:F40)=0,"",IF(AND(K40="OK",E40="Presente",A40&gt;=Configuração!$B$2,A40&lt;=Configuração!$B$3,COUNTIFS($B$2:B40,B40,$E$2:E40,"Presente",$A$2:A40,"&gt;="&amp;Configuração!$B$2,$A$2:A40,"&lt;="&amp;Configuração!$B$3,$K$2:K40,"OK")=1),1,0))</f>
        <v/>
      </c>
      <c r="I40" s="28">
        <f>IF(COUNTA(A40:F40)=0,"",IF(AND(K40="OK",E40="Presente",A40&gt;=Configuração!$B$2,A40&lt;=Configuração!$B$3,COUNTIFS($B$2:B40,B40,$C$2:C40,C40,$E$2:E40,"Presente",$A$2:A40,"&gt;="&amp;Configuração!$B$2,$A$2:A40,"&lt;="&amp;Configuração!$B$3,$K$2:K40,"OK")=1),1,0))</f>
        <v/>
      </c>
      <c r="J40" s="27">
        <f>IF(OR(A40="",B40="",C40="",D40=""),"",IF(COUNTIFS($A$2:$A$501,A40,$B$2:$B$501,B40,$C$2:$C$501,C40,$D$2:$D$501,D40)&gt;1,"Duplicado",""))</f>
        <v/>
      </c>
      <c r="K40" s="27">
        <f>IF(COUNTA(A40:F40)=0,"",IF(OR(A40="",B40="",C40="",D40="",E40=""),"Campos obrigatórios",IF(OR(NOT(ISNUMBER(A40)),A40&lt;DATE(2020,1,1),A40&gt;TODAY()),"Data inválida",IF(COUNTIF(Configuração!$E$2:$E$4,C40)=0,"Frente inválida",IF(COUNTIF(Configuração!$H$2:$H$4,E40)=0,"Situação inválida",IF(G40="Não cadastrado","Código não cadastrado",IF(COUNTIFS(Configuração!$F$2:$F$20,D40,Configuração!$G$2:$G$20,C40)=0,"Atividade incompatível",IF(J40="Duplicado","Possível duplicidade",IF(AND(C40="Serviço",E40="Presente",OR(F40="",NOT(ISNUMBER(F40)),F40&lt;=0,F40&gt;Configuração!$B$4)),"Revisar horas",IF(AND(OR(C40&lt;&gt;"Serviço",E40&lt;&gt;"Presente"),F40&lt;&gt;""),"Horas não aplicáveis",IF(G40="Inativo","Cadastro inativo","OK")))))))))))</f>
        <v/>
      </c>
    </row>
    <row r="41" ht="21" customHeight="1">
      <c r="A41" s="33" t="n"/>
      <c r="B41" s="22" t="n"/>
      <c r="C41" s="23" t="n"/>
      <c r="D41" s="24" t="n"/>
      <c r="E41" s="23" t="n"/>
      <c r="F41" s="26" t="n"/>
      <c r="G41" s="27">
        <f>IF(B41="","",IFERROR(VLOOKUP(B41,Membros!$A$2:$B$121,2,FALSE),"Não cadastrado"))</f>
        <v/>
      </c>
      <c r="H41" s="28">
        <f>IF(COUNTA(A41:F41)=0,"",IF(AND(K41="OK",E41="Presente",A41&gt;=Configuração!$B$2,A41&lt;=Configuração!$B$3,COUNTIFS($B$2:B41,B41,$E$2:E41,"Presente",$A$2:A41,"&gt;="&amp;Configuração!$B$2,$A$2:A41,"&lt;="&amp;Configuração!$B$3,$K$2:K41,"OK")=1),1,0))</f>
        <v/>
      </c>
      <c r="I41" s="28">
        <f>IF(COUNTA(A41:F41)=0,"",IF(AND(K41="OK",E41="Presente",A41&gt;=Configuração!$B$2,A41&lt;=Configuração!$B$3,COUNTIFS($B$2:B41,B41,$C$2:C41,C41,$E$2:E41,"Presente",$A$2:A41,"&gt;="&amp;Configuração!$B$2,$A$2:A41,"&lt;="&amp;Configuração!$B$3,$K$2:K41,"OK")=1),1,0))</f>
        <v/>
      </c>
      <c r="J41" s="27">
        <f>IF(OR(A41="",B41="",C41="",D41=""),"",IF(COUNTIFS($A$2:$A$501,A41,$B$2:$B$501,B41,$C$2:$C$501,C41,$D$2:$D$501,D41)&gt;1,"Duplicado",""))</f>
        <v/>
      </c>
      <c r="K41" s="27">
        <f>IF(COUNTA(A41:F41)=0,"",IF(OR(A41="",B41="",C41="",D41="",E41=""),"Campos obrigatórios",IF(OR(NOT(ISNUMBER(A41)),A41&lt;DATE(2020,1,1),A41&gt;TODAY()),"Data inválida",IF(COUNTIF(Configuração!$E$2:$E$4,C41)=0,"Frente inválida",IF(COUNTIF(Configuração!$H$2:$H$4,E41)=0,"Situação inválida",IF(G41="Não cadastrado","Código não cadastrado",IF(COUNTIFS(Configuração!$F$2:$F$20,D41,Configuração!$G$2:$G$20,C41)=0,"Atividade incompatível",IF(J41="Duplicado","Possível duplicidade",IF(AND(C41="Serviço",E41="Presente",OR(F41="",NOT(ISNUMBER(F41)),F41&lt;=0,F41&gt;Configuração!$B$4)),"Revisar horas",IF(AND(OR(C41&lt;&gt;"Serviço",E41&lt;&gt;"Presente"),F41&lt;&gt;""),"Horas não aplicáveis",IF(G41="Inativo","Cadastro inativo","OK")))))))))))</f>
        <v/>
      </c>
    </row>
    <row r="42" ht="21" customHeight="1">
      <c r="A42" s="33" t="n"/>
      <c r="B42" s="22" t="n"/>
      <c r="C42" s="23" t="n"/>
      <c r="D42" s="24" t="n"/>
      <c r="E42" s="23" t="n"/>
      <c r="F42" s="26" t="n"/>
      <c r="G42" s="27">
        <f>IF(B42="","",IFERROR(VLOOKUP(B42,Membros!$A$2:$B$121,2,FALSE),"Não cadastrado"))</f>
        <v/>
      </c>
      <c r="H42" s="28">
        <f>IF(COUNTA(A42:F42)=0,"",IF(AND(K42="OK",E42="Presente",A42&gt;=Configuração!$B$2,A42&lt;=Configuração!$B$3,COUNTIFS($B$2:B42,B42,$E$2:E42,"Presente",$A$2:A42,"&gt;="&amp;Configuração!$B$2,$A$2:A42,"&lt;="&amp;Configuração!$B$3,$K$2:K42,"OK")=1),1,0))</f>
        <v/>
      </c>
      <c r="I42" s="28">
        <f>IF(COUNTA(A42:F42)=0,"",IF(AND(K42="OK",E42="Presente",A42&gt;=Configuração!$B$2,A42&lt;=Configuração!$B$3,COUNTIFS($B$2:B42,B42,$C$2:C42,C42,$E$2:E42,"Presente",$A$2:A42,"&gt;="&amp;Configuração!$B$2,$A$2:A42,"&lt;="&amp;Configuração!$B$3,$K$2:K42,"OK")=1),1,0))</f>
        <v/>
      </c>
      <c r="J42" s="27">
        <f>IF(OR(A42="",B42="",C42="",D42=""),"",IF(COUNTIFS($A$2:$A$501,A42,$B$2:$B$501,B42,$C$2:$C$501,C42,$D$2:$D$501,D42)&gt;1,"Duplicado",""))</f>
        <v/>
      </c>
      <c r="K42" s="27">
        <f>IF(COUNTA(A42:F42)=0,"",IF(OR(A42="",B42="",C42="",D42="",E42=""),"Campos obrigatórios",IF(OR(NOT(ISNUMBER(A42)),A42&lt;DATE(2020,1,1),A42&gt;TODAY()),"Data inválida",IF(COUNTIF(Configuração!$E$2:$E$4,C42)=0,"Frente inválida",IF(COUNTIF(Configuração!$H$2:$H$4,E42)=0,"Situação inválida",IF(G42="Não cadastrado","Código não cadastrado",IF(COUNTIFS(Configuração!$F$2:$F$20,D42,Configuração!$G$2:$G$20,C42)=0,"Atividade incompatível",IF(J42="Duplicado","Possível duplicidade",IF(AND(C42="Serviço",E42="Presente",OR(F42="",NOT(ISNUMBER(F42)),F42&lt;=0,F42&gt;Configuração!$B$4)),"Revisar horas",IF(AND(OR(C42&lt;&gt;"Serviço",E42&lt;&gt;"Presente"),F42&lt;&gt;""),"Horas não aplicáveis",IF(G42="Inativo","Cadastro inativo","OK")))))))))))</f>
        <v/>
      </c>
    </row>
    <row r="43" ht="21" customHeight="1">
      <c r="A43" s="33" t="n"/>
      <c r="B43" s="22" t="n"/>
      <c r="C43" s="23" t="n"/>
      <c r="D43" s="24" t="n"/>
      <c r="E43" s="23" t="n"/>
      <c r="F43" s="26" t="n"/>
      <c r="G43" s="27">
        <f>IF(B43="","",IFERROR(VLOOKUP(B43,Membros!$A$2:$B$121,2,FALSE),"Não cadastrado"))</f>
        <v/>
      </c>
      <c r="H43" s="28">
        <f>IF(COUNTA(A43:F43)=0,"",IF(AND(K43="OK",E43="Presente",A43&gt;=Configuração!$B$2,A43&lt;=Configuração!$B$3,COUNTIFS($B$2:B43,B43,$E$2:E43,"Presente",$A$2:A43,"&gt;="&amp;Configuração!$B$2,$A$2:A43,"&lt;="&amp;Configuração!$B$3,$K$2:K43,"OK")=1),1,0))</f>
        <v/>
      </c>
      <c r="I43" s="28">
        <f>IF(COUNTA(A43:F43)=0,"",IF(AND(K43="OK",E43="Presente",A43&gt;=Configuração!$B$2,A43&lt;=Configuração!$B$3,COUNTIFS($B$2:B43,B43,$C$2:C43,C43,$E$2:E43,"Presente",$A$2:A43,"&gt;="&amp;Configuração!$B$2,$A$2:A43,"&lt;="&amp;Configuração!$B$3,$K$2:K43,"OK")=1),1,0))</f>
        <v/>
      </c>
      <c r="J43" s="27">
        <f>IF(OR(A43="",B43="",C43="",D43=""),"",IF(COUNTIFS($A$2:$A$501,A43,$B$2:$B$501,B43,$C$2:$C$501,C43,$D$2:$D$501,D43)&gt;1,"Duplicado",""))</f>
        <v/>
      </c>
      <c r="K43" s="27">
        <f>IF(COUNTA(A43:F43)=0,"",IF(OR(A43="",B43="",C43="",D43="",E43=""),"Campos obrigatórios",IF(OR(NOT(ISNUMBER(A43)),A43&lt;DATE(2020,1,1),A43&gt;TODAY()),"Data inválida",IF(COUNTIF(Configuração!$E$2:$E$4,C43)=0,"Frente inválida",IF(COUNTIF(Configuração!$H$2:$H$4,E43)=0,"Situação inválida",IF(G43="Não cadastrado","Código não cadastrado",IF(COUNTIFS(Configuração!$F$2:$F$20,D43,Configuração!$G$2:$G$20,C43)=0,"Atividade incompatível",IF(J43="Duplicado","Possível duplicidade",IF(AND(C43="Serviço",E43="Presente",OR(F43="",NOT(ISNUMBER(F43)),F43&lt;=0,F43&gt;Configuração!$B$4)),"Revisar horas",IF(AND(OR(C43&lt;&gt;"Serviço",E43&lt;&gt;"Presente"),F43&lt;&gt;""),"Horas não aplicáveis",IF(G43="Inativo","Cadastro inativo","OK")))))))))))</f>
        <v/>
      </c>
    </row>
    <row r="44" ht="21" customHeight="1">
      <c r="A44" s="33" t="n"/>
      <c r="B44" s="22" t="n"/>
      <c r="C44" s="23" t="n"/>
      <c r="D44" s="24" t="n"/>
      <c r="E44" s="23" t="n"/>
      <c r="F44" s="26" t="n"/>
      <c r="G44" s="27">
        <f>IF(B44="","",IFERROR(VLOOKUP(B44,Membros!$A$2:$B$121,2,FALSE),"Não cadastrado"))</f>
        <v/>
      </c>
      <c r="H44" s="28">
        <f>IF(COUNTA(A44:F44)=0,"",IF(AND(K44="OK",E44="Presente",A44&gt;=Configuração!$B$2,A44&lt;=Configuração!$B$3,COUNTIFS($B$2:B44,B44,$E$2:E44,"Presente",$A$2:A44,"&gt;="&amp;Configuração!$B$2,$A$2:A44,"&lt;="&amp;Configuração!$B$3,$K$2:K44,"OK")=1),1,0))</f>
        <v/>
      </c>
      <c r="I44" s="28">
        <f>IF(COUNTA(A44:F44)=0,"",IF(AND(K44="OK",E44="Presente",A44&gt;=Configuração!$B$2,A44&lt;=Configuração!$B$3,COUNTIFS($B$2:B44,B44,$C$2:C44,C44,$E$2:E44,"Presente",$A$2:A44,"&gt;="&amp;Configuração!$B$2,$A$2:A44,"&lt;="&amp;Configuração!$B$3,$K$2:K44,"OK")=1),1,0))</f>
        <v/>
      </c>
      <c r="J44" s="27">
        <f>IF(OR(A44="",B44="",C44="",D44=""),"",IF(COUNTIFS($A$2:$A$501,A44,$B$2:$B$501,B44,$C$2:$C$501,C44,$D$2:$D$501,D44)&gt;1,"Duplicado",""))</f>
        <v/>
      </c>
      <c r="K44" s="27">
        <f>IF(COUNTA(A44:F44)=0,"",IF(OR(A44="",B44="",C44="",D44="",E44=""),"Campos obrigatórios",IF(OR(NOT(ISNUMBER(A44)),A44&lt;DATE(2020,1,1),A44&gt;TODAY()),"Data inválida",IF(COUNTIF(Configuração!$E$2:$E$4,C44)=0,"Frente inválida",IF(COUNTIF(Configuração!$H$2:$H$4,E44)=0,"Situação inválida",IF(G44="Não cadastrado","Código não cadastrado",IF(COUNTIFS(Configuração!$F$2:$F$20,D44,Configuração!$G$2:$G$20,C44)=0,"Atividade incompatível",IF(J44="Duplicado","Possível duplicidade",IF(AND(C44="Serviço",E44="Presente",OR(F44="",NOT(ISNUMBER(F44)),F44&lt;=0,F44&gt;Configuração!$B$4)),"Revisar horas",IF(AND(OR(C44&lt;&gt;"Serviço",E44&lt;&gt;"Presente"),F44&lt;&gt;""),"Horas não aplicáveis",IF(G44="Inativo","Cadastro inativo","OK")))))))))))</f>
        <v/>
      </c>
    </row>
    <row r="45" ht="21" customHeight="1">
      <c r="A45" s="33" t="n"/>
      <c r="B45" s="22" t="n"/>
      <c r="C45" s="23" t="n"/>
      <c r="D45" s="24" t="n"/>
      <c r="E45" s="23" t="n"/>
      <c r="F45" s="26" t="n"/>
      <c r="G45" s="27">
        <f>IF(B45="","",IFERROR(VLOOKUP(B45,Membros!$A$2:$B$121,2,FALSE),"Não cadastrado"))</f>
        <v/>
      </c>
      <c r="H45" s="28">
        <f>IF(COUNTA(A45:F45)=0,"",IF(AND(K45="OK",E45="Presente",A45&gt;=Configuração!$B$2,A45&lt;=Configuração!$B$3,COUNTIFS($B$2:B45,B45,$E$2:E45,"Presente",$A$2:A45,"&gt;="&amp;Configuração!$B$2,$A$2:A45,"&lt;="&amp;Configuração!$B$3,$K$2:K45,"OK")=1),1,0))</f>
        <v/>
      </c>
      <c r="I45" s="28">
        <f>IF(COUNTA(A45:F45)=0,"",IF(AND(K45="OK",E45="Presente",A45&gt;=Configuração!$B$2,A45&lt;=Configuração!$B$3,COUNTIFS($B$2:B45,B45,$C$2:C45,C45,$E$2:E45,"Presente",$A$2:A45,"&gt;="&amp;Configuração!$B$2,$A$2:A45,"&lt;="&amp;Configuração!$B$3,$K$2:K45,"OK")=1),1,0))</f>
        <v/>
      </c>
      <c r="J45" s="27">
        <f>IF(OR(A45="",B45="",C45="",D45=""),"",IF(COUNTIFS($A$2:$A$501,A45,$B$2:$B$501,B45,$C$2:$C$501,C45,$D$2:$D$501,D45)&gt;1,"Duplicado",""))</f>
        <v/>
      </c>
      <c r="K45" s="27">
        <f>IF(COUNTA(A45:F45)=0,"",IF(OR(A45="",B45="",C45="",D45="",E45=""),"Campos obrigatórios",IF(OR(NOT(ISNUMBER(A45)),A45&lt;DATE(2020,1,1),A45&gt;TODAY()),"Data inválida",IF(COUNTIF(Configuração!$E$2:$E$4,C45)=0,"Frente inválida",IF(COUNTIF(Configuração!$H$2:$H$4,E45)=0,"Situação inválida",IF(G45="Não cadastrado","Código não cadastrado",IF(COUNTIFS(Configuração!$F$2:$F$20,D45,Configuração!$G$2:$G$20,C45)=0,"Atividade incompatível",IF(J45="Duplicado","Possível duplicidade",IF(AND(C45="Serviço",E45="Presente",OR(F45="",NOT(ISNUMBER(F45)),F45&lt;=0,F45&gt;Configuração!$B$4)),"Revisar horas",IF(AND(OR(C45&lt;&gt;"Serviço",E45&lt;&gt;"Presente"),F45&lt;&gt;""),"Horas não aplicáveis",IF(G45="Inativo","Cadastro inativo","OK")))))))))))</f>
        <v/>
      </c>
    </row>
    <row r="46" ht="21" customHeight="1">
      <c r="A46" s="33" t="n"/>
      <c r="B46" s="22" t="n"/>
      <c r="C46" s="23" t="n"/>
      <c r="D46" s="24" t="n"/>
      <c r="E46" s="23" t="n"/>
      <c r="F46" s="26" t="n"/>
      <c r="G46" s="27">
        <f>IF(B46="","",IFERROR(VLOOKUP(B46,Membros!$A$2:$B$121,2,FALSE),"Não cadastrado"))</f>
        <v/>
      </c>
      <c r="H46" s="28">
        <f>IF(COUNTA(A46:F46)=0,"",IF(AND(K46="OK",E46="Presente",A46&gt;=Configuração!$B$2,A46&lt;=Configuração!$B$3,COUNTIFS($B$2:B46,B46,$E$2:E46,"Presente",$A$2:A46,"&gt;="&amp;Configuração!$B$2,$A$2:A46,"&lt;="&amp;Configuração!$B$3,$K$2:K46,"OK")=1),1,0))</f>
        <v/>
      </c>
      <c r="I46" s="28">
        <f>IF(COUNTA(A46:F46)=0,"",IF(AND(K46="OK",E46="Presente",A46&gt;=Configuração!$B$2,A46&lt;=Configuração!$B$3,COUNTIFS($B$2:B46,B46,$C$2:C46,C46,$E$2:E46,"Presente",$A$2:A46,"&gt;="&amp;Configuração!$B$2,$A$2:A46,"&lt;="&amp;Configuração!$B$3,$K$2:K46,"OK")=1),1,0))</f>
        <v/>
      </c>
      <c r="J46" s="27">
        <f>IF(OR(A46="",B46="",C46="",D46=""),"",IF(COUNTIFS($A$2:$A$501,A46,$B$2:$B$501,B46,$C$2:$C$501,C46,$D$2:$D$501,D46)&gt;1,"Duplicado",""))</f>
        <v/>
      </c>
      <c r="K46" s="27">
        <f>IF(COUNTA(A46:F46)=0,"",IF(OR(A46="",B46="",C46="",D46="",E46=""),"Campos obrigatórios",IF(OR(NOT(ISNUMBER(A46)),A46&lt;DATE(2020,1,1),A46&gt;TODAY()),"Data inválida",IF(COUNTIF(Configuração!$E$2:$E$4,C46)=0,"Frente inválida",IF(COUNTIF(Configuração!$H$2:$H$4,E46)=0,"Situação inválida",IF(G46="Não cadastrado","Código não cadastrado",IF(COUNTIFS(Configuração!$F$2:$F$20,D46,Configuração!$G$2:$G$20,C46)=0,"Atividade incompatível",IF(J46="Duplicado","Possível duplicidade",IF(AND(C46="Serviço",E46="Presente",OR(F46="",NOT(ISNUMBER(F46)),F46&lt;=0,F46&gt;Configuração!$B$4)),"Revisar horas",IF(AND(OR(C46&lt;&gt;"Serviço",E46&lt;&gt;"Presente"),F46&lt;&gt;""),"Horas não aplicáveis",IF(G46="Inativo","Cadastro inativo","OK")))))))))))</f>
        <v/>
      </c>
    </row>
    <row r="47" ht="21" customHeight="1">
      <c r="A47" s="33" t="n"/>
      <c r="B47" s="22" t="n"/>
      <c r="C47" s="23" t="n"/>
      <c r="D47" s="24" t="n"/>
      <c r="E47" s="23" t="n"/>
      <c r="F47" s="26" t="n"/>
      <c r="G47" s="27">
        <f>IF(B47="","",IFERROR(VLOOKUP(B47,Membros!$A$2:$B$121,2,FALSE),"Não cadastrado"))</f>
        <v/>
      </c>
      <c r="H47" s="28">
        <f>IF(COUNTA(A47:F47)=0,"",IF(AND(K47="OK",E47="Presente",A47&gt;=Configuração!$B$2,A47&lt;=Configuração!$B$3,COUNTIFS($B$2:B47,B47,$E$2:E47,"Presente",$A$2:A47,"&gt;="&amp;Configuração!$B$2,$A$2:A47,"&lt;="&amp;Configuração!$B$3,$K$2:K47,"OK")=1),1,0))</f>
        <v/>
      </c>
      <c r="I47" s="28">
        <f>IF(COUNTA(A47:F47)=0,"",IF(AND(K47="OK",E47="Presente",A47&gt;=Configuração!$B$2,A47&lt;=Configuração!$B$3,COUNTIFS($B$2:B47,B47,$C$2:C47,C47,$E$2:E47,"Presente",$A$2:A47,"&gt;="&amp;Configuração!$B$2,$A$2:A47,"&lt;="&amp;Configuração!$B$3,$K$2:K47,"OK")=1),1,0))</f>
        <v/>
      </c>
      <c r="J47" s="27">
        <f>IF(OR(A47="",B47="",C47="",D47=""),"",IF(COUNTIFS($A$2:$A$501,A47,$B$2:$B$501,B47,$C$2:$C$501,C47,$D$2:$D$501,D47)&gt;1,"Duplicado",""))</f>
        <v/>
      </c>
      <c r="K47" s="27">
        <f>IF(COUNTA(A47:F47)=0,"",IF(OR(A47="",B47="",C47="",D47="",E47=""),"Campos obrigatórios",IF(OR(NOT(ISNUMBER(A47)),A47&lt;DATE(2020,1,1),A47&gt;TODAY()),"Data inválida",IF(COUNTIF(Configuração!$E$2:$E$4,C47)=0,"Frente inválida",IF(COUNTIF(Configuração!$H$2:$H$4,E47)=0,"Situação inválida",IF(G47="Não cadastrado","Código não cadastrado",IF(COUNTIFS(Configuração!$F$2:$F$20,D47,Configuração!$G$2:$G$20,C47)=0,"Atividade incompatível",IF(J47="Duplicado","Possível duplicidade",IF(AND(C47="Serviço",E47="Presente",OR(F47="",NOT(ISNUMBER(F47)),F47&lt;=0,F47&gt;Configuração!$B$4)),"Revisar horas",IF(AND(OR(C47&lt;&gt;"Serviço",E47&lt;&gt;"Presente"),F47&lt;&gt;""),"Horas não aplicáveis",IF(G47="Inativo","Cadastro inativo","OK")))))))))))</f>
        <v/>
      </c>
    </row>
    <row r="48" ht="21" customHeight="1">
      <c r="A48" s="33" t="n"/>
      <c r="B48" s="22" t="n"/>
      <c r="C48" s="23" t="n"/>
      <c r="D48" s="24" t="n"/>
      <c r="E48" s="23" t="n"/>
      <c r="F48" s="26" t="n"/>
      <c r="G48" s="27">
        <f>IF(B48="","",IFERROR(VLOOKUP(B48,Membros!$A$2:$B$121,2,FALSE),"Não cadastrado"))</f>
        <v/>
      </c>
      <c r="H48" s="28">
        <f>IF(COUNTA(A48:F48)=0,"",IF(AND(K48="OK",E48="Presente",A48&gt;=Configuração!$B$2,A48&lt;=Configuração!$B$3,COUNTIFS($B$2:B48,B48,$E$2:E48,"Presente",$A$2:A48,"&gt;="&amp;Configuração!$B$2,$A$2:A48,"&lt;="&amp;Configuração!$B$3,$K$2:K48,"OK")=1),1,0))</f>
        <v/>
      </c>
      <c r="I48" s="28">
        <f>IF(COUNTA(A48:F48)=0,"",IF(AND(K48="OK",E48="Presente",A48&gt;=Configuração!$B$2,A48&lt;=Configuração!$B$3,COUNTIFS($B$2:B48,B48,$C$2:C48,C48,$E$2:E48,"Presente",$A$2:A48,"&gt;="&amp;Configuração!$B$2,$A$2:A48,"&lt;="&amp;Configuração!$B$3,$K$2:K48,"OK")=1),1,0))</f>
        <v/>
      </c>
      <c r="J48" s="27">
        <f>IF(OR(A48="",B48="",C48="",D48=""),"",IF(COUNTIFS($A$2:$A$501,A48,$B$2:$B$501,B48,$C$2:$C$501,C48,$D$2:$D$501,D48)&gt;1,"Duplicado",""))</f>
        <v/>
      </c>
      <c r="K48" s="27">
        <f>IF(COUNTA(A48:F48)=0,"",IF(OR(A48="",B48="",C48="",D48="",E48=""),"Campos obrigatórios",IF(OR(NOT(ISNUMBER(A48)),A48&lt;DATE(2020,1,1),A48&gt;TODAY()),"Data inválida",IF(COUNTIF(Configuração!$E$2:$E$4,C48)=0,"Frente inválida",IF(COUNTIF(Configuração!$H$2:$H$4,E48)=0,"Situação inválida",IF(G48="Não cadastrado","Código não cadastrado",IF(COUNTIFS(Configuração!$F$2:$F$20,D48,Configuração!$G$2:$G$20,C48)=0,"Atividade incompatível",IF(J48="Duplicado","Possível duplicidade",IF(AND(C48="Serviço",E48="Presente",OR(F48="",NOT(ISNUMBER(F48)),F48&lt;=0,F48&gt;Configuração!$B$4)),"Revisar horas",IF(AND(OR(C48&lt;&gt;"Serviço",E48&lt;&gt;"Presente"),F48&lt;&gt;""),"Horas não aplicáveis",IF(G48="Inativo","Cadastro inativo","OK")))))))))))</f>
        <v/>
      </c>
    </row>
    <row r="49" ht="21" customHeight="1">
      <c r="A49" s="33" t="n"/>
      <c r="B49" s="22" t="n"/>
      <c r="C49" s="23" t="n"/>
      <c r="D49" s="24" t="n"/>
      <c r="E49" s="23" t="n"/>
      <c r="F49" s="26" t="n"/>
      <c r="G49" s="27">
        <f>IF(B49="","",IFERROR(VLOOKUP(B49,Membros!$A$2:$B$121,2,FALSE),"Não cadastrado"))</f>
        <v/>
      </c>
      <c r="H49" s="28">
        <f>IF(COUNTA(A49:F49)=0,"",IF(AND(K49="OK",E49="Presente",A49&gt;=Configuração!$B$2,A49&lt;=Configuração!$B$3,COUNTIFS($B$2:B49,B49,$E$2:E49,"Presente",$A$2:A49,"&gt;="&amp;Configuração!$B$2,$A$2:A49,"&lt;="&amp;Configuração!$B$3,$K$2:K49,"OK")=1),1,0))</f>
        <v/>
      </c>
      <c r="I49" s="28">
        <f>IF(COUNTA(A49:F49)=0,"",IF(AND(K49="OK",E49="Presente",A49&gt;=Configuração!$B$2,A49&lt;=Configuração!$B$3,COUNTIFS($B$2:B49,B49,$C$2:C49,C49,$E$2:E49,"Presente",$A$2:A49,"&gt;="&amp;Configuração!$B$2,$A$2:A49,"&lt;="&amp;Configuração!$B$3,$K$2:K49,"OK")=1),1,0))</f>
        <v/>
      </c>
      <c r="J49" s="27">
        <f>IF(OR(A49="",B49="",C49="",D49=""),"",IF(COUNTIFS($A$2:$A$501,A49,$B$2:$B$501,B49,$C$2:$C$501,C49,$D$2:$D$501,D49)&gt;1,"Duplicado",""))</f>
        <v/>
      </c>
      <c r="K49" s="27">
        <f>IF(COUNTA(A49:F49)=0,"",IF(OR(A49="",B49="",C49="",D49="",E49=""),"Campos obrigatórios",IF(OR(NOT(ISNUMBER(A49)),A49&lt;DATE(2020,1,1),A49&gt;TODAY()),"Data inválida",IF(COUNTIF(Configuração!$E$2:$E$4,C49)=0,"Frente inválida",IF(COUNTIF(Configuração!$H$2:$H$4,E49)=0,"Situação inválida",IF(G49="Não cadastrado","Código não cadastrado",IF(COUNTIFS(Configuração!$F$2:$F$20,D49,Configuração!$G$2:$G$20,C49)=0,"Atividade incompatível",IF(J49="Duplicado","Possível duplicidade",IF(AND(C49="Serviço",E49="Presente",OR(F49="",NOT(ISNUMBER(F49)),F49&lt;=0,F49&gt;Configuração!$B$4)),"Revisar horas",IF(AND(OR(C49&lt;&gt;"Serviço",E49&lt;&gt;"Presente"),F49&lt;&gt;""),"Horas não aplicáveis",IF(G49="Inativo","Cadastro inativo","OK")))))))))))</f>
        <v/>
      </c>
    </row>
    <row r="50" ht="21" customHeight="1">
      <c r="A50" s="33" t="n"/>
      <c r="B50" s="22" t="n"/>
      <c r="C50" s="23" t="n"/>
      <c r="D50" s="24" t="n"/>
      <c r="E50" s="23" t="n"/>
      <c r="F50" s="26" t="n"/>
      <c r="G50" s="27">
        <f>IF(B50="","",IFERROR(VLOOKUP(B50,Membros!$A$2:$B$121,2,FALSE),"Não cadastrado"))</f>
        <v/>
      </c>
      <c r="H50" s="28">
        <f>IF(COUNTA(A50:F50)=0,"",IF(AND(K50="OK",E50="Presente",A50&gt;=Configuração!$B$2,A50&lt;=Configuração!$B$3,COUNTIFS($B$2:B50,B50,$E$2:E50,"Presente",$A$2:A50,"&gt;="&amp;Configuração!$B$2,$A$2:A50,"&lt;="&amp;Configuração!$B$3,$K$2:K50,"OK")=1),1,0))</f>
        <v/>
      </c>
      <c r="I50" s="28">
        <f>IF(COUNTA(A50:F50)=0,"",IF(AND(K50="OK",E50="Presente",A50&gt;=Configuração!$B$2,A50&lt;=Configuração!$B$3,COUNTIFS($B$2:B50,B50,$C$2:C50,C50,$E$2:E50,"Presente",$A$2:A50,"&gt;="&amp;Configuração!$B$2,$A$2:A50,"&lt;="&amp;Configuração!$B$3,$K$2:K50,"OK")=1),1,0))</f>
        <v/>
      </c>
      <c r="J50" s="27">
        <f>IF(OR(A50="",B50="",C50="",D50=""),"",IF(COUNTIFS($A$2:$A$501,A50,$B$2:$B$501,B50,$C$2:$C$501,C50,$D$2:$D$501,D50)&gt;1,"Duplicado",""))</f>
        <v/>
      </c>
      <c r="K50" s="27">
        <f>IF(COUNTA(A50:F50)=0,"",IF(OR(A50="",B50="",C50="",D50="",E50=""),"Campos obrigatórios",IF(OR(NOT(ISNUMBER(A50)),A50&lt;DATE(2020,1,1),A50&gt;TODAY()),"Data inválida",IF(COUNTIF(Configuração!$E$2:$E$4,C50)=0,"Frente inválida",IF(COUNTIF(Configuração!$H$2:$H$4,E50)=0,"Situação inválida",IF(G50="Não cadastrado","Código não cadastrado",IF(COUNTIFS(Configuração!$F$2:$F$20,D50,Configuração!$G$2:$G$20,C50)=0,"Atividade incompatível",IF(J50="Duplicado","Possível duplicidade",IF(AND(C50="Serviço",E50="Presente",OR(F50="",NOT(ISNUMBER(F50)),F50&lt;=0,F50&gt;Configuração!$B$4)),"Revisar horas",IF(AND(OR(C50&lt;&gt;"Serviço",E50&lt;&gt;"Presente"),F50&lt;&gt;""),"Horas não aplicáveis",IF(G50="Inativo","Cadastro inativo","OK")))))))))))</f>
        <v/>
      </c>
    </row>
    <row r="51" ht="21" customHeight="1">
      <c r="A51" s="33" t="n"/>
      <c r="B51" s="22" t="n"/>
      <c r="C51" s="23" t="n"/>
      <c r="D51" s="24" t="n"/>
      <c r="E51" s="23" t="n"/>
      <c r="F51" s="26" t="n"/>
      <c r="G51" s="27">
        <f>IF(B51="","",IFERROR(VLOOKUP(B51,Membros!$A$2:$B$121,2,FALSE),"Não cadastrado"))</f>
        <v/>
      </c>
      <c r="H51" s="28">
        <f>IF(COUNTA(A51:F51)=0,"",IF(AND(K51="OK",E51="Presente",A51&gt;=Configuração!$B$2,A51&lt;=Configuração!$B$3,COUNTIFS($B$2:B51,B51,$E$2:E51,"Presente",$A$2:A51,"&gt;="&amp;Configuração!$B$2,$A$2:A51,"&lt;="&amp;Configuração!$B$3,$K$2:K51,"OK")=1),1,0))</f>
        <v/>
      </c>
      <c r="I51" s="28">
        <f>IF(COUNTA(A51:F51)=0,"",IF(AND(K51="OK",E51="Presente",A51&gt;=Configuração!$B$2,A51&lt;=Configuração!$B$3,COUNTIFS($B$2:B51,B51,$C$2:C51,C51,$E$2:E51,"Presente",$A$2:A51,"&gt;="&amp;Configuração!$B$2,$A$2:A51,"&lt;="&amp;Configuração!$B$3,$K$2:K51,"OK")=1),1,0))</f>
        <v/>
      </c>
      <c r="J51" s="27">
        <f>IF(OR(A51="",B51="",C51="",D51=""),"",IF(COUNTIFS($A$2:$A$501,A51,$B$2:$B$501,B51,$C$2:$C$501,C51,$D$2:$D$501,D51)&gt;1,"Duplicado",""))</f>
        <v/>
      </c>
      <c r="K51" s="27">
        <f>IF(COUNTA(A51:F51)=0,"",IF(OR(A51="",B51="",C51="",D51="",E51=""),"Campos obrigatórios",IF(OR(NOT(ISNUMBER(A51)),A51&lt;DATE(2020,1,1),A51&gt;TODAY()),"Data inválida",IF(COUNTIF(Configuração!$E$2:$E$4,C51)=0,"Frente inválida",IF(COUNTIF(Configuração!$H$2:$H$4,E51)=0,"Situação inválida",IF(G51="Não cadastrado","Código não cadastrado",IF(COUNTIFS(Configuração!$F$2:$F$20,D51,Configuração!$G$2:$G$20,C51)=0,"Atividade incompatível",IF(J51="Duplicado","Possível duplicidade",IF(AND(C51="Serviço",E51="Presente",OR(F51="",NOT(ISNUMBER(F51)),F51&lt;=0,F51&gt;Configuração!$B$4)),"Revisar horas",IF(AND(OR(C51&lt;&gt;"Serviço",E51&lt;&gt;"Presente"),F51&lt;&gt;""),"Horas não aplicáveis",IF(G51="Inativo","Cadastro inativo","OK")))))))))))</f>
        <v/>
      </c>
    </row>
    <row r="52" ht="21" customHeight="1">
      <c r="A52" s="33" t="n"/>
      <c r="B52" s="22" t="n"/>
      <c r="C52" s="23" t="n"/>
      <c r="D52" s="24" t="n"/>
      <c r="E52" s="23" t="n"/>
      <c r="F52" s="26" t="n"/>
      <c r="G52" s="27">
        <f>IF(B52="","",IFERROR(VLOOKUP(B52,Membros!$A$2:$B$121,2,FALSE),"Não cadastrado"))</f>
        <v/>
      </c>
      <c r="H52" s="28">
        <f>IF(COUNTA(A52:F52)=0,"",IF(AND(K52="OK",E52="Presente",A52&gt;=Configuração!$B$2,A52&lt;=Configuração!$B$3,COUNTIFS($B$2:B52,B52,$E$2:E52,"Presente",$A$2:A52,"&gt;="&amp;Configuração!$B$2,$A$2:A52,"&lt;="&amp;Configuração!$B$3,$K$2:K52,"OK")=1),1,0))</f>
        <v/>
      </c>
      <c r="I52" s="28">
        <f>IF(COUNTA(A52:F52)=0,"",IF(AND(K52="OK",E52="Presente",A52&gt;=Configuração!$B$2,A52&lt;=Configuração!$B$3,COUNTIFS($B$2:B52,B52,$C$2:C52,C52,$E$2:E52,"Presente",$A$2:A52,"&gt;="&amp;Configuração!$B$2,$A$2:A52,"&lt;="&amp;Configuração!$B$3,$K$2:K52,"OK")=1),1,0))</f>
        <v/>
      </c>
      <c r="J52" s="27">
        <f>IF(OR(A52="",B52="",C52="",D52=""),"",IF(COUNTIFS($A$2:$A$501,A52,$B$2:$B$501,B52,$C$2:$C$501,C52,$D$2:$D$501,D52)&gt;1,"Duplicado",""))</f>
        <v/>
      </c>
      <c r="K52" s="27">
        <f>IF(COUNTA(A52:F52)=0,"",IF(OR(A52="",B52="",C52="",D52="",E52=""),"Campos obrigatórios",IF(OR(NOT(ISNUMBER(A52)),A52&lt;DATE(2020,1,1),A52&gt;TODAY()),"Data inválida",IF(COUNTIF(Configuração!$E$2:$E$4,C52)=0,"Frente inválida",IF(COUNTIF(Configuração!$H$2:$H$4,E52)=0,"Situação inválida",IF(G52="Não cadastrado","Código não cadastrado",IF(COUNTIFS(Configuração!$F$2:$F$20,D52,Configuração!$G$2:$G$20,C52)=0,"Atividade incompatível",IF(J52="Duplicado","Possível duplicidade",IF(AND(C52="Serviço",E52="Presente",OR(F52="",NOT(ISNUMBER(F52)),F52&lt;=0,F52&gt;Configuração!$B$4)),"Revisar horas",IF(AND(OR(C52&lt;&gt;"Serviço",E52&lt;&gt;"Presente"),F52&lt;&gt;""),"Horas não aplicáveis",IF(G52="Inativo","Cadastro inativo","OK")))))))))))</f>
        <v/>
      </c>
    </row>
    <row r="53" ht="21" customHeight="1">
      <c r="A53" s="33" t="n"/>
      <c r="B53" s="22" t="n"/>
      <c r="C53" s="23" t="n"/>
      <c r="D53" s="24" t="n"/>
      <c r="E53" s="23" t="n"/>
      <c r="F53" s="26" t="n"/>
      <c r="G53" s="27">
        <f>IF(B53="","",IFERROR(VLOOKUP(B53,Membros!$A$2:$B$121,2,FALSE),"Não cadastrado"))</f>
        <v/>
      </c>
      <c r="H53" s="28">
        <f>IF(COUNTA(A53:F53)=0,"",IF(AND(K53="OK",E53="Presente",A53&gt;=Configuração!$B$2,A53&lt;=Configuração!$B$3,COUNTIFS($B$2:B53,B53,$E$2:E53,"Presente",$A$2:A53,"&gt;="&amp;Configuração!$B$2,$A$2:A53,"&lt;="&amp;Configuração!$B$3,$K$2:K53,"OK")=1),1,0))</f>
        <v/>
      </c>
      <c r="I53" s="28">
        <f>IF(COUNTA(A53:F53)=0,"",IF(AND(K53="OK",E53="Presente",A53&gt;=Configuração!$B$2,A53&lt;=Configuração!$B$3,COUNTIFS($B$2:B53,B53,$C$2:C53,C53,$E$2:E53,"Presente",$A$2:A53,"&gt;="&amp;Configuração!$B$2,$A$2:A53,"&lt;="&amp;Configuração!$B$3,$K$2:K53,"OK")=1),1,0))</f>
        <v/>
      </c>
      <c r="J53" s="27">
        <f>IF(OR(A53="",B53="",C53="",D53=""),"",IF(COUNTIFS($A$2:$A$501,A53,$B$2:$B$501,B53,$C$2:$C$501,C53,$D$2:$D$501,D53)&gt;1,"Duplicado",""))</f>
        <v/>
      </c>
      <c r="K53" s="27">
        <f>IF(COUNTA(A53:F53)=0,"",IF(OR(A53="",B53="",C53="",D53="",E53=""),"Campos obrigatórios",IF(OR(NOT(ISNUMBER(A53)),A53&lt;DATE(2020,1,1),A53&gt;TODAY()),"Data inválida",IF(COUNTIF(Configuração!$E$2:$E$4,C53)=0,"Frente inválida",IF(COUNTIF(Configuração!$H$2:$H$4,E53)=0,"Situação inválida",IF(G53="Não cadastrado","Código não cadastrado",IF(COUNTIFS(Configuração!$F$2:$F$20,D53,Configuração!$G$2:$G$20,C53)=0,"Atividade incompatível",IF(J53="Duplicado","Possível duplicidade",IF(AND(C53="Serviço",E53="Presente",OR(F53="",NOT(ISNUMBER(F53)),F53&lt;=0,F53&gt;Configuração!$B$4)),"Revisar horas",IF(AND(OR(C53&lt;&gt;"Serviço",E53&lt;&gt;"Presente"),F53&lt;&gt;""),"Horas não aplicáveis",IF(G53="Inativo","Cadastro inativo","OK")))))))))))</f>
        <v/>
      </c>
    </row>
    <row r="54" ht="21" customHeight="1">
      <c r="A54" s="33" t="n"/>
      <c r="B54" s="22" t="n"/>
      <c r="C54" s="23" t="n"/>
      <c r="D54" s="24" t="n"/>
      <c r="E54" s="23" t="n"/>
      <c r="F54" s="26" t="n"/>
      <c r="G54" s="27">
        <f>IF(B54="","",IFERROR(VLOOKUP(B54,Membros!$A$2:$B$121,2,FALSE),"Não cadastrado"))</f>
        <v/>
      </c>
      <c r="H54" s="28">
        <f>IF(COUNTA(A54:F54)=0,"",IF(AND(K54="OK",E54="Presente",A54&gt;=Configuração!$B$2,A54&lt;=Configuração!$B$3,COUNTIFS($B$2:B54,B54,$E$2:E54,"Presente",$A$2:A54,"&gt;="&amp;Configuração!$B$2,$A$2:A54,"&lt;="&amp;Configuração!$B$3,$K$2:K54,"OK")=1),1,0))</f>
        <v/>
      </c>
      <c r="I54" s="28">
        <f>IF(COUNTA(A54:F54)=0,"",IF(AND(K54="OK",E54="Presente",A54&gt;=Configuração!$B$2,A54&lt;=Configuração!$B$3,COUNTIFS($B$2:B54,B54,$C$2:C54,C54,$E$2:E54,"Presente",$A$2:A54,"&gt;="&amp;Configuração!$B$2,$A$2:A54,"&lt;="&amp;Configuração!$B$3,$K$2:K54,"OK")=1),1,0))</f>
        <v/>
      </c>
      <c r="J54" s="27">
        <f>IF(OR(A54="",B54="",C54="",D54=""),"",IF(COUNTIFS($A$2:$A$501,A54,$B$2:$B$501,B54,$C$2:$C$501,C54,$D$2:$D$501,D54)&gt;1,"Duplicado",""))</f>
        <v/>
      </c>
      <c r="K54" s="27">
        <f>IF(COUNTA(A54:F54)=0,"",IF(OR(A54="",B54="",C54="",D54="",E54=""),"Campos obrigatórios",IF(OR(NOT(ISNUMBER(A54)),A54&lt;DATE(2020,1,1),A54&gt;TODAY()),"Data inválida",IF(COUNTIF(Configuração!$E$2:$E$4,C54)=0,"Frente inválida",IF(COUNTIF(Configuração!$H$2:$H$4,E54)=0,"Situação inválida",IF(G54="Não cadastrado","Código não cadastrado",IF(COUNTIFS(Configuração!$F$2:$F$20,D54,Configuração!$G$2:$G$20,C54)=0,"Atividade incompatível",IF(J54="Duplicado","Possível duplicidade",IF(AND(C54="Serviço",E54="Presente",OR(F54="",NOT(ISNUMBER(F54)),F54&lt;=0,F54&gt;Configuração!$B$4)),"Revisar horas",IF(AND(OR(C54&lt;&gt;"Serviço",E54&lt;&gt;"Presente"),F54&lt;&gt;""),"Horas não aplicáveis",IF(G54="Inativo","Cadastro inativo","OK")))))))))))</f>
        <v/>
      </c>
    </row>
    <row r="55" ht="21" customHeight="1">
      <c r="A55" s="33" t="n"/>
      <c r="B55" s="22" t="n"/>
      <c r="C55" s="23" t="n"/>
      <c r="D55" s="24" t="n"/>
      <c r="E55" s="23" t="n"/>
      <c r="F55" s="26" t="n"/>
      <c r="G55" s="27">
        <f>IF(B55="","",IFERROR(VLOOKUP(B55,Membros!$A$2:$B$121,2,FALSE),"Não cadastrado"))</f>
        <v/>
      </c>
      <c r="H55" s="28">
        <f>IF(COUNTA(A55:F55)=0,"",IF(AND(K55="OK",E55="Presente",A55&gt;=Configuração!$B$2,A55&lt;=Configuração!$B$3,COUNTIFS($B$2:B55,B55,$E$2:E55,"Presente",$A$2:A55,"&gt;="&amp;Configuração!$B$2,$A$2:A55,"&lt;="&amp;Configuração!$B$3,$K$2:K55,"OK")=1),1,0))</f>
        <v/>
      </c>
      <c r="I55" s="28">
        <f>IF(COUNTA(A55:F55)=0,"",IF(AND(K55="OK",E55="Presente",A55&gt;=Configuração!$B$2,A55&lt;=Configuração!$B$3,COUNTIFS($B$2:B55,B55,$C$2:C55,C55,$E$2:E55,"Presente",$A$2:A55,"&gt;="&amp;Configuração!$B$2,$A$2:A55,"&lt;="&amp;Configuração!$B$3,$K$2:K55,"OK")=1),1,0))</f>
        <v/>
      </c>
      <c r="J55" s="27">
        <f>IF(OR(A55="",B55="",C55="",D55=""),"",IF(COUNTIFS($A$2:$A$501,A55,$B$2:$B$501,B55,$C$2:$C$501,C55,$D$2:$D$501,D55)&gt;1,"Duplicado",""))</f>
        <v/>
      </c>
      <c r="K55" s="27">
        <f>IF(COUNTA(A55:F55)=0,"",IF(OR(A55="",B55="",C55="",D55="",E55=""),"Campos obrigatórios",IF(OR(NOT(ISNUMBER(A55)),A55&lt;DATE(2020,1,1),A55&gt;TODAY()),"Data inválida",IF(COUNTIF(Configuração!$E$2:$E$4,C55)=0,"Frente inválida",IF(COUNTIF(Configuração!$H$2:$H$4,E55)=0,"Situação inválida",IF(G55="Não cadastrado","Código não cadastrado",IF(COUNTIFS(Configuração!$F$2:$F$20,D55,Configuração!$G$2:$G$20,C55)=0,"Atividade incompatível",IF(J55="Duplicado","Possível duplicidade",IF(AND(C55="Serviço",E55="Presente",OR(F55="",NOT(ISNUMBER(F55)),F55&lt;=0,F55&gt;Configuração!$B$4)),"Revisar horas",IF(AND(OR(C55&lt;&gt;"Serviço",E55&lt;&gt;"Presente"),F55&lt;&gt;""),"Horas não aplicáveis",IF(G55="Inativo","Cadastro inativo","OK")))))))))))</f>
        <v/>
      </c>
    </row>
    <row r="56" ht="21" customHeight="1">
      <c r="A56" s="33" t="n"/>
      <c r="B56" s="22" t="n"/>
      <c r="C56" s="23" t="n"/>
      <c r="D56" s="24" t="n"/>
      <c r="E56" s="23" t="n"/>
      <c r="F56" s="26" t="n"/>
      <c r="G56" s="27">
        <f>IF(B56="","",IFERROR(VLOOKUP(B56,Membros!$A$2:$B$121,2,FALSE),"Não cadastrado"))</f>
        <v/>
      </c>
      <c r="H56" s="28">
        <f>IF(COUNTA(A56:F56)=0,"",IF(AND(K56="OK",E56="Presente",A56&gt;=Configuração!$B$2,A56&lt;=Configuração!$B$3,COUNTIFS($B$2:B56,B56,$E$2:E56,"Presente",$A$2:A56,"&gt;="&amp;Configuração!$B$2,$A$2:A56,"&lt;="&amp;Configuração!$B$3,$K$2:K56,"OK")=1),1,0))</f>
        <v/>
      </c>
      <c r="I56" s="28">
        <f>IF(COUNTA(A56:F56)=0,"",IF(AND(K56="OK",E56="Presente",A56&gt;=Configuração!$B$2,A56&lt;=Configuração!$B$3,COUNTIFS($B$2:B56,B56,$C$2:C56,C56,$E$2:E56,"Presente",$A$2:A56,"&gt;="&amp;Configuração!$B$2,$A$2:A56,"&lt;="&amp;Configuração!$B$3,$K$2:K56,"OK")=1),1,0))</f>
        <v/>
      </c>
      <c r="J56" s="27">
        <f>IF(OR(A56="",B56="",C56="",D56=""),"",IF(COUNTIFS($A$2:$A$501,A56,$B$2:$B$501,B56,$C$2:$C$501,C56,$D$2:$D$501,D56)&gt;1,"Duplicado",""))</f>
        <v/>
      </c>
      <c r="K56" s="27">
        <f>IF(COUNTA(A56:F56)=0,"",IF(OR(A56="",B56="",C56="",D56="",E56=""),"Campos obrigatórios",IF(OR(NOT(ISNUMBER(A56)),A56&lt;DATE(2020,1,1),A56&gt;TODAY()),"Data inválida",IF(COUNTIF(Configuração!$E$2:$E$4,C56)=0,"Frente inválida",IF(COUNTIF(Configuração!$H$2:$H$4,E56)=0,"Situação inválida",IF(G56="Não cadastrado","Código não cadastrado",IF(COUNTIFS(Configuração!$F$2:$F$20,D56,Configuração!$G$2:$G$20,C56)=0,"Atividade incompatível",IF(J56="Duplicado","Possível duplicidade",IF(AND(C56="Serviço",E56="Presente",OR(F56="",NOT(ISNUMBER(F56)),F56&lt;=0,F56&gt;Configuração!$B$4)),"Revisar horas",IF(AND(OR(C56&lt;&gt;"Serviço",E56&lt;&gt;"Presente"),F56&lt;&gt;""),"Horas não aplicáveis",IF(G56="Inativo","Cadastro inativo","OK")))))))))))</f>
        <v/>
      </c>
    </row>
    <row r="57" ht="21" customHeight="1">
      <c r="A57" s="33" t="n"/>
      <c r="B57" s="22" t="n"/>
      <c r="C57" s="23" t="n"/>
      <c r="D57" s="24" t="n"/>
      <c r="E57" s="23" t="n"/>
      <c r="F57" s="26" t="n"/>
      <c r="G57" s="27">
        <f>IF(B57="","",IFERROR(VLOOKUP(B57,Membros!$A$2:$B$121,2,FALSE),"Não cadastrado"))</f>
        <v/>
      </c>
      <c r="H57" s="28">
        <f>IF(COUNTA(A57:F57)=0,"",IF(AND(K57="OK",E57="Presente",A57&gt;=Configuração!$B$2,A57&lt;=Configuração!$B$3,COUNTIFS($B$2:B57,B57,$E$2:E57,"Presente",$A$2:A57,"&gt;="&amp;Configuração!$B$2,$A$2:A57,"&lt;="&amp;Configuração!$B$3,$K$2:K57,"OK")=1),1,0))</f>
        <v/>
      </c>
      <c r="I57" s="28">
        <f>IF(COUNTA(A57:F57)=0,"",IF(AND(K57="OK",E57="Presente",A57&gt;=Configuração!$B$2,A57&lt;=Configuração!$B$3,COUNTIFS($B$2:B57,B57,$C$2:C57,C57,$E$2:E57,"Presente",$A$2:A57,"&gt;="&amp;Configuração!$B$2,$A$2:A57,"&lt;="&amp;Configuração!$B$3,$K$2:K57,"OK")=1),1,0))</f>
        <v/>
      </c>
      <c r="J57" s="27">
        <f>IF(OR(A57="",B57="",C57="",D57=""),"",IF(COUNTIFS($A$2:$A$501,A57,$B$2:$B$501,B57,$C$2:$C$501,C57,$D$2:$D$501,D57)&gt;1,"Duplicado",""))</f>
        <v/>
      </c>
      <c r="K57" s="27">
        <f>IF(COUNTA(A57:F57)=0,"",IF(OR(A57="",B57="",C57="",D57="",E57=""),"Campos obrigatórios",IF(OR(NOT(ISNUMBER(A57)),A57&lt;DATE(2020,1,1),A57&gt;TODAY()),"Data inválida",IF(COUNTIF(Configuração!$E$2:$E$4,C57)=0,"Frente inválida",IF(COUNTIF(Configuração!$H$2:$H$4,E57)=0,"Situação inválida",IF(G57="Não cadastrado","Código não cadastrado",IF(COUNTIFS(Configuração!$F$2:$F$20,D57,Configuração!$G$2:$G$20,C57)=0,"Atividade incompatível",IF(J57="Duplicado","Possível duplicidade",IF(AND(C57="Serviço",E57="Presente",OR(F57="",NOT(ISNUMBER(F57)),F57&lt;=0,F57&gt;Configuração!$B$4)),"Revisar horas",IF(AND(OR(C57&lt;&gt;"Serviço",E57&lt;&gt;"Presente"),F57&lt;&gt;""),"Horas não aplicáveis",IF(G57="Inativo","Cadastro inativo","OK")))))))))))</f>
        <v/>
      </c>
    </row>
    <row r="58" ht="21" customHeight="1">
      <c r="A58" s="33" t="n"/>
      <c r="B58" s="22" t="n"/>
      <c r="C58" s="23" t="n"/>
      <c r="D58" s="24" t="n"/>
      <c r="E58" s="23" t="n"/>
      <c r="F58" s="26" t="n"/>
      <c r="G58" s="27">
        <f>IF(B58="","",IFERROR(VLOOKUP(B58,Membros!$A$2:$B$121,2,FALSE),"Não cadastrado"))</f>
        <v/>
      </c>
      <c r="H58" s="28">
        <f>IF(COUNTA(A58:F58)=0,"",IF(AND(K58="OK",E58="Presente",A58&gt;=Configuração!$B$2,A58&lt;=Configuração!$B$3,COUNTIFS($B$2:B58,B58,$E$2:E58,"Presente",$A$2:A58,"&gt;="&amp;Configuração!$B$2,$A$2:A58,"&lt;="&amp;Configuração!$B$3,$K$2:K58,"OK")=1),1,0))</f>
        <v/>
      </c>
      <c r="I58" s="28">
        <f>IF(COUNTA(A58:F58)=0,"",IF(AND(K58="OK",E58="Presente",A58&gt;=Configuração!$B$2,A58&lt;=Configuração!$B$3,COUNTIFS($B$2:B58,B58,$C$2:C58,C58,$E$2:E58,"Presente",$A$2:A58,"&gt;="&amp;Configuração!$B$2,$A$2:A58,"&lt;="&amp;Configuração!$B$3,$K$2:K58,"OK")=1),1,0))</f>
        <v/>
      </c>
      <c r="J58" s="27">
        <f>IF(OR(A58="",B58="",C58="",D58=""),"",IF(COUNTIFS($A$2:$A$501,A58,$B$2:$B$501,B58,$C$2:$C$501,C58,$D$2:$D$501,D58)&gt;1,"Duplicado",""))</f>
        <v/>
      </c>
      <c r="K58" s="27">
        <f>IF(COUNTA(A58:F58)=0,"",IF(OR(A58="",B58="",C58="",D58="",E58=""),"Campos obrigatórios",IF(OR(NOT(ISNUMBER(A58)),A58&lt;DATE(2020,1,1),A58&gt;TODAY()),"Data inválida",IF(COUNTIF(Configuração!$E$2:$E$4,C58)=0,"Frente inválida",IF(COUNTIF(Configuração!$H$2:$H$4,E58)=0,"Situação inválida",IF(G58="Não cadastrado","Código não cadastrado",IF(COUNTIFS(Configuração!$F$2:$F$20,D58,Configuração!$G$2:$G$20,C58)=0,"Atividade incompatível",IF(J58="Duplicado","Possível duplicidade",IF(AND(C58="Serviço",E58="Presente",OR(F58="",NOT(ISNUMBER(F58)),F58&lt;=0,F58&gt;Configuração!$B$4)),"Revisar horas",IF(AND(OR(C58&lt;&gt;"Serviço",E58&lt;&gt;"Presente"),F58&lt;&gt;""),"Horas não aplicáveis",IF(G58="Inativo","Cadastro inativo","OK")))))))))))</f>
        <v/>
      </c>
    </row>
    <row r="59" ht="21" customHeight="1">
      <c r="A59" s="33" t="n"/>
      <c r="B59" s="22" t="n"/>
      <c r="C59" s="23" t="n"/>
      <c r="D59" s="24" t="n"/>
      <c r="E59" s="23" t="n"/>
      <c r="F59" s="26" t="n"/>
      <c r="G59" s="27">
        <f>IF(B59="","",IFERROR(VLOOKUP(B59,Membros!$A$2:$B$121,2,FALSE),"Não cadastrado"))</f>
        <v/>
      </c>
      <c r="H59" s="28">
        <f>IF(COUNTA(A59:F59)=0,"",IF(AND(K59="OK",E59="Presente",A59&gt;=Configuração!$B$2,A59&lt;=Configuração!$B$3,COUNTIFS($B$2:B59,B59,$E$2:E59,"Presente",$A$2:A59,"&gt;="&amp;Configuração!$B$2,$A$2:A59,"&lt;="&amp;Configuração!$B$3,$K$2:K59,"OK")=1),1,0))</f>
        <v/>
      </c>
      <c r="I59" s="28">
        <f>IF(COUNTA(A59:F59)=0,"",IF(AND(K59="OK",E59="Presente",A59&gt;=Configuração!$B$2,A59&lt;=Configuração!$B$3,COUNTIFS($B$2:B59,B59,$C$2:C59,C59,$E$2:E59,"Presente",$A$2:A59,"&gt;="&amp;Configuração!$B$2,$A$2:A59,"&lt;="&amp;Configuração!$B$3,$K$2:K59,"OK")=1),1,0))</f>
        <v/>
      </c>
      <c r="J59" s="27">
        <f>IF(OR(A59="",B59="",C59="",D59=""),"",IF(COUNTIFS($A$2:$A$501,A59,$B$2:$B$501,B59,$C$2:$C$501,C59,$D$2:$D$501,D59)&gt;1,"Duplicado",""))</f>
        <v/>
      </c>
      <c r="K59" s="27">
        <f>IF(COUNTA(A59:F59)=0,"",IF(OR(A59="",B59="",C59="",D59="",E59=""),"Campos obrigatórios",IF(OR(NOT(ISNUMBER(A59)),A59&lt;DATE(2020,1,1),A59&gt;TODAY()),"Data inválida",IF(COUNTIF(Configuração!$E$2:$E$4,C59)=0,"Frente inválida",IF(COUNTIF(Configuração!$H$2:$H$4,E59)=0,"Situação inválida",IF(G59="Não cadastrado","Código não cadastrado",IF(COUNTIFS(Configuração!$F$2:$F$20,D59,Configuração!$G$2:$G$20,C59)=0,"Atividade incompatível",IF(J59="Duplicado","Possível duplicidade",IF(AND(C59="Serviço",E59="Presente",OR(F59="",NOT(ISNUMBER(F59)),F59&lt;=0,F59&gt;Configuração!$B$4)),"Revisar horas",IF(AND(OR(C59&lt;&gt;"Serviço",E59&lt;&gt;"Presente"),F59&lt;&gt;""),"Horas não aplicáveis",IF(G59="Inativo","Cadastro inativo","OK")))))))))))</f>
        <v/>
      </c>
    </row>
    <row r="60" ht="21" customHeight="1">
      <c r="A60" s="33" t="n"/>
      <c r="B60" s="22" t="n"/>
      <c r="C60" s="23" t="n"/>
      <c r="D60" s="24" t="n"/>
      <c r="E60" s="23" t="n"/>
      <c r="F60" s="26" t="n"/>
      <c r="G60" s="27">
        <f>IF(B60="","",IFERROR(VLOOKUP(B60,Membros!$A$2:$B$121,2,FALSE),"Não cadastrado"))</f>
        <v/>
      </c>
      <c r="H60" s="28">
        <f>IF(COUNTA(A60:F60)=0,"",IF(AND(K60="OK",E60="Presente",A60&gt;=Configuração!$B$2,A60&lt;=Configuração!$B$3,COUNTIFS($B$2:B60,B60,$E$2:E60,"Presente",$A$2:A60,"&gt;="&amp;Configuração!$B$2,$A$2:A60,"&lt;="&amp;Configuração!$B$3,$K$2:K60,"OK")=1),1,0))</f>
        <v/>
      </c>
      <c r="I60" s="28">
        <f>IF(COUNTA(A60:F60)=0,"",IF(AND(K60="OK",E60="Presente",A60&gt;=Configuração!$B$2,A60&lt;=Configuração!$B$3,COUNTIFS($B$2:B60,B60,$C$2:C60,C60,$E$2:E60,"Presente",$A$2:A60,"&gt;="&amp;Configuração!$B$2,$A$2:A60,"&lt;="&amp;Configuração!$B$3,$K$2:K60,"OK")=1),1,0))</f>
        <v/>
      </c>
      <c r="J60" s="27">
        <f>IF(OR(A60="",B60="",C60="",D60=""),"",IF(COUNTIFS($A$2:$A$501,A60,$B$2:$B$501,B60,$C$2:$C$501,C60,$D$2:$D$501,D60)&gt;1,"Duplicado",""))</f>
        <v/>
      </c>
      <c r="K60" s="27">
        <f>IF(COUNTA(A60:F60)=0,"",IF(OR(A60="",B60="",C60="",D60="",E60=""),"Campos obrigatórios",IF(OR(NOT(ISNUMBER(A60)),A60&lt;DATE(2020,1,1),A60&gt;TODAY()),"Data inválida",IF(COUNTIF(Configuração!$E$2:$E$4,C60)=0,"Frente inválida",IF(COUNTIF(Configuração!$H$2:$H$4,E60)=0,"Situação inválida",IF(G60="Não cadastrado","Código não cadastrado",IF(COUNTIFS(Configuração!$F$2:$F$20,D60,Configuração!$G$2:$G$20,C60)=0,"Atividade incompatível",IF(J60="Duplicado","Possível duplicidade",IF(AND(C60="Serviço",E60="Presente",OR(F60="",NOT(ISNUMBER(F60)),F60&lt;=0,F60&gt;Configuração!$B$4)),"Revisar horas",IF(AND(OR(C60&lt;&gt;"Serviço",E60&lt;&gt;"Presente"),F60&lt;&gt;""),"Horas não aplicáveis",IF(G60="Inativo","Cadastro inativo","OK")))))))))))</f>
        <v/>
      </c>
    </row>
    <row r="61" ht="21" customHeight="1">
      <c r="A61" s="33" t="n"/>
      <c r="B61" s="22" t="n"/>
      <c r="C61" s="23" t="n"/>
      <c r="D61" s="24" t="n"/>
      <c r="E61" s="23" t="n"/>
      <c r="F61" s="26" t="n"/>
      <c r="G61" s="27">
        <f>IF(B61="","",IFERROR(VLOOKUP(B61,Membros!$A$2:$B$121,2,FALSE),"Não cadastrado"))</f>
        <v/>
      </c>
      <c r="H61" s="28">
        <f>IF(COUNTA(A61:F61)=0,"",IF(AND(K61="OK",E61="Presente",A61&gt;=Configuração!$B$2,A61&lt;=Configuração!$B$3,COUNTIFS($B$2:B61,B61,$E$2:E61,"Presente",$A$2:A61,"&gt;="&amp;Configuração!$B$2,$A$2:A61,"&lt;="&amp;Configuração!$B$3,$K$2:K61,"OK")=1),1,0))</f>
        <v/>
      </c>
      <c r="I61" s="28">
        <f>IF(COUNTA(A61:F61)=0,"",IF(AND(K61="OK",E61="Presente",A61&gt;=Configuração!$B$2,A61&lt;=Configuração!$B$3,COUNTIFS($B$2:B61,B61,$C$2:C61,C61,$E$2:E61,"Presente",$A$2:A61,"&gt;="&amp;Configuração!$B$2,$A$2:A61,"&lt;="&amp;Configuração!$B$3,$K$2:K61,"OK")=1),1,0))</f>
        <v/>
      </c>
      <c r="J61" s="27">
        <f>IF(OR(A61="",B61="",C61="",D61=""),"",IF(COUNTIFS($A$2:$A$501,A61,$B$2:$B$501,B61,$C$2:$C$501,C61,$D$2:$D$501,D61)&gt;1,"Duplicado",""))</f>
        <v/>
      </c>
      <c r="K61" s="27">
        <f>IF(COUNTA(A61:F61)=0,"",IF(OR(A61="",B61="",C61="",D61="",E61=""),"Campos obrigatórios",IF(OR(NOT(ISNUMBER(A61)),A61&lt;DATE(2020,1,1),A61&gt;TODAY()),"Data inválida",IF(COUNTIF(Configuração!$E$2:$E$4,C61)=0,"Frente inválida",IF(COUNTIF(Configuração!$H$2:$H$4,E61)=0,"Situação inválida",IF(G61="Não cadastrado","Código não cadastrado",IF(COUNTIFS(Configuração!$F$2:$F$20,D61,Configuração!$G$2:$G$20,C61)=0,"Atividade incompatível",IF(J61="Duplicado","Possível duplicidade",IF(AND(C61="Serviço",E61="Presente",OR(F61="",NOT(ISNUMBER(F61)),F61&lt;=0,F61&gt;Configuração!$B$4)),"Revisar horas",IF(AND(OR(C61&lt;&gt;"Serviço",E61&lt;&gt;"Presente"),F61&lt;&gt;""),"Horas não aplicáveis",IF(G61="Inativo","Cadastro inativo","OK")))))))))))</f>
        <v/>
      </c>
    </row>
    <row r="62" ht="21" customHeight="1">
      <c r="A62" s="33" t="n"/>
      <c r="B62" s="22" t="n"/>
      <c r="C62" s="23" t="n"/>
      <c r="D62" s="24" t="n"/>
      <c r="E62" s="23" t="n"/>
      <c r="F62" s="26" t="n"/>
      <c r="G62" s="27">
        <f>IF(B62="","",IFERROR(VLOOKUP(B62,Membros!$A$2:$B$121,2,FALSE),"Não cadastrado"))</f>
        <v/>
      </c>
      <c r="H62" s="28">
        <f>IF(COUNTA(A62:F62)=0,"",IF(AND(K62="OK",E62="Presente",A62&gt;=Configuração!$B$2,A62&lt;=Configuração!$B$3,COUNTIFS($B$2:B62,B62,$E$2:E62,"Presente",$A$2:A62,"&gt;="&amp;Configuração!$B$2,$A$2:A62,"&lt;="&amp;Configuração!$B$3,$K$2:K62,"OK")=1),1,0))</f>
        <v/>
      </c>
      <c r="I62" s="28">
        <f>IF(COUNTA(A62:F62)=0,"",IF(AND(K62="OK",E62="Presente",A62&gt;=Configuração!$B$2,A62&lt;=Configuração!$B$3,COUNTIFS($B$2:B62,B62,$C$2:C62,C62,$E$2:E62,"Presente",$A$2:A62,"&gt;="&amp;Configuração!$B$2,$A$2:A62,"&lt;="&amp;Configuração!$B$3,$K$2:K62,"OK")=1),1,0))</f>
        <v/>
      </c>
      <c r="J62" s="27">
        <f>IF(OR(A62="",B62="",C62="",D62=""),"",IF(COUNTIFS($A$2:$A$501,A62,$B$2:$B$501,B62,$C$2:$C$501,C62,$D$2:$D$501,D62)&gt;1,"Duplicado",""))</f>
        <v/>
      </c>
      <c r="K62" s="27">
        <f>IF(COUNTA(A62:F62)=0,"",IF(OR(A62="",B62="",C62="",D62="",E62=""),"Campos obrigatórios",IF(OR(NOT(ISNUMBER(A62)),A62&lt;DATE(2020,1,1),A62&gt;TODAY()),"Data inválida",IF(COUNTIF(Configuração!$E$2:$E$4,C62)=0,"Frente inválida",IF(COUNTIF(Configuração!$H$2:$H$4,E62)=0,"Situação inválida",IF(G62="Não cadastrado","Código não cadastrado",IF(COUNTIFS(Configuração!$F$2:$F$20,D62,Configuração!$G$2:$G$20,C62)=0,"Atividade incompatível",IF(J62="Duplicado","Possível duplicidade",IF(AND(C62="Serviço",E62="Presente",OR(F62="",NOT(ISNUMBER(F62)),F62&lt;=0,F62&gt;Configuração!$B$4)),"Revisar horas",IF(AND(OR(C62&lt;&gt;"Serviço",E62&lt;&gt;"Presente"),F62&lt;&gt;""),"Horas não aplicáveis",IF(G62="Inativo","Cadastro inativo","OK")))))))))))</f>
        <v/>
      </c>
    </row>
    <row r="63" ht="21" customHeight="1">
      <c r="A63" s="33" t="n"/>
      <c r="B63" s="22" t="n"/>
      <c r="C63" s="23" t="n"/>
      <c r="D63" s="24" t="n"/>
      <c r="E63" s="23" t="n"/>
      <c r="F63" s="26" t="n"/>
      <c r="G63" s="27">
        <f>IF(B63="","",IFERROR(VLOOKUP(B63,Membros!$A$2:$B$121,2,FALSE),"Não cadastrado"))</f>
        <v/>
      </c>
      <c r="H63" s="28">
        <f>IF(COUNTA(A63:F63)=0,"",IF(AND(K63="OK",E63="Presente",A63&gt;=Configuração!$B$2,A63&lt;=Configuração!$B$3,COUNTIFS($B$2:B63,B63,$E$2:E63,"Presente",$A$2:A63,"&gt;="&amp;Configuração!$B$2,$A$2:A63,"&lt;="&amp;Configuração!$B$3,$K$2:K63,"OK")=1),1,0))</f>
        <v/>
      </c>
      <c r="I63" s="28">
        <f>IF(COUNTA(A63:F63)=0,"",IF(AND(K63="OK",E63="Presente",A63&gt;=Configuração!$B$2,A63&lt;=Configuração!$B$3,COUNTIFS($B$2:B63,B63,$C$2:C63,C63,$E$2:E63,"Presente",$A$2:A63,"&gt;="&amp;Configuração!$B$2,$A$2:A63,"&lt;="&amp;Configuração!$B$3,$K$2:K63,"OK")=1),1,0))</f>
        <v/>
      </c>
      <c r="J63" s="27">
        <f>IF(OR(A63="",B63="",C63="",D63=""),"",IF(COUNTIFS($A$2:$A$501,A63,$B$2:$B$501,B63,$C$2:$C$501,C63,$D$2:$D$501,D63)&gt;1,"Duplicado",""))</f>
        <v/>
      </c>
      <c r="K63" s="27">
        <f>IF(COUNTA(A63:F63)=0,"",IF(OR(A63="",B63="",C63="",D63="",E63=""),"Campos obrigatórios",IF(OR(NOT(ISNUMBER(A63)),A63&lt;DATE(2020,1,1),A63&gt;TODAY()),"Data inválida",IF(COUNTIF(Configuração!$E$2:$E$4,C63)=0,"Frente inválida",IF(COUNTIF(Configuração!$H$2:$H$4,E63)=0,"Situação inválida",IF(G63="Não cadastrado","Código não cadastrado",IF(COUNTIFS(Configuração!$F$2:$F$20,D63,Configuração!$G$2:$G$20,C63)=0,"Atividade incompatível",IF(J63="Duplicado","Possível duplicidade",IF(AND(C63="Serviço",E63="Presente",OR(F63="",NOT(ISNUMBER(F63)),F63&lt;=0,F63&gt;Configuração!$B$4)),"Revisar horas",IF(AND(OR(C63&lt;&gt;"Serviço",E63&lt;&gt;"Presente"),F63&lt;&gt;""),"Horas não aplicáveis",IF(G63="Inativo","Cadastro inativo","OK")))))))))))</f>
        <v/>
      </c>
    </row>
    <row r="64" ht="21" customHeight="1">
      <c r="A64" s="33" t="n"/>
      <c r="B64" s="22" t="n"/>
      <c r="C64" s="23" t="n"/>
      <c r="D64" s="24" t="n"/>
      <c r="E64" s="23" t="n"/>
      <c r="F64" s="26" t="n"/>
      <c r="G64" s="27">
        <f>IF(B64="","",IFERROR(VLOOKUP(B64,Membros!$A$2:$B$121,2,FALSE),"Não cadastrado"))</f>
        <v/>
      </c>
      <c r="H64" s="28">
        <f>IF(COUNTA(A64:F64)=0,"",IF(AND(K64="OK",E64="Presente",A64&gt;=Configuração!$B$2,A64&lt;=Configuração!$B$3,COUNTIFS($B$2:B64,B64,$E$2:E64,"Presente",$A$2:A64,"&gt;="&amp;Configuração!$B$2,$A$2:A64,"&lt;="&amp;Configuração!$B$3,$K$2:K64,"OK")=1),1,0))</f>
        <v/>
      </c>
      <c r="I64" s="28">
        <f>IF(COUNTA(A64:F64)=0,"",IF(AND(K64="OK",E64="Presente",A64&gt;=Configuração!$B$2,A64&lt;=Configuração!$B$3,COUNTIFS($B$2:B64,B64,$C$2:C64,C64,$E$2:E64,"Presente",$A$2:A64,"&gt;="&amp;Configuração!$B$2,$A$2:A64,"&lt;="&amp;Configuração!$B$3,$K$2:K64,"OK")=1),1,0))</f>
        <v/>
      </c>
      <c r="J64" s="27">
        <f>IF(OR(A64="",B64="",C64="",D64=""),"",IF(COUNTIFS($A$2:$A$501,A64,$B$2:$B$501,B64,$C$2:$C$501,C64,$D$2:$D$501,D64)&gt;1,"Duplicado",""))</f>
        <v/>
      </c>
      <c r="K64" s="27">
        <f>IF(COUNTA(A64:F64)=0,"",IF(OR(A64="",B64="",C64="",D64="",E64=""),"Campos obrigatórios",IF(OR(NOT(ISNUMBER(A64)),A64&lt;DATE(2020,1,1),A64&gt;TODAY()),"Data inválida",IF(COUNTIF(Configuração!$E$2:$E$4,C64)=0,"Frente inválida",IF(COUNTIF(Configuração!$H$2:$H$4,E64)=0,"Situação inválida",IF(G64="Não cadastrado","Código não cadastrado",IF(COUNTIFS(Configuração!$F$2:$F$20,D64,Configuração!$G$2:$G$20,C64)=0,"Atividade incompatível",IF(J64="Duplicado","Possível duplicidade",IF(AND(C64="Serviço",E64="Presente",OR(F64="",NOT(ISNUMBER(F64)),F64&lt;=0,F64&gt;Configuração!$B$4)),"Revisar horas",IF(AND(OR(C64&lt;&gt;"Serviço",E64&lt;&gt;"Presente"),F64&lt;&gt;""),"Horas não aplicáveis",IF(G64="Inativo","Cadastro inativo","OK")))))))))))</f>
        <v/>
      </c>
    </row>
    <row r="65" ht="21" customHeight="1">
      <c r="A65" s="33" t="n"/>
      <c r="B65" s="22" t="n"/>
      <c r="C65" s="23" t="n"/>
      <c r="D65" s="24" t="n"/>
      <c r="E65" s="23" t="n"/>
      <c r="F65" s="26" t="n"/>
      <c r="G65" s="27">
        <f>IF(B65="","",IFERROR(VLOOKUP(B65,Membros!$A$2:$B$121,2,FALSE),"Não cadastrado"))</f>
        <v/>
      </c>
      <c r="H65" s="28">
        <f>IF(COUNTA(A65:F65)=0,"",IF(AND(K65="OK",E65="Presente",A65&gt;=Configuração!$B$2,A65&lt;=Configuração!$B$3,COUNTIFS($B$2:B65,B65,$E$2:E65,"Presente",$A$2:A65,"&gt;="&amp;Configuração!$B$2,$A$2:A65,"&lt;="&amp;Configuração!$B$3,$K$2:K65,"OK")=1),1,0))</f>
        <v/>
      </c>
      <c r="I65" s="28">
        <f>IF(COUNTA(A65:F65)=0,"",IF(AND(K65="OK",E65="Presente",A65&gt;=Configuração!$B$2,A65&lt;=Configuração!$B$3,COUNTIFS($B$2:B65,B65,$C$2:C65,C65,$E$2:E65,"Presente",$A$2:A65,"&gt;="&amp;Configuração!$B$2,$A$2:A65,"&lt;="&amp;Configuração!$B$3,$K$2:K65,"OK")=1),1,0))</f>
        <v/>
      </c>
      <c r="J65" s="27">
        <f>IF(OR(A65="",B65="",C65="",D65=""),"",IF(COUNTIFS($A$2:$A$501,A65,$B$2:$B$501,B65,$C$2:$C$501,C65,$D$2:$D$501,D65)&gt;1,"Duplicado",""))</f>
        <v/>
      </c>
      <c r="K65" s="27">
        <f>IF(COUNTA(A65:F65)=0,"",IF(OR(A65="",B65="",C65="",D65="",E65=""),"Campos obrigatórios",IF(OR(NOT(ISNUMBER(A65)),A65&lt;DATE(2020,1,1),A65&gt;TODAY()),"Data inválida",IF(COUNTIF(Configuração!$E$2:$E$4,C65)=0,"Frente inválida",IF(COUNTIF(Configuração!$H$2:$H$4,E65)=0,"Situação inválida",IF(G65="Não cadastrado","Código não cadastrado",IF(COUNTIFS(Configuração!$F$2:$F$20,D65,Configuração!$G$2:$G$20,C65)=0,"Atividade incompatível",IF(J65="Duplicado","Possível duplicidade",IF(AND(C65="Serviço",E65="Presente",OR(F65="",NOT(ISNUMBER(F65)),F65&lt;=0,F65&gt;Configuração!$B$4)),"Revisar horas",IF(AND(OR(C65&lt;&gt;"Serviço",E65&lt;&gt;"Presente"),F65&lt;&gt;""),"Horas não aplicáveis",IF(G65="Inativo","Cadastro inativo","OK")))))))))))</f>
        <v/>
      </c>
    </row>
    <row r="66" ht="21" customHeight="1">
      <c r="A66" s="33" t="n"/>
      <c r="B66" s="22" t="n"/>
      <c r="C66" s="23" t="n"/>
      <c r="D66" s="24" t="n"/>
      <c r="E66" s="23" t="n"/>
      <c r="F66" s="26" t="n"/>
      <c r="G66" s="27">
        <f>IF(B66="","",IFERROR(VLOOKUP(B66,Membros!$A$2:$B$121,2,FALSE),"Não cadastrado"))</f>
        <v/>
      </c>
      <c r="H66" s="28">
        <f>IF(COUNTA(A66:F66)=0,"",IF(AND(K66="OK",E66="Presente",A66&gt;=Configuração!$B$2,A66&lt;=Configuração!$B$3,COUNTIFS($B$2:B66,B66,$E$2:E66,"Presente",$A$2:A66,"&gt;="&amp;Configuração!$B$2,$A$2:A66,"&lt;="&amp;Configuração!$B$3,$K$2:K66,"OK")=1),1,0))</f>
        <v/>
      </c>
      <c r="I66" s="28">
        <f>IF(COUNTA(A66:F66)=0,"",IF(AND(K66="OK",E66="Presente",A66&gt;=Configuração!$B$2,A66&lt;=Configuração!$B$3,COUNTIFS($B$2:B66,B66,$C$2:C66,C66,$E$2:E66,"Presente",$A$2:A66,"&gt;="&amp;Configuração!$B$2,$A$2:A66,"&lt;="&amp;Configuração!$B$3,$K$2:K66,"OK")=1),1,0))</f>
        <v/>
      </c>
      <c r="J66" s="27">
        <f>IF(OR(A66="",B66="",C66="",D66=""),"",IF(COUNTIFS($A$2:$A$501,A66,$B$2:$B$501,B66,$C$2:$C$501,C66,$D$2:$D$501,D66)&gt;1,"Duplicado",""))</f>
        <v/>
      </c>
      <c r="K66" s="27">
        <f>IF(COUNTA(A66:F66)=0,"",IF(OR(A66="",B66="",C66="",D66="",E66=""),"Campos obrigatórios",IF(OR(NOT(ISNUMBER(A66)),A66&lt;DATE(2020,1,1),A66&gt;TODAY()),"Data inválida",IF(COUNTIF(Configuração!$E$2:$E$4,C66)=0,"Frente inválida",IF(COUNTIF(Configuração!$H$2:$H$4,E66)=0,"Situação inválida",IF(G66="Não cadastrado","Código não cadastrado",IF(COUNTIFS(Configuração!$F$2:$F$20,D66,Configuração!$G$2:$G$20,C66)=0,"Atividade incompatível",IF(J66="Duplicado","Possível duplicidade",IF(AND(C66="Serviço",E66="Presente",OR(F66="",NOT(ISNUMBER(F66)),F66&lt;=0,F66&gt;Configuração!$B$4)),"Revisar horas",IF(AND(OR(C66&lt;&gt;"Serviço",E66&lt;&gt;"Presente"),F66&lt;&gt;""),"Horas não aplicáveis",IF(G66="Inativo","Cadastro inativo","OK")))))))))))</f>
        <v/>
      </c>
    </row>
    <row r="67" ht="21" customHeight="1">
      <c r="A67" s="33" t="n"/>
      <c r="B67" s="22" t="n"/>
      <c r="C67" s="23" t="n"/>
      <c r="D67" s="24" t="n"/>
      <c r="E67" s="23" t="n"/>
      <c r="F67" s="26" t="n"/>
      <c r="G67" s="27">
        <f>IF(B67="","",IFERROR(VLOOKUP(B67,Membros!$A$2:$B$121,2,FALSE),"Não cadastrado"))</f>
        <v/>
      </c>
      <c r="H67" s="28">
        <f>IF(COUNTA(A67:F67)=0,"",IF(AND(K67="OK",E67="Presente",A67&gt;=Configuração!$B$2,A67&lt;=Configuração!$B$3,COUNTIFS($B$2:B67,B67,$E$2:E67,"Presente",$A$2:A67,"&gt;="&amp;Configuração!$B$2,$A$2:A67,"&lt;="&amp;Configuração!$B$3,$K$2:K67,"OK")=1),1,0))</f>
        <v/>
      </c>
      <c r="I67" s="28">
        <f>IF(COUNTA(A67:F67)=0,"",IF(AND(K67="OK",E67="Presente",A67&gt;=Configuração!$B$2,A67&lt;=Configuração!$B$3,COUNTIFS($B$2:B67,B67,$C$2:C67,C67,$E$2:E67,"Presente",$A$2:A67,"&gt;="&amp;Configuração!$B$2,$A$2:A67,"&lt;="&amp;Configuração!$B$3,$K$2:K67,"OK")=1),1,0))</f>
        <v/>
      </c>
      <c r="J67" s="27">
        <f>IF(OR(A67="",B67="",C67="",D67=""),"",IF(COUNTIFS($A$2:$A$501,A67,$B$2:$B$501,B67,$C$2:$C$501,C67,$D$2:$D$501,D67)&gt;1,"Duplicado",""))</f>
        <v/>
      </c>
      <c r="K67" s="27">
        <f>IF(COUNTA(A67:F67)=0,"",IF(OR(A67="",B67="",C67="",D67="",E67=""),"Campos obrigatórios",IF(OR(NOT(ISNUMBER(A67)),A67&lt;DATE(2020,1,1),A67&gt;TODAY()),"Data inválida",IF(COUNTIF(Configuração!$E$2:$E$4,C67)=0,"Frente inválida",IF(COUNTIF(Configuração!$H$2:$H$4,E67)=0,"Situação inválida",IF(G67="Não cadastrado","Código não cadastrado",IF(COUNTIFS(Configuração!$F$2:$F$20,D67,Configuração!$G$2:$G$20,C67)=0,"Atividade incompatível",IF(J67="Duplicado","Possível duplicidade",IF(AND(C67="Serviço",E67="Presente",OR(F67="",NOT(ISNUMBER(F67)),F67&lt;=0,F67&gt;Configuração!$B$4)),"Revisar horas",IF(AND(OR(C67&lt;&gt;"Serviço",E67&lt;&gt;"Presente"),F67&lt;&gt;""),"Horas não aplicáveis",IF(G67="Inativo","Cadastro inativo","OK")))))))))))</f>
        <v/>
      </c>
    </row>
    <row r="68" ht="21" customHeight="1">
      <c r="A68" s="33" t="n"/>
      <c r="B68" s="22" t="n"/>
      <c r="C68" s="23" t="n"/>
      <c r="D68" s="24" t="n"/>
      <c r="E68" s="23" t="n"/>
      <c r="F68" s="26" t="n"/>
      <c r="G68" s="27">
        <f>IF(B68="","",IFERROR(VLOOKUP(B68,Membros!$A$2:$B$121,2,FALSE),"Não cadastrado"))</f>
        <v/>
      </c>
      <c r="H68" s="28">
        <f>IF(COUNTA(A68:F68)=0,"",IF(AND(K68="OK",E68="Presente",A68&gt;=Configuração!$B$2,A68&lt;=Configuração!$B$3,COUNTIFS($B$2:B68,B68,$E$2:E68,"Presente",$A$2:A68,"&gt;="&amp;Configuração!$B$2,$A$2:A68,"&lt;="&amp;Configuração!$B$3,$K$2:K68,"OK")=1),1,0))</f>
        <v/>
      </c>
      <c r="I68" s="28">
        <f>IF(COUNTA(A68:F68)=0,"",IF(AND(K68="OK",E68="Presente",A68&gt;=Configuração!$B$2,A68&lt;=Configuração!$B$3,COUNTIFS($B$2:B68,B68,$C$2:C68,C68,$E$2:E68,"Presente",$A$2:A68,"&gt;="&amp;Configuração!$B$2,$A$2:A68,"&lt;="&amp;Configuração!$B$3,$K$2:K68,"OK")=1),1,0))</f>
        <v/>
      </c>
      <c r="J68" s="27">
        <f>IF(OR(A68="",B68="",C68="",D68=""),"",IF(COUNTIFS($A$2:$A$501,A68,$B$2:$B$501,B68,$C$2:$C$501,C68,$D$2:$D$501,D68)&gt;1,"Duplicado",""))</f>
        <v/>
      </c>
      <c r="K68" s="27">
        <f>IF(COUNTA(A68:F68)=0,"",IF(OR(A68="",B68="",C68="",D68="",E68=""),"Campos obrigatórios",IF(OR(NOT(ISNUMBER(A68)),A68&lt;DATE(2020,1,1),A68&gt;TODAY()),"Data inválida",IF(COUNTIF(Configuração!$E$2:$E$4,C68)=0,"Frente inválida",IF(COUNTIF(Configuração!$H$2:$H$4,E68)=0,"Situação inválida",IF(G68="Não cadastrado","Código não cadastrado",IF(COUNTIFS(Configuração!$F$2:$F$20,D68,Configuração!$G$2:$G$20,C68)=0,"Atividade incompatível",IF(J68="Duplicado","Possível duplicidade",IF(AND(C68="Serviço",E68="Presente",OR(F68="",NOT(ISNUMBER(F68)),F68&lt;=0,F68&gt;Configuração!$B$4)),"Revisar horas",IF(AND(OR(C68&lt;&gt;"Serviço",E68&lt;&gt;"Presente"),F68&lt;&gt;""),"Horas não aplicáveis",IF(G68="Inativo","Cadastro inativo","OK")))))))))))</f>
        <v/>
      </c>
    </row>
    <row r="69" ht="21" customHeight="1">
      <c r="A69" s="33" t="n"/>
      <c r="B69" s="22" t="n"/>
      <c r="C69" s="23" t="n"/>
      <c r="D69" s="24" t="n"/>
      <c r="E69" s="23" t="n"/>
      <c r="F69" s="26" t="n"/>
      <c r="G69" s="27">
        <f>IF(B69="","",IFERROR(VLOOKUP(B69,Membros!$A$2:$B$121,2,FALSE),"Não cadastrado"))</f>
        <v/>
      </c>
      <c r="H69" s="28">
        <f>IF(COUNTA(A69:F69)=0,"",IF(AND(K69="OK",E69="Presente",A69&gt;=Configuração!$B$2,A69&lt;=Configuração!$B$3,COUNTIFS($B$2:B69,B69,$E$2:E69,"Presente",$A$2:A69,"&gt;="&amp;Configuração!$B$2,$A$2:A69,"&lt;="&amp;Configuração!$B$3,$K$2:K69,"OK")=1),1,0))</f>
        <v/>
      </c>
      <c r="I69" s="28">
        <f>IF(COUNTA(A69:F69)=0,"",IF(AND(K69="OK",E69="Presente",A69&gt;=Configuração!$B$2,A69&lt;=Configuração!$B$3,COUNTIFS($B$2:B69,B69,$C$2:C69,C69,$E$2:E69,"Presente",$A$2:A69,"&gt;="&amp;Configuração!$B$2,$A$2:A69,"&lt;="&amp;Configuração!$B$3,$K$2:K69,"OK")=1),1,0))</f>
        <v/>
      </c>
      <c r="J69" s="27">
        <f>IF(OR(A69="",B69="",C69="",D69=""),"",IF(COUNTIFS($A$2:$A$501,A69,$B$2:$B$501,B69,$C$2:$C$501,C69,$D$2:$D$501,D69)&gt;1,"Duplicado",""))</f>
        <v/>
      </c>
      <c r="K69" s="27">
        <f>IF(COUNTA(A69:F69)=0,"",IF(OR(A69="",B69="",C69="",D69="",E69=""),"Campos obrigatórios",IF(OR(NOT(ISNUMBER(A69)),A69&lt;DATE(2020,1,1),A69&gt;TODAY()),"Data inválida",IF(COUNTIF(Configuração!$E$2:$E$4,C69)=0,"Frente inválida",IF(COUNTIF(Configuração!$H$2:$H$4,E69)=0,"Situação inválida",IF(G69="Não cadastrado","Código não cadastrado",IF(COUNTIFS(Configuração!$F$2:$F$20,D69,Configuração!$G$2:$G$20,C69)=0,"Atividade incompatível",IF(J69="Duplicado","Possível duplicidade",IF(AND(C69="Serviço",E69="Presente",OR(F69="",NOT(ISNUMBER(F69)),F69&lt;=0,F69&gt;Configuração!$B$4)),"Revisar horas",IF(AND(OR(C69&lt;&gt;"Serviço",E69&lt;&gt;"Presente"),F69&lt;&gt;""),"Horas não aplicáveis",IF(G69="Inativo","Cadastro inativo","OK")))))))))))</f>
        <v/>
      </c>
    </row>
    <row r="70" ht="21" customHeight="1">
      <c r="A70" s="33" t="n"/>
      <c r="B70" s="22" t="n"/>
      <c r="C70" s="23" t="n"/>
      <c r="D70" s="24" t="n"/>
      <c r="E70" s="23" t="n"/>
      <c r="F70" s="26" t="n"/>
      <c r="G70" s="27">
        <f>IF(B70="","",IFERROR(VLOOKUP(B70,Membros!$A$2:$B$121,2,FALSE),"Não cadastrado"))</f>
        <v/>
      </c>
      <c r="H70" s="28">
        <f>IF(COUNTA(A70:F70)=0,"",IF(AND(K70="OK",E70="Presente",A70&gt;=Configuração!$B$2,A70&lt;=Configuração!$B$3,COUNTIFS($B$2:B70,B70,$E$2:E70,"Presente",$A$2:A70,"&gt;="&amp;Configuração!$B$2,$A$2:A70,"&lt;="&amp;Configuração!$B$3,$K$2:K70,"OK")=1),1,0))</f>
        <v/>
      </c>
      <c r="I70" s="28">
        <f>IF(COUNTA(A70:F70)=0,"",IF(AND(K70="OK",E70="Presente",A70&gt;=Configuração!$B$2,A70&lt;=Configuração!$B$3,COUNTIFS($B$2:B70,B70,$C$2:C70,C70,$E$2:E70,"Presente",$A$2:A70,"&gt;="&amp;Configuração!$B$2,$A$2:A70,"&lt;="&amp;Configuração!$B$3,$K$2:K70,"OK")=1),1,0))</f>
        <v/>
      </c>
      <c r="J70" s="27">
        <f>IF(OR(A70="",B70="",C70="",D70=""),"",IF(COUNTIFS($A$2:$A$501,A70,$B$2:$B$501,B70,$C$2:$C$501,C70,$D$2:$D$501,D70)&gt;1,"Duplicado",""))</f>
        <v/>
      </c>
      <c r="K70" s="27">
        <f>IF(COUNTA(A70:F70)=0,"",IF(OR(A70="",B70="",C70="",D70="",E70=""),"Campos obrigatórios",IF(OR(NOT(ISNUMBER(A70)),A70&lt;DATE(2020,1,1),A70&gt;TODAY()),"Data inválida",IF(COUNTIF(Configuração!$E$2:$E$4,C70)=0,"Frente inválida",IF(COUNTIF(Configuração!$H$2:$H$4,E70)=0,"Situação inválida",IF(G70="Não cadastrado","Código não cadastrado",IF(COUNTIFS(Configuração!$F$2:$F$20,D70,Configuração!$G$2:$G$20,C70)=0,"Atividade incompatível",IF(J70="Duplicado","Possível duplicidade",IF(AND(C70="Serviço",E70="Presente",OR(F70="",NOT(ISNUMBER(F70)),F70&lt;=0,F70&gt;Configuração!$B$4)),"Revisar horas",IF(AND(OR(C70&lt;&gt;"Serviço",E70&lt;&gt;"Presente"),F70&lt;&gt;""),"Horas não aplicáveis",IF(G70="Inativo","Cadastro inativo","OK")))))))))))</f>
        <v/>
      </c>
    </row>
    <row r="71" ht="21" customHeight="1">
      <c r="A71" s="33" t="n"/>
      <c r="B71" s="22" t="n"/>
      <c r="C71" s="23" t="n"/>
      <c r="D71" s="24" t="n"/>
      <c r="E71" s="23" t="n"/>
      <c r="F71" s="26" t="n"/>
      <c r="G71" s="27">
        <f>IF(B71="","",IFERROR(VLOOKUP(B71,Membros!$A$2:$B$121,2,FALSE),"Não cadastrado"))</f>
        <v/>
      </c>
      <c r="H71" s="28">
        <f>IF(COUNTA(A71:F71)=0,"",IF(AND(K71="OK",E71="Presente",A71&gt;=Configuração!$B$2,A71&lt;=Configuração!$B$3,COUNTIFS($B$2:B71,B71,$E$2:E71,"Presente",$A$2:A71,"&gt;="&amp;Configuração!$B$2,$A$2:A71,"&lt;="&amp;Configuração!$B$3,$K$2:K71,"OK")=1),1,0))</f>
        <v/>
      </c>
      <c r="I71" s="28">
        <f>IF(COUNTA(A71:F71)=0,"",IF(AND(K71="OK",E71="Presente",A71&gt;=Configuração!$B$2,A71&lt;=Configuração!$B$3,COUNTIFS($B$2:B71,B71,$C$2:C71,C71,$E$2:E71,"Presente",$A$2:A71,"&gt;="&amp;Configuração!$B$2,$A$2:A71,"&lt;="&amp;Configuração!$B$3,$K$2:K71,"OK")=1),1,0))</f>
        <v/>
      </c>
      <c r="J71" s="27">
        <f>IF(OR(A71="",B71="",C71="",D71=""),"",IF(COUNTIFS($A$2:$A$501,A71,$B$2:$B$501,B71,$C$2:$C$501,C71,$D$2:$D$501,D71)&gt;1,"Duplicado",""))</f>
        <v/>
      </c>
      <c r="K71" s="27">
        <f>IF(COUNTA(A71:F71)=0,"",IF(OR(A71="",B71="",C71="",D71="",E71=""),"Campos obrigatórios",IF(OR(NOT(ISNUMBER(A71)),A71&lt;DATE(2020,1,1),A71&gt;TODAY()),"Data inválida",IF(COUNTIF(Configuração!$E$2:$E$4,C71)=0,"Frente inválida",IF(COUNTIF(Configuração!$H$2:$H$4,E71)=0,"Situação inválida",IF(G71="Não cadastrado","Código não cadastrado",IF(COUNTIFS(Configuração!$F$2:$F$20,D71,Configuração!$G$2:$G$20,C71)=0,"Atividade incompatível",IF(J71="Duplicado","Possível duplicidade",IF(AND(C71="Serviço",E71="Presente",OR(F71="",NOT(ISNUMBER(F71)),F71&lt;=0,F71&gt;Configuração!$B$4)),"Revisar horas",IF(AND(OR(C71&lt;&gt;"Serviço",E71&lt;&gt;"Presente"),F71&lt;&gt;""),"Horas não aplicáveis",IF(G71="Inativo","Cadastro inativo","OK")))))))))))</f>
        <v/>
      </c>
    </row>
    <row r="72" ht="21" customHeight="1">
      <c r="A72" s="33" t="n"/>
      <c r="B72" s="22" t="n"/>
      <c r="C72" s="23" t="n"/>
      <c r="D72" s="24" t="n"/>
      <c r="E72" s="23" t="n"/>
      <c r="F72" s="26" t="n"/>
      <c r="G72" s="27">
        <f>IF(B72="","",IFERROR(VLOOKUP(B72,Membros!$A$2:$B$121,2,FALSE),"Não cadastrado"))</f>
        <v/>
      </c>
      <c r="H72" s="28">
        <f>IF(COUNTA(A72:F72)=0,"",IF(AND(K72="OK",E72="Presente",A72&gt;=Configuração!$B$2,A72&lt;=Configuração!$B$3,COUNTIFS($B$2:B72,B72,$E$2:E72,"Presente",$A$2:A72,"&gt;="&amp;Configuração!$B$2,$A$2:A72,"&lt;="&amp;Configuração!$B$3,$K$2:K72,"OK")=1),1,0))</f>
        <v/>
      </c>
      <c r="I72" s="28">
        <f>IF(COUNTA(A72:F72)=0,"",IF(AND(K72="OK",E72="Presente",A72&gt;=Configuração!$B$2,A72&lt;=Configuração!$B$3,COUNTIFS($B$2:B72,B72,$C$2:C72,C72,$E$2:E72,"Presente",$A$2:A72,"&gt;="&amp;Configuração!$B$2,$A$2:A72,"&lt;="&amp;Configuração!$B$3,$K$2:K72,"OK")=1),1,0))</f>
        <v/>
      </c>
      <c r="J72" s="27">
        <f>IF(OR(A72="",B72="",C72="",D72=""),"",IF(COUNTIFS($A$2:$A$501,A72,$B$2:$B$501,B72,$C$2:$C$501,C72,$D$2:$D$501,D72)&gt;1,"Duplicado",""))</f>
        <v/>
      </c>
      <c r="K72" s="27">
        <f>IF(COUNTA(A72:F72)=0,"",IF(OR(A72="",B72="",C72="",D72="",E72=""),"Campos obrigatórios",IF(OR(NOT(ISNUMBER(A72)),A72&lt;DATE(2020,1,1),A72&gt;TODAY()),"Data inválida",IF(COUNTIF(Configuração!$E$2:$E$4,C72)=0,"Frente inválida",IF(COUNTIF(Configuração!$H$2:$H$4,E72)=0,"Situação inválida",IF(G72="Não cadastrado","Código não cadastrado",IF(COUNTIFS(Configuração!$F$2:$F$20,D72,Configuração!$G$2:$G$20,C72)=0,"Atividade incompatível",IF(J72="Duplicado","Possível duplicidade",IF(AND(C72="Serviço",E72="Presente",OR(F72="",NOT(ISNUMBER(F72)),F72&lt;=0,F72&gt;Configuração!$B$4)),"Revisar horas",IF(AND(OR(C72&lt;&gt;"Serviço",E72&lt;&gt;"Presente"),F72&lt;&gt;""),"Horas não aplicáveis",IF(G72="Inativo","Cadastro inativo","OK")))))))))))</f>
        <v/>
      </c>
    </row>
    <row r="73" ht="21" customHeight="1">
      <c r="A73" s="33" t="n"/>
      <c r="B73" s="22" t="n"/>
      <c r="C73" s="23" t="n"/>
      <c r="D73" s="24" t="n"/>
      <c r="E73" s="23" t="n"/>
      <c r="F73" s="26" t="n"/>
      <c r="G73" s="27">
        <f>IF(B73="","",IFERROR(VLOOKUP(B73,Membros!$A$2:$B$121,2,FALSE),"Não cadastrado"))</f>
        <v/>
      </c>
      <c r="H73" s="28">
        <f>IF(COUNTA(A73:F73)=0,"",IF(AND(K73="OK",E73="Presente",A73&gt;=Configuração!$B$2,A73&lt;=Configuração!$B$3,COUNTIFS($B$2:B73,B73,$E$2:E73,"Presente",$A$2:A73,"&gt;="&amp;Configuração!$B$2,$A$2:A73,"&lt;="&amp;Configuração!$B$3,$K$2:K73,"OK")=1),1,0))</f>
        <v/>
      </c>
      <c r="I73" s="28">
        <f>IF(COUNTA(A73:F73)=0,"",IF(AND(K73="OK",E73="Presente",A73&gt;=Configuração!$B$2,A73&lt;=Configuração!$B$3,COUNTIFS($B$2:B73,B73,$C$2:C73,C73,$E$2:E73,"Presente",$A$2:A73,"&gt;="&amp;Configuração!$B$2,$A$2:A73,"&lt;="&amp;Configuração!$B$3,$K$2:K73,"OK")=1),1,0))</f>
        <v/>
      </c>
      <c r="J73" s="27">
        <f>IF(OR(A73="",B73="",C73="",D73=""),"",IF(COUNTIFS($A$2:$A$501,A73,$B$2:$B$501,B73,$C$2:$C$501,C73,$D$2:$D$501,D73)&gt;1,"Duplicado",""))</f>
        <v/>
      </c>
      <c r="K73" s="27">
        <f>IF(COUNTA(A73:F73)=0,"",IF(OR(A73="",B73="",C73="",D73="",E73=""),"Campos obrigatórios",IF(OR(NOT(ISNUMBER(A73)),A73&lt;DATE(2020,1,1),A73&gt;TODAY()),"Data inválida",IF(COUNTIF(Configuração!$E$2:$E$4,C73)=0,"Frente inválida",IF(COUNTIF(Configuração!$H$2:$H$4,E73)=0,"Situação inválida",IF(G73="Não cadastrado","Código não cadastrado",IF(COUNTIFS(Configuração!$F$2:$F$20,D73,Configuração!$G$2:$G$20,C73)=0,"Atividade incompatível",IF(J73="Duplicado","Possível duplicidade",IF(AND(C73="Serviço",E73="Presente",OR(F73="",NOT(ISNUMBER(F73)),F73&lt;=0,F73&gt;Configuração!$B$4)),"Revisar horas",IF(AND(OR(C73&lt;&gt;"Serviço",E73&lt;&gt;"Presente"),F73&lt;&gt;""),"Horas não aplicáveis",IF(G73="Inativo","Cadastro inativo","OK")))))))))))</f>
        <v/>
      </c>
    </row>
    <row r="74" ht="21" customHeight="1">
      <c r="A74" s="33" t="n"/>
      <c r="B74" s="22" t="n"/>
      <c r="C74" s="23" t="n"/>
      <c r="D74" s="24" t="n"/>
      <c r="E74" s="23" t="n"/>
      <c r="F74" s="26" t="n"/>
      <c r="G74" s="27">
        <f>IF(B74="","",IFERROR(VLOOKUP(B74,Membros!$A$2:$B$121,2,FALSE),"Não cadastrado"))</f>
        <v/>
      </c>
      <c r="H74" s="28">
        <f>IF(COUNTA(A74:F74)=0,"",IF(AND(K74="OK",E74="Presente",A74&gt;=Configuração!$B$2,A74&lt;=Configuração!$B$3,COUNTIFS($B$2:B74,B74,$E$2:E74,"Presente",$A$2:A74,"&gt;="&amp;Configuração!$B$2,$A$2:A74,"&lt;="&amp;Configuração!$B$3,$K$2:K74,"OK")=1),1,0))</f>
        <v/>
      </c>
      <c r="I74" s="28">
        <f>IF(COUNTA(A74:F74)=0,"",IF(AND(K74="OK",E74="Presente",A74&gt;=Configuração!$B$2,A74&lt;=Configuração!$B$3,COUNTIFS($B$2:B74,B74,$C$2:C74,C74,$E$2:E74,"Presente",$A$2:A74,"&gt;="&amp;Configuração!$B$2,$A$2:A74,"&lt;="&amp;Configuração!$B$3,$K$2:K74,"OK")=1),1,0))</f>
        <v/>
      </c>
      <c r="J74" s="27">
        <f>IF(OR(A74="",B74="",C74="",D74=""),"",IF(COUNTIFS($A$2:$A$501,A74,$B$2:$B$501,B74,$C$2:$C$501,C74,$D$2:$D$501,D74)&gt;1,"Duplicado",""))</f>
        <v/>
      </c>
      <c r="K74" s="27">
        <f>IF(COUNTA(A74:F74)=0,"",IF(OR(A74="",B74="",C74="",D74="",E74=""),"Campos obrigatórios",IF(OR(NOT(ISNUMBER(A74)),A74&lt;DATE(2020,1,1),A74&gt;TODAY()),"Data inválida",IF(COUNTIF(Configuração!$E$2:$E$4,C74)=0,"Frente inválida",IF(COUNTIF(Configuração!$H$2:$H$4,E74)=0,"Situação inválida",IF(G74="Não cadastrado","Código não cadastrado",IF(COUNTIFS(Configuração!$F$2:$F$20,D74,Configuração!$G$2:$G$20,C74)=0,"Atividade incompatível",IF(J74="Duplicado","Possível duplicidade",IF(AND(C74="Serviço",E74="Presente",OR(F74="",NOT(ISNUMBER(F74)),F74&lt;=0,F74&gt;Configuração!$B$4)),"Revisar horas",IF(AND(OR(C74&lt;&gt;"Serviço",E74&lt;&gt;"Presente"),F74&lt;&gt;""),"Horas não aplicáveis",IF(G74="Inativo","Cadastro inativo","OK")))))))))))</f>
        <v/>
      </c>
    </row>
    <row r="75" ht="21" customHeight="1">
      <c r="A75" s="33" t="n"/>
      <c r="B75" s="22" t="n"/>
      <c r="C75" s="23" t="n"/>
      <c r="D75" s="24" t="n"/>
      <c r="E75" s="23" t="n"/>
      <c r="F75" s="26" t="n"/>
      <c r="G75" s="27">
        <f>IF(B75="","",IFERROR(VLOOKUP(B75,Membros!$A$2:$B$121,2,FALSE),"Não cadastrado"))</f>
        <v/>
      </c>
      <c r="H75" s="28">
        <f>IF(COUNTA(A75:F75)=0,"",IF(AND(K75="OK",E75="Presente",A75&gt;=Configuração!$B$2,A75&lt;=Configuração!$B$3,COUNTIFS($B$2:B75,B75,$E$2:E75,"Presente",$A$2:A75,"&gt;="&amp;Configuração!$B$2,$A$2:A75,"&lt;="&amp;Configuração!$B$3,$K$2:K75,"OK")=1),1,0))</f>
        <v/>
      </c>
      <c r="I75" s="28">
        <f>IF(COUNTA(A75:F75)=0,"",IF(AND(K75="OK",E75="Presente",A75&gt;=Configuração!$B$2,A75&lt;=Configuração!$B$3,COUNTIFS($B$2:B75,B75,$C$2:C75,C75,$E$2:E75,"Presente",$A$2:A75,"&gt;="&amp;Configuração!$B$2,$A$2:A75,"&lt;="&amp;Configuração!$B$3,$K$2:K75,"OK")=1),1,0))</f>
        <v/>
      </c>
      <c r="J75" s="27">
        <f>IF(OR(A75="",B75="",C75="",D75=""),"",IF(COUNTIFS($A$2:$A$501,A75,$B$2:$B$501,B75,$C$2:$C$501,C75,$D$2:$D$501,D75)&gt;1,"Duplicado",""))</f>
        <v/>
      </c>
      <c r="K75" s="27">
        <f>IF(COUNTA(A75:F75)=0,"",IF(OR(A75="",B75="",C75="",D75="",E75=""),"Campos obrigatórios",IF(OR(NOT(ISNUMBER(A75)),A75&lt;DATE(2020,1,1),A75&gt;TODAY()),"Data inválida",IF(COUNTIF(Configuração!$E$2:$E$4,C75)=0,"Frente inválida",IF(COUNTIF(Configuração!$H$2:$H$4,E75)=0,"Situação inválida",IF(G75="Não cadastrado","Código não cadastrado",IF(COUNTIFS(Configuração!$F$2:$F$20,D75,Configuração!$G$2:$G$20,C75)=0,"Atividade incompatível",IF(J75="Duplicado","Possível duplicidade",IF(AND(C75="Serviço",E75="Presente",OR(F75="",NOT(ISNUMBER(F75)),F75&lt;=0,F75&gt;Configuração!$B$4)),"Revisar horas",IF(AND(OR(C75&lt;&gt;"Serviço",E75&lt;&gt;"Presente"),F75&lt;&gt;""),"Horas não aplicáveis",IF(G75="Inativo","Cadastro inativo","OK")))))))))))</f>
        <v/>
      </c>
    </row>
    <row r="76" ht="21" customHeight="1">
      <c r="A76" s="33" t="n"/>
      <c r="B76" s="22" t="n"/>
      <c r="C76" s="23" t="n"/>
      <c r="D76" s="24" t="n"/>
      <c r="E76" s="23" t="n"/>
      <c r="F76" s="26" t="n"/>
      <c r="G76" s="27">
        <f>IF(B76="","",IFERROR(VLOOKUP(B76,Membros!$A$2:$B$121,2,FALSE),"Não cadastrado"))</f>
        <v/>
      </c>
      <c r="H76" s="28">
        <f>IF(COUNTA(A76:F76)=0,"",IF(AND(K76="OK",E76="Presente",A76&gt;=Configuração!$B$2,A76&lt;=Configuração!$B$3,COUNTIFS($B$2:B76,B76,$E$2:E76,"Presente",$A$2:A76,"&gt;="&amp;Configuração!$B$2,$A$2:A76,"&lt;="&amp;Configuração!$B$3,$K$2:K76,"OK")=1),1,0))</f>
        <v/>
      </c>
      <c r="I76" s="28">
        <f>IF(COUNTA(A76:F76)=0,"",IF(AND(K76="OK",E76="Presente",A76&gt;=Configuração!$B$2,A76&lt;=Configuração!$B$3,COUNTIFS($B$2:B76,B76,$C$2:C76,C76,$E$2:E76,"Presente",$A$2:A76,"&gt;="&amp;Configuração!$B$2,$A$2:A76,"&lt;="&amp;Configuração!$B$3,$K$2:K76,"OK")=1),1,0))</f>
        <v/>
      </c>
      <c r="J76" s="27">
        <f>IF(OR(A76="",B76="",C76="",D76=""),"",IF(COUNTIFS($A$2:$A$501,A76,$B$2:$B$501,B76,$C$2:$C$501,C76,$D$2:$D$501,D76)&gt;1,"Duplicado",""))</f>
        <v/>
      </c>
      <c r="K76" s="27">
        <f>IF(COUNTA(A76:F76)=0,"",IF(OR(A76="",B76="",C76="",D76="",E76=""),"Campos obrigatórios",IF(OR(NOT(ISNUMBER(A76)),A76&lt;DATE(2020,1,1),A76&gt;TODAY()),"Data inválida",IF(COUNTIF(Configuração!$E$2:$E$4,C76)=0,"Frente inválida",IF(COUNTIF(Configuração!$H$2:$H$4,E76)=0,"Situação inválida",IF(G76="Não cadastrado","Código não cadastrado",IF(COUNTIFS(Configuração!$F$2:$F$20,D76,Configuração!$G$2:$G$20,C76)=0,"Atividade incompatível",IF(J76="Duplicado","Possível duplicidade",IF(AND(C76="Serviço",E76="Presente",OR(F76="",NOT(ISNUMBER(F76)),F76&lt;=0,F76&gt;Configuração!$B$4)),"Revisar horas",IF(AND(OR(C76&lt;&gt;"Serviço",E76&lt;&gt;"Presente"),F76&lt;&gt;""),"Horas não aplicáveis",IF(G76="Inativo","Cadastro inativo","OK")))))))))))</f>
        <v/>
      </c>
    </row>
    <row r="77" ht="21" customHeight="1">
      <c r="A77" s="33" t="n"/>
      <c r="B77" s="22" t="n"/>
      <c r="C77" s="23" t="n"/>
      <c r="D77" s="24" t="n"/>
      <c r="E77" s="23" t="n"/>
      <c r="F77" s="26" t="n"/>
      <c r="G77" s="27">
        <f>IF(B77="","",IFERROR(VLOOKUP(B77,Membros!$A$2:$B$121,2,FALSE),"Não cadastrado"))</f>
        <v/>
      </c>
      <c r="H77" s="28">
        <f>IF(COUNTA(A77:F77)=0,"",IF(AND(K77="OK",E77="Presente",A77&gt;=Configuração!$B$2,A77&lt;=Configuração!$B$3,COUNTIFS($B$2:B77,B77,$E$2:E77,"Presente",$A$2:A77,"&gt;="&amp;Configuração!$B$2,$A$2:A77,"&lt;="&amp;Configuração!$B$3,$K$2:K77,"OK")=1),1,0))</f>
        <v/>
      </c>
      <c r="I77" s="28">
        <f>IF(COUNTA(A77:F77)=0,"",IF(AND(K77="OK",E77="Presente",A77&gt;=Configuração!$B$2,A77&lt;=Configuração!$B$3,COUNTIFS($B$2:B77,B77,$C$2:C77,C77,$E$2:E77,"Presente",$A$2:A77,"&gt;="&amp;Configuração!$B$2,$A$2:A77,"&lt;="&amp;Configuração!$B$3,$K$2:K77,"OK")=1),1,0))</f>
        <v/>
      </c>
      <c r="J77" s="27">
        <f>IF(OR(A77="",B77="",C77="",D77=""),"",IF(COUNTIFS($A$2:$A$501,A77,$B$2:$B$501,B77,$C$2:$C$501,C77,$D$2:$D$501,D77)&gt;1,"Duplicado",""))</f>
        <v/>
      </c>
      <c r="K77" s="27">
        <f>IF(COUNTA(A77:F77)=0,"",IF(OR(A77="",B77="",C77="",D77="",E77=""),"Campos obrigatórios",IF(OR(NOT(ISNUMBER(A77)),A77&lt;DATE(2020,1,1),A77&gt;TODAY()),"Data inválida",IF(COUNTIF(Configuração!$E$2:$E$4,C77)=0,"Frente inválida",IF(COUNTIF(Configuração!$H$2:$H$4,E77)=0,"Situação inválida",IF(G77="Não cadastrado","Código não cadastrado",IF(COUNTIFS(Configuração!$F$2:$F$20,D77,Configuração!$G$2:$G$20,C77)=0,"Atividade incompatível",IF(J77="Duplicado","Possível duplicidade",IF(AND(C77="Serviço",E77="Presente",OR(F77="",NOT(ISNUMBER(F77)),F77&lt;=0,F77&gt;Configuração!$B$4)),"Revisar horas",IF(AND(OR(C77&lt;&gt;"Serviço",E77&lt;&gt;"Presente"),F77&lt;&gt;""),"Horas não aplicáveis",IF(G77="Inativo","Cadastro inativo","OK")))))))))))</f>
        <v/>
      </c>
    </row>
    <row r="78" ht="21" customHeight="1">
      <c r="A78" s="33" t="n"/>
      <c r="B78" s="22" t="n"/>
      <c r="C78" s="23" t="n"/>
      <c r="D78" s="24" t="n"/>
      <c r="E78" s="23" t="n"/>
      <c r="F78" s="26" t="n"/>
      <c r="G78" s="27">
        <f>IF(B78="","",IFERROR(VLOOKUP(B78,Membros!$A$2:$B$121,2,FALSE),"Não cadastrado"))</f>
        <v/>
      </c>
      <c r="H78" s="28">
        <f>IF(COUNTA(A78:F78)=0,"",IF(AND(K78="OK",E78="Presente",A78&gt;=Configuração!$B$2,A78&lt;=Configuração!$B$3,COUNTIFS($B$2:B78,B78,$E$2:E78,"Presente",$A$2:A78,"&gt;="&amp;Configuração!$B$2,$A$2:A78,"&lt;="&amp;Configuração!$B$3,$K$2:K78,"OK")=1),1,0))</f>
        <v/>
      </c>
      <c r="I78" s="28">
        <f>IF(COUNTA(A78:F78)=0,"",IF(AND(K78="OK",E78="Presente",A78&gt;=Configuração!$B$2,A78&lt;=Configuração!$B$3,COUNTIFS($B$2:B78,B78,$C$2:C78,C78,$E$2:E78,"Presente",$A$2:A78,"&gt;="&amp;Configuração!$B$2,$A$2:A78,"&lt;="&amp;Configuração!$B$3,$K$2:K78,"OK")=1),1,0))</f>
        <v/>
      </c>
      <c r="J78" s="27">
        <f>IF(OR(A78="",B78="",C78="",D78=""),"",IF(COUNTIFS($A$2:$A$501,A78,$B$2:$B$501,B78,$C$2:$C$501,C78,$D$2:$D$501,D78)&gt;1,"Duplicado",""))</f>
        <v/>
      </c>
      <c r="K78" s="27">
        <f>IF(COUNTA(A78:F78)=0,"",IF(OR(A78="",B78="",C78="",D78="",E78=""),"Campos obrigatórios",IF(OR(NOT(ISNUMBER(A78)),A78&lt;DATE(2020,1,1),A78&gt;TODAY()),"Data inválida",IF(COUNTIF(Configuração!$E$2:$E$4,C78)=0,"Frente inválida",IF(COUNTIF(Configuração!$H$2:$H$4,E78)=0,"Situação inválida",IF(G78="Não cadastrado","Código não cadastrado",IF(COUNTIFS(Configuração!$F$2:$F$20,D78,Configuração!$G$2:$G$20,C78)=0,"Atividade incompatível",IF(J78="Duplicado","Possível duplicidade",IF(AND(C78="Serviço",E78="Presente",OR(F78="",NOT(ISNUMBER(F78)),F78&lt;=0,F78&gt;Configuração!$B$4)),"Revisar horas",IF(AND(OR(C78&lt;&gt;"Serviço",E78&lt;&gt;"Presente"),F78&lt;&gt;""),"Horas não aplicáveis",IF(G78="Inativo","Cadastro inativo","OK")))))))))))</f>
        <v/>
      </c>
    </row>
    <row r="79" ht="21" customHeight="1">
      <c r="A79" s="33" t="n"/>
      <c r="B79" s="22" t="n"/>
      <c r="C79" s="23" t="n"/>
      <c r="D79" s="24" t="n"/>
      <c r="E79" s="23" t="n"/>
      <c r="F79" s="26" t="n"/>
      <c r="G79" s="27">
        <f>IF(B79="","",IFERROR(VLOOKUP(B79,Membros!$A$2:$B$121,2,FALSE),"Não cadastrado"))</f>
        <v/>
      </c>
      <c r="H79" s="28">
        <f>IF(COUNTA(A79:F79)=0,"",IF(AND(K79="OK",E79="Presente",A79&gt;=Configuração!$B$2,A79&lt;=Configuração!$B$3,COUNTIFS($B$2:B79,B79,$E$2:E79,"Presente",$A$2:A79,"&gt;="&amp;Configuração!$B$2,$A$2:A79,"&lt;="&amp;Configuração!$B$3,$K$2:K79,"OK")=1),1,0))</f>
        <v/>
      </c>
      <c r="I79" s="28">
        <f>IF(COUNTA(A79:F79)=0,"",IF(AND(K79="OK",E79="Presente",A79&gt;=Configuração!$B$2,A79&lt;=Configuração!$B$3,COUNTIFS($B$2:B79,B79,$C$2:C79,C79,$E$2:E79,"Presente",$A$2:A79,"&gt;="&amp;Configuração!$B$2,$A$2:A79,"&lt;="&amp;Configuração!$B$3,$K$2:K79,"OK")=1),1,0))</f>
        <v/>
      </c>
      <c r="J79" s="27">
        <f>IF(OR(A79="",B79="",C79="",D79=""),"",IF(COUNTIFS($A$2:$A$501,A79,$B$2:$B$501,B79,$C$2:$C$501,C79,$D$2:$D$501,D79)&gt;1,"Duplicado",""))</f>
        <v/>
      </c>
      <c r="K79" s="27">
        <f>IF(COUNTA(A79:F79)=0,"",IF(OR(A79="",B79="",C79="",D79="",E79=""),"Campos obrigatórios",IF(OR(NOT(ISNUMBER(A79)),A79&lt;DATE(2020,1,1),A79&gt;TODAY()),"Data inválida",IF(COUNTIF(Configuração!$E$2:$E$4,C79)=0,"Frente inválida",IF(COUNTIF(Configuração!$H$2:$H$4,E79)=0,"Situação inválida",IF(G79="Não cadastrado","Código não cadastrado",IF(COUNTIFS(Configuração!$F$2:$F$20,D79,Configuração!$G$2:$G$20,C79)=0,"Atividade incompatível",IF(J79="Duplicado","Possível duplicidade",IF(AND(C79="Serviço",E79="Presente",OR(F79="",NOT(ISNUMBER(F79)),F79&lt;=0,F79&gt;Configuração!$B$4)),"Revisar horas",IF(AND(OR(C79&lt;&gt;"Serviço",E79&lt;&gt;"Presente"),F79&lt;&gt;""),"Horas não aplicáveis",IF(G79="Inativo","Cadastro inativo","OK")))))))))))</f>
        <v/>
      </c>
    </row>
    <row r="80" ht="21" customHeight="1">
      <c r="A80" s="33" t="n"/>
      <c r="B80" s="22" t="n"/>
      <c r="C80" s="23" t="n"/>
      <c r="D80" s="24" t="n"/>
      <c r="E80" s="23" t="n"/>
      <c r="F80" s="26" t="n"/>
      <c r="G80" s="27">
        <f>IF(B80="","",IFERROR(VLOOKUP(B80,Membros!$A$2:$B$121,2,FALSE),"Não cadastrado"))</f>
        <v/>
      </c>
      <c r="H80" s="28">
        <f>IF(COUNTA(A80:F80)=0,"",IF(AND(K80="OK",E80="Presente",A80&gt;=Configuração!$B$2,A80&lt;=Configuração!$B$3,COUNTIFS($B$2:B80,B80,$E$2:E80,"Presente",$A$2:A80,"&gt;="&amp;Configuração!$B$2,$A$2:A80,"&lt;="&amp;Configuração!$B$3,$K$2:K80,"OK")=1),1,0))</f>
        <v/>
      </c>
      <c r="I80" s="28">
        <f>IF(COUNTA(A80:F80)=0,"",IF(AND(K80="OK",E80="Presente",A80&gt;=Configuração!$B$2,A80&lt;=Configuração!$B$3,COUNTIFS($B$2:B80,B80,$C$2:C80,C80,$E$2:E80,"Presente",$A$2:A80,"&gt;="&amp;Configuração!$B$2,$A$2:A80,"&lt;="&amp;Configuração!$B$3,$K$2:K80,"OK")=1),1,0))</f>
        <v/>
      </c>
      <c r="J80" s="27">
        <f>IF(OR(A80="",B80="",C80="",D80=""),"",IF(COUNTIFS($A$2:$A$501,A80,$B$2:$B$501,B80,$C$2:$C$501,C80,$D$2:$D$501,D80)&gt;1,"Duplicado",""))</f>
        <v/>
      </c>
      <c r="K80" s="27">
        <f>IF(COUNTA(A80:F80)=0,"",IF(OR(A80="",B80="",C80="",D80="",E80=""),"Campos obrigatórios",IF(OR(NOT(ISNUMBER(A80)),A80&lt;DATE(2020,1,1),A80&gt;TODAY()),"Data inválida",IF(COUNTIF(Configuração!$E$2:$E$4,C80)=0,"Frente inválida",IF(COUNTIF(Configuração!$H$2:$H$4,E80)=0,"Situação inválida",IF(G80="Não cadastrado","Código não cadastrado",IF(COUNTIFS(Configuração!$F$2:$F$20,D80,Configuração!$G$2:$G$20,C80)=0,"Atividade incompatível",IF(J80="Duplicado","Possível duplicidade",IF(AND(C80="Serviço",E80="Presente",OR(F80="",NOT(ISNUMBER(F80)),F80&lt;=0,F80&gt;Configuração!$B$4)),"Revisar horas",IF(AND(OR(C80&lt;&gt;"Serviço",E80&lt;&gt;"Presente"),F80&lt;&gt;""),"Horas não aplicáveis",IF(G80="Inativo","Cadastro inativo","OK")))))))))))</f>
        <v/>
      </c>
    </row>
    <row r="81" ht="21" customHeight="1">
      <c r="A81" s="33" t="n"/>
      <c r="B81" s="22" t="n"/>
      <c r="C81" s="23" t="n"/>
      <c r="D81" s="24" t="n"/>
      <c r="E81" s="23" t="n"/>
      <c r="F81" s="26" t="n"/>
      <c r="G81" s="27">
        <f>IF(B81="","",IFERROR(VLOOKUP(B81,Membros!$A$2:$B$121,2,FALSE),"Não cadastrado"))</f>
        <v/>
      </c>
      <c r="H81" s="28">
        <f>IF(COUNTA(A81:F81)=0,"",IF(AND(K81="OK",E81="Presente",A81&gt;=Configuração!$B$2,A81&lt;=Configuração!$B$3,COUNTIFS($B$2:B81,B81,$E$2:E81,"Presente",$A$2:A81,"&gt;="&amp;Configuração!$B$2,$A$2:A81,"&lt;="&amp;Configuração!$B$3,$K$2:K81,"OK")=1),1,0))</f>
        <v/>
      </c>
      <c r="I81" s="28">
        <f>IF(COUNTA(A81:F81)=0,"",IF(AND(K81="OK",E81="Presente",A81&gt;=Configuração!$B$2,A81&lt;=Configuração!$B$3,COUNTIFS($B$2:B81,B81,$C$2:C81,C81,$E$2:E81,"Presente",$A$2:A81,"&gt;="&amp;Configuração!$B$2,$A$2:A81,"&lt;="&amp;Configuração!$B$3,$K$2:K81,"OK")=1),1,0))</f>
        <v/>
      </c>
      <c r="J81" s="27">
        <f>IF(OR(A81="",B81="",C81="",D81=""),"",IF(COUNTIFS($A$2:$A$501,A81,$B$2:$B$501,B81,$C$2:$C$501,C81,$D$2:$D$501,D81)&gt;1,"Duplicado",""))</f>
        <v/>
      </c>
      <c r="K81" s="27">
        <f>IF(COUNTA(A81:F81)=0,"",IF(OR(A81="",B81="",C81="",D81="",E81=""),"Campos obrigatórios",IF(OR(NOT(ISNUMBER(A81)),A81&lt;DATE(2020,1,1),A81&gt;TODAY()),"Data inválida",IF(COUNTIF(Configuração!$E$2:$E$4,C81)=0,"Frente inválida",IF(COUNTIF(Configuração!$H$2:$H$4,E81)=0,"Situação inválida",IF(G81="Não cadastrado","Código não cadastrado",IF(COUNTIFS(Configuração!$F$2:$F$20,D81,Configuração!$G$2:$G$20,C81)=0,"Atividade incompatível",IF(J81="Duplicado","Possível duplicidade",IF(AND(C81="Serviço",E81="Presente",OR(F81="",NOT(ISNUMBER(F81)),F81&lt;=0,F81&gt;Configuração!$B$4)),"Revisar horas",IF(AND(OR(C81&lt;&gt;"Serviço",E81&lt;&gt;"Presente"),F81&lt;&gt;""),"Horas não aplicáveis",IF(G81="Inativo","Cadastro inativo","OK")))))))))))</f>
        <v/>
      </c>
    </row>
    <row r="82" ht="21" customHeight="1">
      <c r="A82" s="33" t="n"/>
      <c r="B82" s="22" t="n"/>
      <c r="C82" s="23" t="n"/>
      <c r="D82" s="24" t="n"/>
      <c r="E82" s="23" t="n"/>
      <c r="F82" s="26" t="n"/>
      <c r="G82" s="27">
        <f>IF(B82="","",IFERROR(VLOOKUP(B82,Membros!$A$2:$B$121,2,FALSE),"Não cadastrado"))</f>
        <v/>
      </c>
      <c r="H82" s="28">
        <f>IF(COUNTA(A82:F82)=0,"",IF(AND(K82="OK",E82="Presente",A82&gt;=Configuração!$B$2,A82&lt;=Configuração!$B$3,COUNTIFS($B$2:B82,B82,$E$2:E82,"Presente",$A$2:A82,"&gt;="&amp;Configuração!$B$2,$A$2:A82,"&lt;="&amp;Configuração!$B$3,$K$2:K82,"OK")=1),1,0))</f>
        <v/>
      </c>
      <c r="I82" s="28">
        <f>IF(COUNTA(A82:F82)=0,"",IF(AND(K82="OK",E82="Presente",A82&gt;=Configuração!$B$2,A82&lt;=Configuração!$B$3,COUNTIFS($B$2:B82,B82,$C$2:C82,C82,$E$2:E82,"Presente",$A$2:A82,"&gt;="&amp;Configuração!$B$2,$A$2:A82,"&lt;="&amp;Configuração!$B$3,$K$2:K82,"OK")=1),1,0))</f>
        <v/>
      </c>
      <c r="J82" s="27">
        <f>IF(OR(A82="",B82="",C82="",D82=""),"",IF(COUNTIFS($A$2:$A$501,A82,$B$2:$B$501,B82,$C$2:$C$501,C82,$D$2:$D$501,D82)&gt;1,"Duplicado",""))</f>
        <v/>
      </c>
      <c r="K82" s="27">
        <f>IF(COUNTA(A82:F82)=0,"",IF(OR(A82="",B82="",C82="",D82="",E82=""),"Campos obrigatórios",IF(OR(NOT(ISNUMBER(A82)),A82&lt;DATE(2020,1,1),A82&gt;TODAY()),"Data inválida",IF(COUNTIF(Configuração!$E$2:$E$4,C82)=0,"Frente inválida",IF(COUNTIF(Configuração!$H$2:$H$4,E82)=0,"Situação inválida",IF(G82="Não cadastrado","Código não cadastrado",IF(COUNTIFS(Configuração!$F$2:$F$20,D82,Configuração!$G$2:$G$20,C82)=0,"Atividade incompatível",IF(J82="Duplicado","Possível duplicidade",IF(AND(C82="Serviço",E82="Presente",OR(F82="",NOT(ISNUMBER(F82)),F82&lt;=0,F82&gt;Configuração!$B$4)),"Revisar horas",IF(AND(OR(C82&lt;&gt;"Serviço",E82&lt;&gt;"Presente"),F82&lt;&gt;""),"Horas não aplicáveis",IF(G82="Inativo","Cadastro inativo","OK")))))))))))</f>
        <v/>
      </c>
    </row>
    <row r="83" ht="21" customHeight="1">
      <c r="A83" s="33" t="n"/>
      <c r="B83" s="22" t="n"/>
      <c r="C83" s="23" t="n"/>
      <c r="D83" s="24" t="n"/>
      <c r="E83" s="23" t="n"/>
      <c r="F83" s="26" t="n"/>
      <c r="G83" s="27">
        <f>IF(B83="","",IFERROR(VLOOKUP(B83,Membros!$A$2:$B$121,2,FALSE),"Não cadastrado"))</f>
        <v/>
      </c>
      <c r="H83" s="28">
        <f>IF(COUNTA(A83:F83)=0,"",IF(AND(K83="OK",E83="Presente",A83&gt;=Configuração!$B$2,A83&lt;=Configuração!$B$3,COUNTIFS($B$2:B83,B83,$E$2:E83,"Presente",$A$2:A83,"&gt;="&amp;Configuração!$B$2,$A$2:A83,"&lt;="&amp;Configuração!$B$3,$K$2:K83,"OK")=1),1,0))</f>
        <v/>
      </c>
      <c r="I83" s="28">
        <f>IF(COUNTA(A83:F83)=0,"",IF(AND(K83="OK",E83="Presente",A83&gt;=Configuração!$B$2,A83&lt;=Configuração!$B$3,COUNTIFS($B$2:B83,B83,$C$2:C83,C83,$E$2:E83,"Presente",$A$2:A83,"&gt;="&amp;Configuração!$B$2,$A$2:A83,"&lt;="&amp;Configuração!$B$3,$K$2:K83,"OK")=1),1,0))</f>
        <v/>
      </c>
      <c r="J83" s="27">
        <f>IF(OR(A83="",B83="",C83="",D83=""),"",IF(COUNTIFS($A$2:$A$501,A83,$B$2:$B$501,B83,$C$2:$C$501,C83,$D$2:$D$501,D83)&gt;1,"Duplicado",""))</f>
        <v/>
      </c>
      <c r="K83" s="27">
        <f>IF(COUNTA(A83:F83)=0,"",IF(OR(A83="",B83="",C83="",D83="",E83=""),"Campos obrigatórios",IF(OR(NOT(ISNUMBER(A83)),A83&lt;DATE(2020,1,1),A83&gt;TODAY()),"Data inválida",IF(COUNTIF(Configuração!$E$2:$E$4,C83)=0,"Frente inválida",IF(COUNTIF(Configuração!$H$2:$H$4,E83)=0,"Situação inválida",IF(G83="Não cadastrado","Código não cadastrado",IF(COUNTIFS(Configuração!$F$2:$F$20,D83,Configuração!$G$2:$G$20,C83)=0,"Atividade incompatível",IF(J83="Duplicado","Possível duplicidade",IF(AND(C83="Serviço",E83="Presente",OR(F83="",NOT(ISNUMBER(F83)),F83&lt;=0,F83&gt;Configuração!$B$4)),"Revisar horas",IF(AND(OR(C83&lt;&gt;"Serviço",E83&lt;&gt;"Presente"),F83&lt;&gt;""),"Horas não aplicáveis",IF(G83="Inativo","Cadastro inativo","OK")))))))))))</f>
        <v/>
      </c>
    </row>
    <row r="84" ht="21" customHeight="1">
      <c r="A84" s="33" t="n"/>
      <c r="B84" s="22" t="n"/>
      <c r="C84" s="23" t="n"/>
      <c r="D84" s="24" t="n"/>
      <c r="E84" s="23" t="n"/>
      <c r="F84" s="26" t="n"/>
      <c r="G84" s="27">
        <f>IF(B84="","",IFERROR(VLOOKUP(B84,Membros!$A$2:$B$121,2,FALSE),"Não cadastrado"))</f>
        <v/>
      </c>
      <c r="H84" s="28">
        <f>IF(COUNTA(A84:F84)=0,"",IF(AND(K84="OK",E84="Presente",A84&gt;=Configuração!$B$2,A84&lt;=Configuração!$B$3,COUNTIFS($B$2:B84,B84,$E$2:E84,"Presente",$A$2:A84,"&gt;="&amp;Configuração!$B$2,$A$2:A84,"&lt;="&amp;Configuração!$B$3,$K$2:K84,"OK")=1),1,0))</f>
        <v/>
      </c>
      <c r="I84" s="28">
        <f>IF(COUNTA(A84:F84)=0,"",IF(AND(K84="OK",E84="Presente",A84&gt;=Configuração!$B$2,A84&lt;=Configuração!$B$3,COUNTIFS($B$2:B84,B84,$C$2:C84,C84,$E$2:E84,"Presente",$A$2:A84,"&gt;="&amp;Configuração!$B$2,$A$2:A84,"&lt;="&amp;Configuração!$B$3,$K$2:K84,"OK")=1),1,0))</f>
        <v/>
      </c>
      <c r="J84" s="27">
        <f>IF(OR(A84="",B84="",C84="",D84=""),"",IF(COUNTIFS($A$2:$A$501,A84,$B$2:$B$501,B84,$C$2:$C$501,C84,$D$2:$D$501,D84)&gt;1,"Duplicado",""))</f>
        <v/>
      </c>
      <c r="K84" s="27">
        <f>IF(COUNTA(A84:F84)=0,"",IF(OR(A84="",B84="",C84="",D84="",E84=""),"Campos obrigatórios",IF(OR(NOT(ISNUMBER(A84)),A84&lt;DATE(2020,1,1),A84&gt;TODAY()),"Data inválida",IF(COUNTIF(Configuração!$E$2:$E$4,C84)=0,"Frente inválida",IF(COUNTIF(Configuração!$H$2:$H$4,E84)=0,"Situação inválida",IF(G84="Não cadastrado","Código não cadastrado",IF(COUNTIFS(Configuração!$F$2:$F$20,D84,Configuração!$G$2:$G$20,C84)=0,"Atividade incompatível",IF(J84="Duplicado","Possível duplicidade",IF(AND(C84="Serviço",E84="Presente",OR(F84="",NOT(ISNUMBER(F84)),F84&lt;=0,F84&gt;Configuração!$B$4)),"Revisar horas",IF(AND(OR(C84&lt;&gt;"Serviço",E84&lt;&gt;"Presente"),F84&lt;&gt;""),"Horas não aplicáveis",IF(G84="Inativo","Cadastro inativo","OK")))))))))))</f>
        <v/>
      </c>
    </row>
    <row r="85" ht="21" customHeight="1">
      <c r="A85" s="33" t="n"/>
      <c r="B85" s="22" t="n"/>
      <c r="C85" s="23" t="n"/>
      <c r="D85" s="24" t="n"/>
      <c r="E85" s="23" t="n"/>
      <c r="F85" s="26" t="n"/>
      <c r="G85" s="27">
        <f>IF(B85="","",IFERROR(VLOOKUP(B85,Membros!$A$2:$B$121,2,FALSE),"Não cadastrado"))</f>
        <v/>
      </c>
      <c r="H85" s="28">
        <f>IF(COUNTA(A85:F85)=0,"",IF(AND(K85="OK",E85="Presente",A85&gt;=Configuração!$B$2,A85&lt;=Configuração!$B$3,COUNTIFS($B$2:B85,B85,$E$2:E85,"Presente",$A$2:A85,"&gt;="&amp;Configuração!$B$2,$A$2:A85,"&lt;="&amp;Configuração!$B$3,$K$2:K85,"OK")=1),1,0))</f>
        <v/>
      </c>
      <c r="I85" s="28">
        <f>IF(COUNTA(A85:F85)=0,"",IF(AND(K85="OK",E85="Presente",A85&gt;=Configuração!$B$2,A85&lt;=Configuração!$B$3,COUNTIFS($B$2:B85,B85,$C$2:C85,C85,$E$2:E85,"Presente",$A$2:A85,"&gt;="&amp;Configuração!$B$2,$A$2:A85,"&lt;="&amp;Configuração!$B$3,$K$2:K85,"OK")=1),1,0))</f>
        <v/>
      </c>
      <c r="J85" s="27">
        <f>IF(OR(A85="",B85="",C85="",D85=""),"",IF(COUNTIFS($A$2:$A$501,A85,$B$2:$B$501,B85,$C$2:$C$501,C85,$D$2:$D$501,D85)&gt;1,"Duplicado",""))</f>
        <v/>
      </c>
      <c r="K85" s="27">
        <f>IF(COUNTA(A85:F85)=0,"",IF(OR(A85="",B85="",C85="",D85="",E85=""),"Campos obrigatórios",IF(OR(NOT(ISNUMBER(A85)),A85&lt;DATE(2020,1,1),A85&gt;TODAY()),"Data inválida",IF(COUNTIF(Configuração!$E$2:$E$4,C85)=0,"Frente inválida",IF(COUNTIF(Configuração!$H$2:$H$4,E85)=0,"Situação inválida",IF(G85="Não cadastrado","Código não cadastrado",IF(COUNTIFS(Configuração!$F$2:$F$20,D85,Configuração!$G$2:$G$20,C85)=0,"Atividade incompatível",IF(J85="Duplicado","Possível duplicidade",IF(AND(C85="Serviço",E85="Presente",OR(F85="",NOT(ISNUMBER(F85)),F85&lt;=0,F85&gt;Configuração!$B$4)),"Revisar horas",IF(AND(OR(C85&lt;&gt;"Serviço",E85&lt;&gt;"Presente"),F85&lt;&gt;""),"Horas não aplicáveis",IF(G85="Inativo","Cadastro inativo","OK")))))))))))</f>
        <v/>
      </c>
    </row>
    <row r="86" ht="21" customHeight="1">
      <c r="A86" s="33" t="n"/>
      <c r="B86" s="22" t="n"/>
      <c r="C86" s="23" t="n"/>
      <c r="D86" s="24" t="n"/>
      <c r="E86" s="23" t="n"/>
      <c r="F86" s="26" t="n"/>
      <c r="G86" s="27">
        <f>IF(B86="","",IFERROR(VLOOKUP(B86,Membros!$A$2:$B$121,2,FALSE),"Não cadastrado"))</f>
        <v/>
      </c>
      <c r="H86" s="28">
        <f>IF(COUNTA(A86:F86)=0,"",IF(AND(K86="OK",E86="Presente",A86&gt;=Configuração!$B$2,A86&lt;=Configuração!$B$3,COUNTIFS($B$2:B86,B86,$E$2:E86,"Presente",$A$2:A86,"&gt;="&amp;Configuração!$B$2,$A$2:A86,"&lt;="&amp;Configuração!$B$3,$K$2:K86,"OK")=1),1,0))</f>
        <v/>
      </c>
      <c r="I86" s="28">
        <f>IF(COUNTA(A86:F86)=0,"",IF(AND(K86="OK",E86="Presente",A86&gt;=Configuração!$B$2,A86&lt;=Configuração!$B$3,COUNTIFS($B$2:B86,B86,$C$2:C86,C86,$E$2:E86,"Presente",$A$2:A86,"&gt;="&amp;Configuração!$B$2,$A$2:A86,"&lt;="&amp;Configuração!$B$3,$K$2:K86,"OK")=1),1,0))</f>
        <v/>
      </c>
      <c r="J86" s="27">
        <f>IF(OR(A86="",B86="",C86="",D86=""),"",IF(COUNTIFS($A$2:$A$501,A86,$B$2:$B$501,B86,$C$2:$C$501,C86,$D$2:$D$501,D86)&gt;1,"Duplicado",""))</f>
        <v/>
      </c>
      <c r="K86" s="27">
        <f>IF(COUNTA(A86:F86)=0,"",IF(OR(A86="",B86="",C86="",D86="",E86=""),"Campos obrigatórios",IF(OR(NOT(ISNUMBER(A86)),A86&lt;DATE(2020,1,1),A86&gt;TODAY()),"Data inválida",IF(COUNTIF(Configuração!$E$2:$E$4,C86)=0,"Frente inválida",IF(COUNTIF(Configuração!$H$2:$H$4,E86)=0,"Situação inválida",IF(G86="Não cadastrado","Código não cadastrado",IF(COUNTIFS(Configuração!$F$2:$F$20,D86,Configuração!$G$2:$G$20,C86)=0,"Atividade incompatível",IF(J86="Duplicado","Possível duplicidade",IF(AND(C86="Serviço",E86="Presente",OR(F86="",NOT(ISNUMBER(F86)),F86&lt;=0,F86&gt;Configuração!$B$4)),"Revisar horas",IF(AND(OR(C86&lt;&gt;"Serviço",E86&lt;&gt;"Presente"),F86&lt;&gt;""),"Horas não aplicáveis",IF(G86="Inativo","Cadastro inativo","OK")))))))))))</f>
        <v/>
      </c>
    </row>
    <row r="87" ht="21" customHeight="1">
      <c r="A87" s="33" t="n"/>
      <c r="B87" s="22" t="n"/>
      <c r="C87" s="23" t="n"/>
      <c r="D87" s="24" t="n"/>
      <c r="E87" s="23" t="n"/>
      <c r="F87" s="26" t="n"/>
      <c r="G87" s="27">
        <f>IF(B87="","",IFERROR(VLOOKUP(B87,Membros!$A$2:$B$121,2,FALSE),"Não cadastrado"))</f>
        <v/>
      </c>
      <c r="H87" s="28">
        <f>IF(COUNTA(A87:F87)=0,"",IF(AND(K87="OK",E87="Presente",A87&gt;=Configuração!$B$2,A87&lt;=Configuração!$B$3,COUNTIFS($B$2:B87,B87,$E$2:E87,"Presente",$A$2:A87,"&gt;="&amp;Configuração!$B$2,$A$2:A87,"&lt;="&amp;Configuração!$B$3,$K$2:K87,"OK")=1),1,0))</f>
        <v/>
      </c>
      <c r="I87" s="28">
        <f>IF(COUNTA(A87:F87)=0,"",IF(AND(K87="OK",E87="Presente",A87&gt;=Configuração!$B$2,A87&lt;=Configuração!$B$3,COUNTIFS($B$2:B87,B87,$C$2:C87,C87,$E$2:E87,"Presente",$A$2:A87,"&gt;="&amp;Configuração!$B$2,$A$2:A87,"&lt;="&amp;Configuração!$B$3,$K$2:K87,"OK")=1),1,0))</f>
        <v/>
      </c>
      <c r="J87" s="27">
        <f>IF(OR(A87="",B87="",C87="",D87=""),"",IF(COUNTIFS($A$2:$A$501,A87,$B$2:$B$501,B87,$C$2:$C$501,C87,$D$2:$D$501,D87)&gt;1,"Duplicado",""))</f>
        <v/>
      </c>
      <c r="K87" s="27">
        <f>IF(COUNTA(A87:F87)=0,"",IF(OR(A87="",B87="",C87="",D87="",E87=""),"Campos obrigatórios",IF(OR(NOT(ISNUMBER(A87)),A87&lt;DATE(2020,1,1),A87&gt;TODAY()),"Data inválida",IF(COUNTIF(Configuração!$E$2:$E$4,C87)=0,"Frente inválida",IF(COUNTIF(Configuração!$H$2:$H$4,E87)=0,"Situação inválida",IF(G87="Não cadastrado","Código não cadastrado",IF(COUNTIFS(Configuração!$F$2:$F$20,D87,Configuração!$G$2:$G$20,C87)=0,"Atividade incompatível",IF(J87="Duplicado","Possível duplicidade",IF(AND(C87="Serviço",E87="Presente",OR(F87="",NOT(ISNUMBER(F87)),F87&lt;=0,F87&gt;Configuração!$B$4)),"Revisar horas",IF(AND(OR(C87&lt;&gt;"Serviço",E87&lt;&gt;"Presente"),F87&lt;&gt;""),"Horas não aplicáveis",IF(G87="Inativo","Cadastro inativo","OK")))))))))))</f>
        <v/>
      </c>
    </row>
    <row r="88" ht="21" customHeight="1">
      <c r="A88" s="33" t="n"/>
      <c r="B88" s="22" t="n"/>
      <c r="C88" s="23" t="n"/>
      <c r="D88" s="24" t="n"/>
      <c r="E88" s="23" t="n"/>
      <c r="F88" s="26" t="n"/>
      <c r="G88" s="27">
        <f>IF(B88="","",IFERROR(VLOOKUP(B88,Membros!$A$2:$B$121,2,FALSE),"Não cadastrado"))</f>
        <v/>
      </c>
      <c r="H88" s="28">
        <f>IF(COUNTA(A88:F88)=0,"",IF(AND(K88="OK",E88="Presente",A88&gt;=Configuração!$B$2,A88&lt;=Configuração!$B$3,COUNTIFS($B$2:B88,B88,$E$2:E88,"Presente",$A$2:A88,"&gt;="&amp;Configuração!$B$2,$A$2:A88,"&lt;="&amp;Configuração!$B$3,$K$2:K88,"OK")=1),1,0))</f>
        <v/>
      </c>
      <c r="I88" s="28">
        <f>IF(COUNTA(A88:F88)=0,"",IF(AND(K88="OK",E88="Presente",A88&gt;=Configuração!$B$2,A88&lt;=Configuração!$B$3,COUNTIFS($B$2:B88,B88,$C$2:C88,C88,$E$2:E88,"Presente",$A$2:A88,"&gt;="&amp;Configuração!$B$2,$A$2:A88,"&lt;="&amp;Configuração!$B$3,$K$2:K88,"OK")=1),1,0))</f>
        <v/>
      </c>
      <c r="J88" s="27">
        <f>IF(OR(A88="",B88="",C88="",D88=""),"",IF(COUNTIFS($A$2:$A$501,A88,$B$2:$B$501,B88,$C$2:$C$501,C88,$D$2:$D$501,D88)&gt;1,"Duplicado",""))</f>
        <v/>
      </c>
      <c r="K88" s="27">
        <f>IF(COUNTA(A88:F88)=0,"",IF(OR(A88="",B88="",C88="",D88="",E88=""),"Campos obrigatórios",IF(OR(NOT(ISNUMBER(A88)),A88&lt;DATE(2020,1,1),A88&gt;TODAY()),"Data inválida",IF(COUNTIF(Configuração!$E$2:$E$4,C88)=0,"Frente inválida",IF(COUNTIF(Configuração!$H$2:$H$4,E88)=0,"Situação inválida",IF(G88="Não cadastrado","Código não cadastrado",IF(COUNTIFS(Configuração!$F$2:$F$20,D88,Configuração!$G$2:$G$20,C88)=0,"Atividade incompatível",IF(J88="Duplicado","Possível duplicidade",IF(AND(C88="Serviço",E88="Presente",OR(F88="",NOT(ISNUMBER(F88)),F88&lt;=0,F88&gt;Configuração!$B$4)),"Revisar horas",IF(AND(OR(C88&lt;&gt;"Serviço",E88&lt;&gt;"Presente"),F88&lt;&gt;""),"Horas não aplicáveis",IF(G88="Inativo","Cadastro inativo","OK")))))))))))</f>
        <v/>
      </c>
    </row>
    <row r="89" ht="21" customHeight="1">
      <c r="A89" s="33" t="n"/>
      <c r="B89" s="22" t="n"/>
      <c r="C89" s="23" t="n"/>
      <c r="D89" s="24" t="n"/>
      <c r="E89" s="23" t="n"/>
      <c r="F89" s="26" t="n"/>
      <c r="G89" s="27">
        <f>IF(B89="","",IFERROR(VLOOKUP(B89,Membros!$A$2:$B$121,2,FALSE),"Não cadastrado"))</f>
        <v/>
      </c>
      <c r="H89" s="28">
        <f>IF(COUNTA(A89:F89)=0,"",IF(AND(K89="OK",E89="Presente",A89&gt;=Configuração!$B$2,A89&lt;=Configuração!$B$3,COUNTIFS($B$2:B89,B89,$E$2:E89,"Presente",$A$2:A89,"&gt;="&amp;Configuração!$B$2,$A$2:A89,"&lt;="&amp;Configuração!$B$3,$K$2:K89,"OK")=1),1,0))</f>
        <v/>
      </c>
      <c r="I89" s="28">
        <f>IF(COUNTA(A89:F89)=0,"",IF(AND(K89="OK",E89="Presente",A89&gt;=Configuração!$B$2,A89&lt;=Configuração!$B$3,COUNTIFS($B$2:B89,B89,$C$2:C89,C89,$E$2:E89,"Presente",$A$2:A89,"&gt;="&amp;Configuração!$B$2,$A$2:A89,"&lt;="&amp;Configuração!$B$3,$K$2:K89,"OK")=1),1,0))</f>
        <v/>
      </c>
      <c r="J89" s="27">
        <f>IF(OR(A89="",B89="",C89="",D89=""),"",IF(COUNTIFS($A$2:$A$501,A89,$B$2:$B$501,B89,$C$2:$C$501,C89,$D$2:$D$501,D89)&gt;1,"Duplicado",""))</f>
        <v/>
      </c>
      <c r="K89" s="27">
        <f>IF(COUNTA(A89:F89)=0,"",IF(OR(A89="",B89="",C89="",D89="",E89=""),"Campos obrigatórios",IF(OR(NOT(ISNUMBER(A89)),A89&lt;DATE(2020,1,1),A89&gt;TODAY()),"Data inválida",IF(COUNTIF(Configuração!$E$2:$E$4,C89)=0,"Frente inválida",IF(COUNTIF(Configuração!$H$2:$H$4,E89)=0,"Situação inválida",IF(G89="Não cadastrado","Código não cadastrado",IF(COUNTIFS(Configuração!$F$2:$F$20,D89,Configuração!$G$2:$G$20,C89)=0,"Atividade incompatível",IF(J89="Duplicado","Possível duplicidade",IF(AND(C89="Serviço",E89="Presente",OR(F89="",NOT(ISNUMBER(F89)),F89&lt;=0,F89&gt;Configuração!$B$4)),"Revisar horas",IF(AND(OR(C89&lt;&gt;"Serviço",E89&lt;&gt;"Presente"),F89&lt;&gt;""),"Horas não aplicáveis",IF(G89="Inativo","Cadastro inativo","OK")))))))))))</f>
        <v/>
      </c>
    </row>
    <row r="90" ht="21" customHeight="1">
      <c r="A90" s="33" t="n"/>
      <c r="B90" s="22" t="n"/>
      <c r="C90" s="23" t="n"/>
      <c r="D90" s="24" t="n"/>
      <c r="E90" s="23" t="n"/>
      <c r="F90" s="26" t="n"/>
      <c r="G90" s="27">
        <f>IF(B90="","",IFERROR(VLOOKUP(B90,Membros!$A$2:$B$121,2,FALSE),"Não cadastrado"))</f>
        <v/>
      </c>
      <c r="H90" s="28">
        <f>IF(COUNTA(A90:F90)=0,"",IF(AND(K90="OK",E90="Presente",A90&gt;=Configuração!$B$2,A90&lt;=Configuração!$B$3,COUNTIFS($B$2:B90,B90,$E$2:E90,"Presente",$A$2:A90,"&gt;="&amp;Configuração!$B$2,$A$2:A90,"&lt;="&amp;Configuração!$B$3,$K$2:K90,"OK")=1),1,0))</f>
        <v/>
      </c>
      <c r="I90" s="28">
        <f>IF(COUNTA(A90:F90)=0,"",IF(AND(K90="OK",E90="Presente",A90&gt;=Configuração!$B$2,A90&lt;=Configuração!$B$3,COUNTIFS($B$2:B90,B90,$C$2:C90,C90,$E$2:E90,"Presente",$A$2:A90,"&gt;="&amp;Configuração!$B$2,$A$2:A90,"&lt;="&amp;Configuração!$B$3,$K$2:K90,"OK")=1),1,0))</f>
        <v/>
      </c>
      <c r="J90" s="27">
        <f>IF(OR(A90="",B90="",C90="",D90=""),"",IF(COUNTIFS($A$2:$A$501,A90,$B$2:$B$501,B90,$C$2:$C$501,C90,$D$2:$D$501,D90)&gt;1,"Duplicado",""))</f>
        <v/>
      </c>
      <c r="K90" s="27">
        <f>IF(COUNTA(A90:F90)=0,"",IF(OR(A90="",B90="",C90="",D90="",E90=""),"Campos obrigatórios",IF(OR(NOT(ISNUMBER(A90)),A90&lt;DATE(2020,1,1),A90&gt;TODAY()),"Data inválida",IF(COUNTIF(Configuração!$E$2:$E$4,C90)=0,"Frente inválida",IF(COUNTIF(Configuração!$H$2:$H$4,E90)=0,"Situação inválida",IF(G90="Não cadastrado","Código não cadastrado",IF(COUNTIFS(Configuração!$F$2:$F$20,D90,Configuração!$G$2:$G$20,C90)=0,"Atividade incompatível",IF(J90="Duplicado","Possível duplicidade",IF(AND(C90="Serviço",E90="Presente",OR(F90="",NOT(ISNUMBER(F90)),F90&lt;=0,F90&gt;Configuração!$B$4)),"Revisar horas",IF(AND(OR(C90&lt;&gt;"Serviço",E90&lt;&gt;"Presente"),F90&lt;&gt;""),"Horas não aplicáveis",IF(G90="Inativo","Cadastro inativo","OK")))))))))))</f>
        <v/>
      </c>
    </row>
    <row r="91" ht="21" customHeight="1">
      <c r="A91" s="33" t="n"/>
      <c r="B91" s="22" t="n"/>
      <c r="C91" s="23" t="n"/>
      <c r="D91" s="24" t="n"/>
      <c r="E91" s="23" t="n"/>
      <c r="F91" s="26" t="n"/>
      <c r="G91" s="27">
        <f>IF(B91="","",IFERROR(VLOOKUP(B91,Membros!$A$2:$B$121,2,FALSE),"Não cadastrado"))</f>
        <v/>
      </c>
      <c r="H91" s="28">
        <f>IF(COUNTA(A91:F91)=0,"",IF(AND(K91="OK",E91="Presente",A91&gt;=Configuração!$B$2,A91&lt;=Configuração!$B$3,COUNTIFS($B$2:B91,B91,$E$2:E91,"Presente",$A$2:A91,"&gt;="&amp;Configuração!$B$2,$A$2:A91,"&lt;="&amp;Configuração!$B$3,$K$2:K91,"OK")=1),1,0))</f>
        <v/>
      </c>
      <c r="I91" s="28">
        <f>IF(COUNTA(A91:F91)=0,"",IF(AND(K91="OK",E91="Presente",A91&gt;=Configuração!$B$2,A91&lt;=Configuração!$B$3,COUNTIFS($B$2:B91,B91,$C$2:C91,C91,$E$2:E91,"Presente",$A$2:A91,"&gt;="&amp;Configuração!$B$2,$A$2:A91,"&lt;="&amp;Configuração!$B$3,$K$2:K91,"OK")=1),1,0))</f>
        <v/>
      </c>
      <c r="J91" s="27">
        <f>IF(OR(A91="",B91="",C91="",D91=""),"",IF(COUNTIFS($A$2:$A$501,A91,$B$2:$B$501,B91,$C$2:$C$501,C91,$D$2:$D$501,D91)&gt;1,"Duplicado",""))</f>
        <v/>
      </c>
      <c r="K91" s="27">
        <f>IF(COUNTA(A91:F91)=0,"",IF(OR(A91="",B91="",C91="",D91="",E91=""),"Campos obrigatórios",IF(OR(NOT(ISNUMBER(A91)),A91&lt;DATE(2020,1,1),A91&gt;TODAY()),"Data inválida",IF(COUNTIF(Configuração!$E$2:$E$4,C91)=0,"Frente inválida",IF(COUNTIF(Configuração!$H$2:$H$4,E91)=0,"Situação inválida",IF(G91="Não cadastrado","Código não cadastrado",IF(COUNTIFS(Configuração!$F$2:$F$20,D91,Configuração!$G$2:$G$20,C91)=0,"Atividade incompatível",IF(J91="Duplicado","Possível duplicidade",IF(AND(C91="Serviço",E91="Presente",OR(F91="",NOT(ISNUMBER(F91)),F91&lt;=0,F91&gt;Configuração!$B$4)),"Revisar horas",IF(AND(OR(C91&lt;&gt;"Serviço",E91&lt;&gt;"Presente"),F91&lt;&gt;""),"Horas não aplicáveis",IF(G91="Inativo","Cadastro inativo","OK")))))))))))</f>
        <v/>
      </c>
    </row>
    <row r="92" ht="21" customHeight="1">
      <c r="A92" s="33" t="n"/>
      <c r="B92" s="22" t="n"/>
      <c r="C92" s="23" t="n"/>
      <c r="D92" s="24" t="n"/>
      <c r="E92" s="23" t="n"/>
      <c r="F92" s="26" t="n"/>
      <c r="G92" s="27">
        <f>IF(B92="","",IFERROR(VLOOKUP(B92,Membros!$A$2:$B$121,2,FALSE),"Não cadastrado"))</f>
        <v/>
      </c>
      <c r="H92" s="28">
        <f>IF(COUNTA(A92:F92)=0,"",IF(AND(K92="OK",E92="Presente",A92&gt;=Configuração!$B$2,A92&lt;=Configuração!$B$3,COUNTIFS($B$2:B92,B92,$E$2:E92,"Presente",$A$2:A92,"&gt;="&amp;Configuração!$B$2,$A$2:A92,"&lt;="&amp;Configuração!$B$3,$K$2:K92,"OK")=1),1,0))</f>
        <v/>
      </c>
      <c r="I92" s="28">
        <f>IF(COUNTA(A92:F92)=0,"",IF(AND(K92="OK",E92="Presente",A92&gt;=Configuração!$B$2,A92&lt;=Configuração!$B$3,COUNTIFS($B$2:B92,B92,$C$2:C92,C92,$E$2:E92,"Presente",$A$2:A92,"&gt;="&amp;Configuração!$B$2,$A$2:A92,"&lt;="&amp;Configuração!$B$3,$K$2:K92,"OK")=1),1,0))</f>
        <v/>
      </c>
      <c r="J92" s="27">
        <f>IF(OR(A92="",B92="",C92="",D92=""),"",IF(COUNTIFS($A$2:$A$501,A92,$B$2:$B$501,B92,$C$2:$C$501,C92,$D$2:$D$501,D92)&gt;1,"Duplicado",""))</f>
        <v/>
      </c>
      <c r="K92" s="27">
        <f>IF(COUNTA(A92:F92)=0,"",IF(OR(A92="",B92="",C92="",D92="",E92=""),"Campos obrigatórios",IF(OR(NOT(ISNUMBER(A92)),A92&lt;DATE(2020,1,1),A92&gt;TODAY()),"Data inválida",IF(COUNTIF(Configuração!$E$2:$E$4,C92)=0,"Frente inválida",IF(COUNTIF(Configuração!$H$2:$H$4,E92)=0,"Situação inválida",IF(G92="Não cadastrado","Código não cadastrado",IF(COUNTIFS(Configuração!$F$2:$F$20,D92,Configuração!$G$2:$G$20,C92)=0,"Atividade incompatível",IF(J92="Duplicado","Possível duplicidade",IF(AND(C92="Serviço",E92="Presente",OR(F92="",NOT(ISNUMBER(F92)),F92&lt;=0,F92&gt;Configuração!$B$4)),"Revisar horas",IF(AND(OR(C92&lt;&gt;"Serviço",E92&lt;&gt;"Presente"),F92&lt;&gt;""),"Horas não aplicáveis",IF(G92="Inativo","Cadastro inativo","OK")))))))))))</f>
        <v/>
      </c>
    </row>
    <row r="93" ht="21" customHeight="1">
      <c r="A93" s="33" t="n"/>
      <c r="B93" s="22" t="n"/>
      <c r="C93" s="23" t="n"/>
      <c r="D93" s="24" t="n"/>
      <c r="E93" s="23" t="n"/>
      <c r="F93" s="26" t="n"/>
      <c r="G93" s="27">
        <f>IF(B93="","",IFERROR(VLOOKUP(B93,Membros!$A$2:$B$121,2,FALSE),"Não cadastrado"))</f>
        <v/>
      </c>
      <c r="H93" s="28">
        <f>IF(COUNTA(A93:F93)=0,"",IF(AND(K93="OK",E93="Presente",A93&gt;=Configuração!$B$2,A93&lt;=Configuração!$B$3,COUNTIFS($B$2:B93,B93,$E$2:E93,"Presente",$A$2:A93,"&gt;="&amp;Configuração!$B$2,$A$2:A93,"&lt;="&amp;Configuração!$B$3,$K$2:K93,"OK")=1),1,0))</f>
        <v/>
      </c>
      <c r="I93" s="28">
        <f>IF(COUNTA(A93:F93)=0,"",IF(AND(K93="OK",E93="Presente",A93&gt;=Configuração!$B$2,A93&lt;=Configuração!$B$3,COUNTIFS($B$2:B93,B93,$C$2:C93,C93,$E$2:E93,"Presente",$A$2:A93,"&gt;="&amp;Configuração!$B$2,$A$2:A93,"&lt;="&amp;Configuração!$B$3,$K$2:K93,"OK")=1),1,0))</f>
        <v/>
      </c>
      <c r="J93" s="27">
        <f>IF(OR(A93="",B93="",C93="",D93=""),"",IF(COUNTIFS($A$2:$A$501,A93,$B$2:$B$501,B93,$C$2:$C$501,C93,$D$2:$D$501,D93)&gt;1,"Duplicado",""))</f>
        <v/>
      </c>
      <c r="K93" s="27">
        <f>IF(COUNTA(A93:F93)=0,"",IF(OR(A93="",B93="",C93="",D93="",E93=""),"Campos obrigatórios",IF(OR(NOT(ISNUMBER(A93)),A93&lt;DATE(2020,1,1),A93&gt;TODAY()),"Data inválida",IF(COUNTIF(Configuração!$E$2:$E$4,C93)=0,"Frente inválida",IF(COUNTIF(Configuração!$H$2:$H$4,E93)=0,"Situação inválida",IF(G93="Não cadastrado","Código não cadastrado",IF(COUNTIFS(Configuração!$F$2:$F$20,D93,Configuração!$G$2:$G$20,C93)=0,"Atividade incompatível",IF(J93="Duplicado","Possível duplicidade",IF(AND(C93="Serviço",E93="Presente",OR(F93="",NOT(ISNUMBER(F93)),F93&lt;=0,F93&gt;Configuração!$B$4)),"Revisar horas",IF(AND(OR(C93&lt;&gt;"Serviço",E93&lt;&gt;"Presente"),F93&lt;&gt;""),"Horas não aplicáveis",IF(G93="Inativo","Cadastro inativo","OK")))))))))))</f>
        <v/>
      </c>
    </row>
    <row r="94" ht="21" customHeight="1">
      <c r="A94" s="33" t="n"/>
      <c r="B94" s="22" t="n"/>
      <c r="C94" s="23" t="n"/>
      <c r="D94" s="24" t="n"/>
      <c r="E94" s="23" t="n"/>
      <c r="F94" s="26" t="n"/>
      <c r="G94" s="27">
        <f>IF(B94="","",IFERROR(VLOOKUP(B94,Membros!$A$2:$B$121,2,FALSE),"Não cadastrado"))</f>
        <v/>
      </c>
      <c r="H94" s="28">
        <f>IF(COUNTA(A94:F94)=0,"",IF(AND(K94="OK",E94="Presente",A94&gt;=Configuração!$B$2,A94&lt;=Configuração!$B$3,COUNTIFS($B$2:B94,B94,$E$2:E94,"Presente",$A$2:A94,"&gt;="&amp;Configuração!$B$2,$A$2:A94,"&lt;="&amp;Configuração!$B$3,$K$2:K94,"OK")=1),1,0))</f>
        <v/>
      </c>
      <c r="I94" s="28">
        <f>IF(COUNTA(A94:F94)=0,"",IF(AND(K94="OK",E94="Presente",A94&gt;=Configuração!$B$2,A94&lt;=Configuração!$B$3,COUNTIFS($B$2:B94,B94,$C$2:C94,C94,$E$2:E94,"Presente",$A$2:A94,"&gt;="&amp;Configuração!$B$2,$A$2:A94,"&lt;="&amp;Configuração!$B$3,$K$2:K94,"OK")=1),1,0))</f>
        <v/>
      </c>
      <c r="J94" s="27">
        <f>IF(OR(A94="",B94="",C94="",D94=""),"",IF(COUNTIFS($A$2:$A$501,A94,$B$2:$B$501,B94,$C$2:$C$501,C94,$D$2:$D$501,D94)&gt;1,"Duplicado",""))</f>
        <v/>
      </c>
      <c r="K94" s="27">
        <f>IF(COUNTA(A94:F94)=0,"",IF(OR(A94="",B94="",C94="",D94="",E94=""),"Campos obrigatórios",IF(OR(NOT(ISNUMBER(A94)),A94&lt;DATE(2020,1,1),A94&gt;TODAY()),"Data inválida",IF(COUNTIF(Configuração!$E$2:$E$4,C94)=0,"Frente inválida",IF(COUNTIF(Configuração!$H$2:$H$4,E94)=0,"Situação inválida",IF(G94="Não cadastrado","Código não cadastrado",IF(COUNTIFS(Configuração!$F$2:$F$20,D94,Configuração!$G$2:$G$20,C94)=0,"Atividade incompatível",IF(J94="Duplicado","Possível duplicidade",IF(AND(C94="Serviço",E94="Presente",OR(F94="",NOT(ISNUMBER(F94)),F94&lt;=0,F94&gt;Configuração!$B$4)),"Revisar horas",IF(AND(OR(C94&lt;&gt;"Serviço",E94&lt;&gt;"Presente"),F94&lt;&gt;""),"Horas não aplicáveis",IF(G94="Inativo","Cadastro inativo","OK")))))))))))</f>
        <v/>
      </c>
    </row>
    <row r="95" ht="21" customHeight="1">
      <c r="A95" s="33" t="n"/>
      <c r="B95" s="22" t="n"/>
      <c r="C95" s="23" t="n"/>
      <c r="D95" s="24" t="n"/>
      <c r="E95" s="23" t="n"/>
      <c r="F95" s="26" t="n"/>
      <c r="G95" s="27">
        <f>IF(B95="","",IFERROR(VLOOKUP(B95,Membros!$A$2:$B$121,2,FALSE),"Não cadastrado"))</f>
        <v/>
      </c>
      <c r="H95" s="28">
        <f>IF(COUNTA(A95:F95)=0,"",IF(AND(K95="OK",E95="Presente",A95&gt;=Configuração!$B$2,A95&lt;=Configuração!$B$3,COUNTIFS($B$2:B95,B95,$E$2:E95,"Presente",$A$2:A95,"&gt;="&amp;Configuração!$B$2,$A$2:A95,"&lt;="&amp;Configuração!$B$3,$K$2:K95,"OK")=1),1,0))</f>
        <v/>
      </c>
      <c r="I95" s="28">
        <f>IF(COUNTA(A95:F95)=0,"",IF(AND(K95="OK",E95="Presente",A95&gt;=Configuração!$B$2,A95&lt;=Configuração!$B$3,COUNTIFS($B$2:B95,B95,$C$2:C95,C95,$E$2:E95,"Presente",$A$2:A95,"&gt;="&amp;Configuração!$B$2,$A$2:A95,"&lt;="&amp;Configuração!$B$3,$K$2:K95,"OK")=1),1,0))</f>
        <v/>
      </c>
      <c r="J95" s="27">
        <f>IF(OR(A95="",B95="",C95="",D95=""),"",IF(COUNTIFS($A$2:$A$501,A95,$B$2:$B$501,B95,$C$2:$C$501,C95,$D$2:$D$501,D95)&gt;1,"Duplicado",""))</f>
        <v/>
      </c>
      <c r="K95" s="27">
        <f>IF(COUNTA(A95:F95)=0,"",IF(OR(A95="",B95="",C95="",D95="",E95=""),"Campos obrigatórios",IF(OR(NOT(ISNUMBER(A95)),A95&lt;DATE(2020,1,1),A95&gt;TODAY()),"Data inválida",IF(COUNTIF(Configuração!$E$2:$E$4,C95)=0,"Frente inválida",IF(COUNTIF(Configuração!$H$2:$H$4,E95)=0,"Situação inválida",IF(G95="Não cadastrado","Código não cadastrado",IF(COUNTIFS(Configuração!$F$2:$F$20,D95,Configuração!$G$2:$G$20,C95)=0,"Atividade incompatível",IF(J95="Duplicado","Possível duplicidade",IF(AND(C95="Serviço",E95="Presente",OR(F95="",NOT(ISNUMBER(F95)),F95&lt;=0,F95&gt;Configuração!$B$4)),"Revisar horas",IF(AND(OR(C95&lt;&gt;"Serviço",E95&lt;&gt;"Presente"),F95&lt;&gt;""),"Horas não aplicáveis",IF(G95="Inativo","Cadastro inativo","OK")))))))))))</f>
        <v/>
      </c>
    </row>
    <row r="96" ht="21" customHeight="1">
      <c r="A96" s="33" t="n"/>
      <c r="B96" s="22" t="n"/>
      <c r="C96" s="23" t="n"/>
      <c r="D96" s="24" t="n"/>
      <c r="E96" s="23" t="n"/>
      <c r="F96" s="26" t="n"/>
      <c r="G96" s="27">
        <f>IF(B96="","",IFERROR(VLOOKUP(B96,Membros!$A$2:$B$121,2,FALSE),"Não cadastrado"))</f>
        <v/>
      </c>
      <c r="H96" s="28">
        <f>IF(COUNTA(A96:F96)=0,"",IF(AND(K96="OK",E96="Presente",A96&gt;=Configuração!$B$2,A96&lt;=Configuração!$B$3,COUNTIFS($B$2:B96,B96,$E$2:E96,"Presente",$A$2:A96,"&gt;="&amp;Configuração!$B$2,$A$2:A96,"&lt;="&amp;Configuração!$B$3,$K$2:K96,"OK")=1),1,0))</f>
        <v/>
      </c>
      <c r="I96" s="28">
        <f>IF(COUNTA(A96:F96)=0,"",IF(AND(K96="OK",E96="Presente",A96&gt;=Configuração!$B$2,A96&lt;=Configuração!$B$3,COUNTIFS($B$2:B96,B96,$C$2:C96,C96,$E$2:E96,"Presente",$A$2:A96,"&gt;="&amp;Configuração!$B$2,$A$2:A96,"&lt;="&amp;Configuração!$B$3,$K$2:K96,"OK")=1),1,0))</f>
        <v/>
      </c>
      <c r="J96" s="27">
        <f>IF(OR(A96="",B96="",C96="",D96=""),"",IF(COUNTIFS($A$2:$A$501,A96,$B$2:$B$501,B96,$C$2:$C$501,C96,$D$2:$D$501,D96)&gt;1,"Duplicado",""))</f>
        <v/>
      </c>
      <c r="K96" s="27">
        <f>IF(COUNTA(A96:F96)=0,"",IF(OR(A96="",B96="",C96="",D96="",E96=""),"Campos obrigatórios",IF(OR(NOT(ISNUMBER(A96)),A96&lt;DATE(2020,1,1),A96&gt;TODAY()),"Data inválida",IF(COUNTIF(Configuração!$E$2:$E$4,C96)=0,"Frente inválida",IF(COUNTIF(Configuração!$H$2:$H$4,E96)=0,"Situação inválida",IF(G96="Não cadastrado","Código não cadastrado",IF(COUNTIFS(Configuração!$F$2:$F$20,D96,Configuração!$G$2:$G$20,C96)=0,"Atividade incompatível",IF(J96="Duplicado","Possível duplicidade",IF(AND(C96="Serviço",E96="Presente",OR(F96="",NOT(ISNUMBER(F96)),F96&lt;=0,F96&gt;Configuração!$B$4)),"Revisar horas",IF(AND(OR(C96&lt;&gt;"Serviço",E96&lt;&gt;"Presente"),F96&lt;&gt;""),"Horas não aplicáveis",IF(G96="Inativo","Cadastro inativo","OK")))))))))))</f>
        <v/>
      </c>
    </row>
    <row r="97" ht="21" customHeight="1">
      <c r="A97" s="33" t="n"/>
      <c r="B97" s="22" t="n"/>
      <c r="C97" s="23" t="n"/>
      <c r="D97" s="24" t="n"/>
      <c r="E97" s="23" t="n"/>
      <c r="F97" s="26" t="n"/>
      <c r="G97" s="27">
        <f>IF(B97="","",IFERROR(VLOOKUP(B97,Membros!$A$2:$B$121,2,FALSE),"Não cadastrado"))</f>
        <v/>
      </c>
      <c r="H97" s="28">
        <f>IF(COUNTA(A97:F97)=0,"",IF(AND(K97="OK",E97="Presente",A97&gt;=Configuração!$B$2,A97&lt;=Configuração!$B$3,COUNTIFS($B$2:B97,B97,$E$2:E97,"Presente",$A$2:A97,"&gt;="&amp;Configuração!$B$2,$A$2:A97,"&lt;="&amp;Configuração!$B$3,$K$2:K97,"OK")=1),1,0))</f>
        <v/>
      </c>
      <c r="I97" s="28">
        <f>IF(COUNTA(A97:F97)=0,"",IF(AND(K97="OK",E97="Presente",A97&gt;=Configuração!$B$2,A97&lt;=Configuração!$B$3,COUNTIFS($B$2:B97,B97,$C$2:C97,C97,$E$2:E97,"Presente",$A$2:A97,"&gt;="&amp;Configuração!$B$2,$A$2:A97,"&lt;="&amp;Configuração!$B$3,$K$2:K97,"OK")=1),1,0))</f>
        <v/>
      </c>
      <c r="J97" s="27">
        <f>IF(OR(A97="",B97="",C97="",D97=""),"",IF(COUNTIFS($A$2:$A$501,A97,$B$2:$B$501,B97,$C$2:$C$501,C97,$D$2:$D$501,D97)&gt;1,"Duplicado",""))</f>
        <v/>
      </c>
      <c r="K97" s="27">
        <f>IF(COUNTA(A97:F97)=0,"",IF(OR(A97="",B97="",C97="",D97="",E97=""),"Campos obrigatórios",IF(OR(NOT(ISNUMBER(A97)),A97&lt;DATE(2020,1,1),A97&gt;TODAY()),"Data inválida",IF(COUNTIF(Configuração!$E$2:$E$4,C97)=0,"Frente inválida",IF(COUNTIF(Configuração!$H$2:$H$4,E97)=0,"Situação inválida",IF(G97="Não cadastrado","Código não cadastrado",IF(COUNTIFS(Configuração!$F$2:$F$20,D97,Configuração!$G$2:$G$20,C97)=0,"Atividade incompatível",IF(J97="Duplicado","Possível duplicidade",IF(AND(C97="Serviço",E97="Presente",OR(F97="",NOT(ISNUMBER(F97)),F97&lt;=0,F97&gt;Configuração!$B$4)),"Revisar horas",IF(AND(OR(C97&lt;&gt;"Serviço",E97&lt;&gt;"Presente"),F97&lt;&gt;""),"Horas não aplicáveis",IF(G97="Inativo","Cadastro inativo","OK")))))))))))</f>
        <v/>
      </c>
    </row>
    <row r="98" ht="21" customHeight="1">
      <c r="A98" s="33" t="n"/>
      <c r="B98" s="22" t="n"/>
      <c r="C98" s="23" t="n"/>
      <c r="D98" s="24" t="n"/>
      <c r="E98" s="23" t="n"/>
      <c r="F98" s="26" t="n"/>
      <c r="G98" s="27">
        <f>IF(B98="","",IFERROR(VLOOKUP(B98,Membros!$A$2:$B$121,2,FALSE),"Não cadastrado"))</f>
        <v/>
      </c>
      <c r="H98" s="28">
        <f>IF(COUNTA(A98:F98)=0,"",IF(AND(K98="OK",E98="Presente",A98&gt;=Configuração!$B$2,A98&lt;=Configuração!$B$3,COUNTIFS($B$2:B98,B98,$E$2:E98,"Presente",$A$2:A98,"&gt;="&amp;Configuração!$B$2,$A$2:A98,"&lt;="&amp;Configuração!$B$3,$K$2:K98,"OK")=1),1,0))</f>
        <v/>
      </c>
      <c r="I98" s="28">
        <f>IF(COUNTA(A98:F98)=0,"",IF(AND(K98="OK",E98="Presente",A98&gt;=Configuração!$B$2,A98&lt;=Configuração!$B$3,COUNTIFS($B$2:B98,B98,$C$2:C98,C98,$E$2:E98,"Presente",$A$2:A98,"&gt;="&amp;Configuração!$B$2,$A$2:A98,"&lt;="&amp;Configuração!$B$3,$K$2:K98,"OK")=1),1,0))</f>
        <v/>
      </c>
      <c r="J98" s="27">
        <f>IF(OR(A98="",B98="",C98="",D98=""),"",IF(COUNTIFS($A$2:$A$501,A98,$B$2:$B$501,B98,$C$2:$C$501,C98,$D$2:$D$501,D98)&gt;1,"Duplicado",""))</f>
        <v/>
      </c>
      <c r="K98" s="27">
        <f>IF(COUNTA(A98:F98)=0,"",IF(OR(A98="",B98="",C98="",D98="",E98=""),"Campos obrigatórios",IF(OR(NOT(ISNUMBER(A98)),A98&lt;DATE(2020,1,1),A98&gt;TODAY()),"Data inválida",IF(COUNTIF(Configuração!$E$2:$E$4,C98)=0,"Frente inválida",IF(COUNTIF(Configuração!$H$2:$H$4,E98)=0,"Situação inválida",IF(G98="Não cadastrado","Código não cadastrado",IF(COUNTIFS(Configuração!$F$2:$F$20,D98,Configuração!$G$2:$G$20,C98)=0,"Atividade incompatível",IF(J98="Duplicado","Possível duplicidade",IF(AND(C98="Serviço",E98="Presente",OR(F98="",NOT(ISNUMBER(F98)),F98&lt;=0,F98&gt;Configuração!$B$4)),"Revisar horas",IF(AND(OR(C98&lt;&gt;"Serviço",E98&lt;&gt;"Presente"),F98&lt;&gt;""),"Horas não aplicáveis",IF(G98="Inativo","Cadastro inativo","OK")))))))))))</f>
        <v/>
      </c>
    </row>
    <row r="99" ht="21" customHeight="1">
      <c r="A99" s="33" t="n"/>
      <c r="B99" s="22" t="n"/>
      <c r="C99" s="23" t="n"/>
      <c r="D99" s="24" t="n"/>
      <c r="E99" s="23" t="n"/>
      <c r="F99" s="26" t="n"/>
      <c r="G99" s="27">
        <f>IF(B99="","",IFERROR(VLOOKUP(B99,Membros!$A$2:$B$121,2,FALSE),"Não cadastrado"))</f>
        <v/>
      </c>
      <c r="H99" s="28">
        <f>IF(COUNTA(A99:F99)=0,"",IF(AND(K99="OK",E99="Presente",A99&gt;=Configuração!$B$2,A99&lt;=Configuração!$B$3,COUNTIFS($B$2:B99,B99,$E$2:E99,"Presente",$A$2:A99,"&gt;="&amp;Configuração!$B$2,$A$2:A99,"&lt;="&amp;Configuração!$B$3,$K$2:K99,"OK")=1),1,0))</f>
        <v/>
      </c>
      <c r="I99" s="28">
        <f>IF(COUNTA(A99:F99)=0,"",IF(AND(K99="OK",E99="Presente",A99&gt;=Configuração!$B$2,A99&lt;=Configuração!$B$3,COUNTIFS($B$2:B99,B99,$C$2:C99,C99,$E$2:E99,"Presente",$A$2:A99,"&gt;="&amp;Configuração!$B$2,$A$2:A99,"&lt;="&amp;Configuração!$B$3,$K$2:K99,"OK")=1),1,0))</f>
        <v/>
      </c>
      <c r="J99" s="27">
        <f>IF(OR(A99="",B99="",C99="",D99=""),"",IF(COUNTIFS($A$2:$A$501,A99,$B$2:$B$501,B99,$C$2:$C$501,C99,$D$2:$D$501,D99)&gt;1,"Duplicado",""))</f>
        <v/>
      </c>
      <c r="K99" s="27">
        <f>IF(COUNTA(A99:F99)=0,"",IF(OR(A99="",B99="",C99="",D99="",E99=""),"Campos obrigatórios",IF(OR(NOT(ISNUMBER(A99)),A99&lt;DATE(2020,1,1),A99&gt;TODAY()),"Data inválida",IF(COUNTIF(Configuração!$E$2:$E$4,C99)=0,"Frente inválida",IF(COUNTIF(Configuração!$H$2:$H$4,E99)=0,"Situação inválida",IF(G99="Não cadastrado","Código não cadastrado",IF(COUNTIFS(Configuração!$F$2:$F$20,D99,Configuração!$G$2:$G$20,C99)=0,"Atividade incompatível",IF(J99="Duplicado","Possível duplicidade",IF(AND(C99="Serviço",E99="Presente",OR(F99="",NOT(ISNUMBER(F99)),F99&lt;=0,F99&gt;Configuração!$B$4)),"Revisar horas",IF(AND(OR(C99&lt;&gt;"Serviço",E99&lt;&gt;"Presente"),F99&lt;&gt;""),"Horas não aplicáveis",IF(G99="Inativo","Cadastro inativo","OK")))))))))))</f>
        <v/>
      </c>
    </row>
    <row r="100" ht="21" customHeight="1">
      <c r="A100" s="33" t="n"/>
      <c r="B100" s="22" t="n"/>
      <c r="C100" s="23" t="n"/>
      <c r="D100" s="24" t="n"/>
      <c r="E100" s="23" t="n"/>
      <c r="F100" s="26" t="n"/>
      <c r="G100" s="27">
        <f>IF(B100="","",IFERROR(VLOOKUP(B100,Membros!$A$2:$B$121,2,FALSE),"Não cadastrado"))</f>
        <v/>
      </c>
      <c r="H100" s="28">
        <f>IF(COUNTA(A100:F100)=0,"",IF(AND(K100="OK",E100="Presente",A100&gt;=Configuração!$B$2,A100&lt;=Configuração!$B$3,COUNTIFS($B$2:B100,B100,$E$2:E100,"Presente",$A$2:A100,"&gt;="&amp;Configuração!$B$2,$A$2:A100,"&lt;="&amp;Configuração!$B$3,$K$2:K100,"OK")=1),1,0))</f>
        <v/>
      </c>
      <c r="I100" s="28">
        <f>IF(COUNTA(A100:F100)=0,"",IF(AND(K100="OK",E100="Presente",A100&gt;=Configuração!$B$2,A100&lt;=Configuração!$B$3,COUNTIFS($B$2:B100,B100,$C$2:C100,C100,$E$2:E100,"Presente",$A$2:A100,"&gt;="&amp;Configuração!$B$2,$A$2:A100,"&lt;="&amp;Configuração!$B$3,$K$2:K100,"OK")=1),1,0))</f>
        <v/>
      </c>
      <c r="J100" s="27">
        <f>IF(OR(A100="",B100="",C100="",D100=""),"",IF(COUNTIFS($A$2:$A$501,A100,$B$2:$B$501,B100,$C$2:$C$501,C100,$D$2:$D$501,D100)&gt;1,"Duplicado",""))</f>
        <v/>
      </c>
      <c r="K100" s="27">
        <f>IF(COUNTA(A100:F100)=0,"",IF(OR(A100="",B100="",C100="",D100="",E100=""),"Campos obrigatórios",IF(OR(NOT(ISNUMBER(A100)),A100&lt;DATE(2020,1,1),A100&gt;TODAY()),"Data inválida",IF(COUNTIF(Configuração!$E$2:$E$4,C100)=0,"Frente inválida",IF(COUNTIF(Configuração!$H$2:$H$4,E100)=0,"Situação inválida",IF(G100="Não cadastrado","Código não cadastrado",IF(COUNTIFS(Configuração!$F$2:$F$20,D100,Configuração!$G$2:$G$20,C100)=0,"Atividade incompatível",IF(J100="Duplicado","Possível duplicidade",IF(AND(C100="Serviço",E100="Presente",OR(F100="",NOT(ISNUMBER(F100)),F100&lt;=0,F100&gt;Configuração!$B$4)),"Revisar horas",IF(AND(OR(C100&lt;&gt;"Serviço",E100&lt;&gt;"Presente"),F100&lt;&gt;""),"Horas não aplicáveis",IF(G100="Inativo","Cadastro inativo","OK")))))))))))</f>
        <v/>
      </c>
    </row>
    <row r="101" ht="21" customHeight="1">
      <c r="A101" s="33" t="n"/>
      <c r="B101" s="22" t="n"/>
      <c r="C101" s="23" t="n"/>
      <c r="D101" s="24" t="n"/>
      <c r="E101" s="23" t="n"/>
      <c r="F101" s="26" t="n"/>
      <c r="G101" s="27">
        <f>IF(B101="","",IFERROR(VLOOKUP(B101,Membros!$A$2:$B$121,2,FALSE),"Não cadastrado"))</f>
        <v/>
      </c>
      <c r="H101" s="28">
        <f>IF(COUNTA(A101:F101)=0,"",IF(AND(K101="OK",E101="Presente",A101&gt;=Configuração!$B$2,A101&lt;=Configuração!$B$3,COUNTIFS($B$2:B101,B101,$E$2:E101,"Presente",$A$2:A101,"&gt;="&amp;Configuração!$B$2,$A$2:A101,"&lt;="&amp;Configuração!$B$3,$K$2:K101,"OK")=1),1,0))</f>
        <v/>
      </c>
      <c r="I101" s="28">
        <f>IF(COUNTA(A101:F101)=0,"",IF(AND(K101="OK",E101="Presente",A101&gt;=Configuração!$B$2,A101&lt;=Configuração!$B$3,COUNTIFS($B$2:B101,B101,$C$2:C101,C101,$E$2:E101,"Presente",$A$2:A101,"&gt;="&amp;Configuração!$B$2,$A$2:A101,"&lt;="&amp;Configuração!$B$3,$K$2:K101,"OK")=1),1,0))</f>
        <v/>
      </c>
      <c r="J101" s="27">
        <f>IF(OR(A101="",B101="",C101="",D101=""),"",IF(COUNTIFS($A$2:$A$501,A101,$B$2:$B$501,B101,$C$2:$C$501,C101,$D$2:$D$501,D101)&gt;1,"Duplicado",""))</f>
        <v/>
      </c>
      <c r="K101" s="27">
        <f>IF(COUNTA(A101:F101)=0,"",IF(OR(A101="",B101="",C101="",D101="",E101=""),"Campos obrigatórios",IF(OR(NOT(ISNUMBER(A101)),A101&lt;DATE(2020,1,1),A101&gt;TODAY()),"Data inválida",IF(COUNTIF(Configuração!$E$2:$E$4,C101)=0,"Frente inválida",IF(COUNTIF(Configuração!$H$2:$H$4,E101)=0,"Situação inválida",IF(G101="Não cadastrado","Código não cadastrado",IF(COUNTIFS(Configuração!$F$2:$F$20,D101,Configuração!$G$2:$G$20,C101)=0,"Atividade incompatível",IF(J101="Duplicado","Possível duplicidade",IF(AND(C101="Serviço",E101="Presente",OR(F101="",NOT(ISNUMBER(F101)),F101&lt;=0,F101&gt;Configuração!$B$4)),"Revisar horas",IF(AND(OR(C101&lt;&gt;"Serviço",E101&lt;&gt;"Presente"),F101&lt;&gt;""),"Horas não aplicáveis",IF(G101="Inativo","Cadastro inativo","OK")))))))))))</f>
        <v/>
      </c>
    </row>
    <row r="102" ht="21" customHeight="1">
      <c r="A102" s="33" t="n"/>
      <c r="B102" s="22" t="n"/>
      <c r="C102" s="23" t="n"/>
      <c r="D102" s="24" t="n"/>
      <c r="E102" s="23" t="n"/>
      <c r="F102" s="26" t="n"/>
      <c r="G102" s="27">
        <f>IF(B102="","",IFERROR(VLOOKUP(B102,Membros!$A$2:$B$121,2,FALSE),"Não cadastrado"))</f>
        <v/>
      </c>
      <c r="H102" s="28">
        <f>IF(COUNTA(A102:F102)=0,"",IF(AND(K102="OK",E102="Presente",A102&gt;=Configuração!$B$2,A102&lt;=Configuração!$B$3,COUNTIFS($B$2:B102,B102,$E$2:E102,"Presente",$A$2:A102,"&gt;="&amp;Configuração!$B$2,$A$2:A102,"&lt;="&amp;Configuração!$B$3,$K$2:K102,"OK")=1),1,0))</f>
        <v/>
      </c>
      <c r="I102" s="28">
        <f>IF(COUNTA(A102:F102)=0,"",IF(AND(K102="OK",E102="Presente",A102&gt;=Configuração!$B$2,A102&lt;=Configuração!$B$3,COUNTIFS($B$2:B102,B102,$C$2:C102,C102,$E$2:E102,"Presente",$A$2:A102,"&gt;="&amp;Configuração!$B$2,$A$2:A102,"&lt;="&amp;Configuração!$B$3,$K$2:K102,"OK")=1),1,0))</f>
        <v/>
      </c>
      <c r="J102" s="27">
        <f>IF(OR(A102="",B102="",C102="",D102=""),"",IF(COUNTIFS($A$2:$A$501,A102,$B$2:$B$501,B102,$C$2:$C$501,C102,$D$2:$D$501,D102)&gt;1,"Duplicado",""))</f>
        <v/>
      </c>
      <c r="K102" s="27">
        <f>IF(COUNTA(A102:F102)=0,"",IF(OR(A102="",B102="",C102="",D102="",E102=""),"Campos obrigatórios",IF(OR(NOT(ISNUMBER(A102)),A102&lt;DATE(2020,1,1),A102&gt;TODAY()),"Data inválida",IF(COUNTIF(Configuração!$E$2:$E$4,C102)=0,"Frente inválida",IF(COUNTIF(Configuração!$H$2:$H$4,E102)=0,"Situação inválida",IF(G102="Não cadastrado","Código não cadastrado",IF(COUNTIFS(Configuração!$F$2:$F$20,D102,Configuração!$G$2:$G$20,C102)=0,"Atividade incompatível",IF(J102="Duplicado","Possível duplicidade",IF(AND(C102="Serviço",E102="Presente",OR(F102="",NOT(ISNUMBER(F102)),F102&lt;=0,F102&gt;Configuração!$B$4)),"Revisar horas",IF(AND(OR(C102&lt;&gt;"Serviço",E102&lt;&gt;"Presente"),F102&lt;&gt;""),"Horas não aplicáveis",IF(G102="Inativo","Cadastro inativo","OK")))))))))))</f>
        <v/>
      </c>
    </row>
    <row r="103" ht="21" customHeight="1">
      <c r="A103" s="33" t="n"/>
      <c r="B103" s="22" t="n"/>
      <c r="C103" s="23" t="n"/>
      <c r="D103" s="24" t="n"/>
      <c r="E103" s="23" t="n"/>
      <c r="F103" s="26" t="n"/>
      <c r="G103" s="27">
        <f>IF(B103="","",IFERROR(VLOOKUP(B103,Membros!$A$2:$B$121,2,FALSE),"Não cadastrado"))</f>
        <v/>
      </c>
      <c r="H103" s="28">
        <f>IF(COUNTA(A103:F103)=0,"",IF(AND(K103="OK",E103="Presente",A103&gt;=Configuração!$B$2,A103&lt;=Configuração!$B$3,COUNTIFS($B$2:B103,B103,$E$2:E103,"Presente",$A$2:A103,"&gt;="&amp;Configuração!$B$2,$A$2:A103,"&lt;="&amp;Configuração!$B$3,$K$2:K103,"OK")=1),1,0))</f>
        <v/>
      </c>
      <c r="I103" s="28">
        <f>IF(COUNTA(A103:F103)=0,"",IF(AND(K103="OK",E103="Presente",A103&gt;=Configuração!$B$2,A103&lt;=Configuração!$B$3,COUNTIFS($B$2:B103,B103,$C$2:C103,C103,$E$2:E103,"Presente",$A$2:A103,"&gt;="&amp;Configuração!$B$2,$A$2:A103,"&lt;="&amp;Configuração!$B$3,$K$2:K103,"OK")=1),1,0))</f>
        <v/>
      </c>
      <c r="J103" s="27">
        <f>IF(OR(A103="",B103="",C103="",D103=""),"",IF(COUNTIFS($A$2:$A$501,A103,$B$2:$B$501,B103,$C$2:$C$501,C103,$D$2:$D$501,D103)&gt;1,"Duplicado",""))</f>
        <v/>
      </c>
      <c r="K103" s="27">
        <f>IF(COUNTA(A103:F103)=0,"",IF(OR(A103="",B103="",C103="",D103="",E103=""),"Campos obrigatórios",IF(OR(NOT(ISNUMBER(A103)),A103&lt;DATE(2020,1,1),A103&gt;TODAY()),"Data inválida",IF(COUNTIF(Configuração!$E$2:$E$4,C103)=0,"Frente inválida",IF(COUNTIF(Configuração!$H$2:$H$4,E103)=0,"Situação inválida",IF(G103="Não cadastrado","Código não cadastrado",IF(COUNTIFS(Configuração!$F$2:$F$20,D103,Configuração!$G$2:$G$20,C103)=0,"Atividade incompatível",IF(J103="Duplicado","Possível duplicidade",IF(AND(C103="Serviço",E103="Presente",OR(F103="",NOT(ISNUMBER(F103)),F103&lt;=0,F103&gt;Configuração!$B$4)),"Revisar horas",IF(AND(OR(C103&lt;&gt;"Serviço",E103&lt;&gt;"Presente"),F103&lt;&gt;""),"Horas não aplicáveis",IF(G103="Inativo","Cadastro inativo","OK")))))))))))</f>
        <v/>
      </c>
    </row>
    <row r="104" ht="21" customHeight="1">
      <c r="A104" s="33" t="n"/>
      <c r="B104" s="22" t="n"/>
      <c r="C104" s="23" t="n"/>
      <c r="D104" s="24" t="n"/>
      <c r="E104" s="23" t="n"/>
      <c r="F104" s="26" t="n"/>
      <c r="G104" s="27">
        <f>IF(B104="","",IFERROR(VLOOKUP(B104,Membros!$A$2:$B$121,2,FALSE),"Não cadastrado"))</f>
        <v/>
      </c>
      <c r="H104" s="28">
        <f>IF(COUNTA(A104:F104)=0,"",IF(AND(K104="OK",E104="Presente",A104&gt;=Configuração!$B$2,A104&lt;=Configuração!$B$3,COUNTIFS($B$2:B104,B104,$E$2:E104,"Presente",$A$2:A104,"&gt;="&amp;Configuração!$B$2,$A$2:A104,"&lt;="&amp;Configuração!$B$3,$K$2:K104,"OK")=1),1,0))</f>
        <v/>
      </c>
      <c r="I104" s="28">
        <f>IF(COUNTA(A104:F104)=0,"",IF(AND(K104="OK",E104="Presente",A104&gt;=Configuração!$B$2,A104&lt;=Configuração!$B$3,COUNTIFS($B$2:B104,B104,$C$2:C104,C104,$E$2:E104,"Presente",$A$2:A104,"&gt;="&amp;Configuração!$B$2,$A$2:A104,"&lt;="&amp;Configuração!$B$3,$K$2:K104,"OK")=1),1,0))</f>
        <v/>
      </c>
      <c r="J104" s="27">
        <f>IF(OR(A104="",B104="",C104="",D104=""),"",IF(COUNTIFS($A$2:$A$501,A104,$B$2:$B$501,B104,$C$2:$C$501,C104,$D$2:$D$501,D104)&gt;1,"Duplicado",""))</f>
        <v/>
      </c>
      <c r="K104" s="27">
        <f>IF(COUNTA(A104:F104)=0,"",IF(OR(A104="",B104="",C104="",D104="",E104=""),"Campos obrigatórios",IF(OR(NOT(ISNUMBER(A104)),A104&lt;DATE(2020,1,1),A104&gt;TODAY()),"Data inválida",IF(COUNTIF(Configuração!$E$2:$E$4,C104)=0,"Frente inválida",IF(COUNTIF(Configuração!$H$2:$H$4,E104)=0,"Situação inválida",IF(G104="Não cadastrado","Código não cadastrado",IF(COUNTIFS(Configuração!$F$2:$F$20,D104,Configuração!$G$2:$G$20,C104)=0,"Atividade incompatível",IF(J104="Duplicado","Possível duplicidade",IF(AND(C104="Serviço",E104="Presente",OR(F104="",NOT(ISNUMBER(F104)),F104&lt;=0,F104&gt;Configuração!$B$4)),"Revisar horas",IF(AND(OR(C104&lt;&gt;"Serviço",E104&lt;&gt;"Presente"),F104&lt;&gt;""),"Horas não aplicáveis",IF(G104="Inativo","Cadastro inativo","OK")))))))))))</f>
        <v/>
      </c>
    </row>
    <row r="105" ht="21" customHeight="1">
      <c r="A105" s="33" t="n"/>
      <c r="B105" s="22" t="n"/>
      <c r="C105" s="23" t="n"/>
      <c r="D105" s="24" t="n"/>
      <c r="E105" s="23" t="n"/>
      <c r="F105" s="26" t="n"/>
      <c r="G105" s="27">
        <f>IF(B105="","",IFERROR(VLOOKUP(B105,Membros!$A$2:$B$121,2,FALSE),"Não cadastrado"))</f>
        <v/>
      </c>
      <c r="H105" s="28">
        <f>IF(COUNTA(A105:F105)=0,"",IF(AND(K105="OK",E105="Presente",A105&gt;=Configuração!$B$2,A105&lt;=Configuração!$B$3,COUNTIFS($B$2:B105,B105,$E$2:E105,"Presente",$A$2:A105,"&gt;="&amp;Configuração!$B$2,$A$2:A105,"&lt;="&amp;Configuração!$B$3,$K$2:K105,"OK")=1),1,0))</f>
        <v/>
      </c>
      <c r="I105" s="28">
        <f>IF(COUNTA(A105:F105)=0,"",IF(AND(K105="OK",E105="Presente",A105&gt;=Configuração!$B$2,A105&lt;=Configuração!$B$3,COUNTIFS($B$2:B105,B105,$C$2:C105,C105,$E$2:E105,"Presente",$A$2:A105,"&gt;="&amp;Configuração!$B$2,$A$2:A105,"&lt;="&amp;Configuração!$B$3,$K$2:K105,"OK")=1),1,0))</f>
        <v/>
      </c>
      <c r="J105" s="27">
        <f>IF(OR(A105="",B105="",C105="",D105=""),"",IF(COUNTIFS($A$2:$A$501,A105,$B$2:$B$501,B105,$C$2:$C$501,C105,$D$2:$D$501,D105)&gt;1,"Duplicado",""))</f>
        <v/>
      </c>
      <c r="K105" s="27">
        <f>IF(COUNTA(A105:F105)=0,"",IF(OR(A105="",B105="",C105="",D105="",E105=""),"Campos obrigatórios",IF(OR(NOT(ISNUMBER(A105)),A105&lt;DATE(2020,1,1),A105&gt;TODAY()),"Data inválida",IF(COUNTIF(Configuração!$E$2:$E$4,C105)=0,"Frente inválida",IF(COUNTIF(Configuração!$H$2:$H$4,E105)=0,"Situação inválida",IF(G105="Não cadastrado","Código não cadastrado",IF(COUNTIFS(Configuração!$F$2:$F$20,D105,Configuração!$G$2:$G$20,C105)=0,"Atividade incompatível",IF(J105="Duplicado","Possível duplicidade",IF(AND(C105="Serviço",E105="Presente",OR(F105="",NOT(ISNUMBER(F105)),F105&lt;=0,F105&gt;Configuração!$B$4)),"Revisar horas",IF(AND(OR(C105&lt;&gt;"Serviço",E105&lt;&gt;"Presente"),F105&lt;&gt;""),"Horas não aplicáveis",IF(G105="Inativo","Cadastro inativo","OK")))))))))))</f>
        <v/>
      </c>
    </row>
    <row r="106" ht="21" customHeight="1">
      <c r="A106" s="33" t="n"/>
      <c r="B106" s="22" t="n"/>
      <c r="C106" s="23" t="n"/>
      <c r="D106" s="24" t="n"/>
      <c r="E106" s="23" t="n"/>
      <c r="F106" s="26" t="n"/>
      <c r="G106" s="27">
        <f>IF(B106="","",IFERROR(VLOOKUP(B106,Membros!$A$2:$B$121,2,FALSE),"Não cadastrado"))</f>
        <v/>
      </c>
      <c r="H106" s="28">
        <f>IF(COUNTA(A106:F106)=0,"",IF(AND(K106="OK",E106="Presente",A106&gt;=Configuração!$B$2,A106&lt;=Configuração!$B$3,COUNTIFS($B$2:B106,B106,$E$2:E106,"Presente",$A$2:A106,"&gt;="&amp;Configuração!$B$2,$A$2:A106,"&lt;="&amp;Configuração!$B$3,$K$2:K106,"OK")=1),1,0))</f>
        <v/>
      </c>
      <c r="I106" s="28">
        <f>IF(COUNTA(A106:F106)=0,"",IF(AND(K106="OK",E106="Presente",A106&gt;=Configuração!$B$2,A106&lt;=Configuração!$B$3,COUNTIFS($B$2:B106,B106,$C$2:C106,C106,$E$2:E106,"Presente",$A$2:A106,"&gt;="&amp;Configuração!$B$2,$A$2:A106,"&lt;="&amp;Configuração!$B$3,$K$2:K106,"OK")=1),1,0))</f>
        <v/>
      </c>
      <c r="J106" s="27">
        <f>IF(OR(A106="",B106="",C106="",D106=""),"",IF(COUNTIFS($A$2:$A$501,A106,$B$2:$B$501,B106,$C$2:$C$501,C106,$D$2:$D$501,D106)&gt;1,"Duplicado",""))</f>
        <v/>
      </c>
      <c r="K106" s="27">
        <f>IF(COUNTA(A106:F106)=0,"",IF(OR(A106="",B106="",C106="",D106="",E106=""),"Campos obrigatórios",IF(OR(NOT(ISNUMBER(A106)),A106&lt;DATE(2020,1,1),A106&gt;TODAY()),"Data inválida",IF(COUNTIF(Configuração!$E$2:$E$4,C106)=0,"Frente inválida",IF(COUNTIF(Configuração!$H$2:$H$4,E106)=0,"Situação inválida",IF(G106="Não cadastrado","Código não cadastrado",IF(COUNTIFS(Configuração!$F$2:$F$20,D106,Configuração!$G$2:$G$20,C106)=0,"Atividade incompatível",IF(J106="Duplicado","Possível duplicidade",IF(AND(C106="Serviço",E106="Presente",OR(F106="",NOT(ISNUMBER(F106)),F106&lt;=0,F106&gt;Configuração!$B$4)),"Revisar horas",IF(AND(OR(C106&lt;&gt;"Serviço",E106&lt;&gt;"Presente"),F106&lt;&gt;""),"Horas não aplicáveis",IF(G106="Inativo","Cadastro inativo","OK")))))))))))</f>
        <v/>
      </c>
    </row>
    <row r="107" ht="21" customHeight="1">
      <c r="A107" s="33" t="n"/>
      <c r="B107" s="22" t="n"/>
      <c r="C107" s="23" t="n"/>
      <c r="D107" s="24" t="n"/>
      <c r="E107" s="23" t="n"/>
      <c r="F107" s="26" t="n"/>
      <c r="G107" s="27">
        <f>IF(B107="","",IFERROR(VLOOKUP(B107,Membros!$A$2:$B$121,2,FALSE),"Não cadastrado"))</f>
        <v/>
      </c>
      <c r="H107" s="28">
        <f>IF(COUNTA(A107:F107)=0,"",IF(AND(K107="OK",E107="Presente",A107&gt;=Configuração!$B$2,A107&lt;=Configuração!$B$3,COUNTIFS($B$2:B107,B107,$E$2:E107,"Presente",$A$2:A107,"&gt;="&amp;Configuração!$B$2,$A$2:A107,"&lt;="&amp;Configuração!$B$3,$K$2:K107,"OK")=1),1,0))</f>
        <v/>
      </c>
      <c r="I107" s="28">
        <f>IF(COUNTA(A107:F107)=0,"",IF(AND(K107="OK",E107="Presente",A107&gt;=Configuração!$B$2,A107&lt;=Configuração!$B$3,COUNTIFS($B$2:B107,B107,$C$2:C107,C107,$E$2:E107,"Presente",$A$2:A107,"&gt;="&amp;Configuração!$B$2,$A$2:A107,"&lt;="&amp;Configuração!$B$3,$K$2:K107,"OK")=1),1,0))</f>
        <v/>
      </c>
      <c r="J107" s="27">
        <f>IF(OR(A107="",B107="",C107="",D107=""),"",IF(COUNTIFS($A$2:$A$501,A107,$B$2:$B$501,B107,$C$2:$C$501,C107,$D$2:$D$501,D107)&gt;1,"Duplicado",""))</f>
        <v/>
      </c>
      <c r="K107" s="27">
        <f>IF(COUNTA(A107:F107)=0,"",IF(OR(A107="",B107="",C107="",D107="",E107=""),"Campos obrigatórios",IF(OR(NOT(ISNUMBER(A107)),A107&lt;DATE(2020,1,1),A107&gt;TODAY()),"Data inválida",IF(COUNTIF(Configuração!$E$2:$E$4,C107)=0,"Frente inválida",IF(COUNTIF(Configuração!$H$2:$H$4,E107)=0,"Situação inválida",IF(G107="Não cadastrado","Código não cadastrado",IF(COUNTIFS(Configuração!$F$2:$F$20,D107,Configuração!$G$2:$G$20,C107)=0,"Atividade incompatível",IF(J107="Duplicado","Possível duplicidade",IF(AND(C107="Serviço",E107="Presente",OR(F107="",NOT(ISNUMBER(F107)),F107&lt;=0,F107&gt;Configuração!$B$4)),"Revisar horas",IF(AND(OR(C107&lt;&gt;"Serviço",E107&lt;&gt;"Presente"),F107&lt;&gt;""),"Horas não aplicáveis",IF(G107="Inativo","Cadastro inativo","OK")))))))))))</f>
        <v/>
      </c>
    </row>
    <row r="108" ht="21" customHeight="1">
      <c r="A108" s="33" t="n"/>
      <c r="B108" s="22" t="n"/>
      <c r="C108" s="23" t="n"/>
      <c r="D108" s="24" t="n"/>
      <c r="E108" s="23" t="n"/>
      <c r="F108" s="26" t="n"/>
      <c r="G108" s="27">
        <f>IF(B108="","",IFERROR(VLOOKUP(B108,Membros!$A$2:$B$121,2,FALSE),"Não cadastrado"))</f>
        <v/>
      </c>
      <c r="H108" s="28">
        <f>IF(COUNTA(A108:F108)=0,"",IF(AND(K108="OK",E108="Presente",A108&gt;=Configuração!$B$2,A108&lt;=Configuração!$B$3,COUNTIFS($B$2:B108,B108,$E$2:E108,"Presente",$A$2:A108,"&gt;="&amp;Configuração!$B$2,$A$2:A108,"&lt;="&amp;Configuração!$B$3,$K$2:K108,"OK")=1),1,0))</f>
        <v/>
      </c>
      <c r="I108" s="28">
        <f>IF(COUNTA(A108:F108)=0,"",IF(AND(K108="OK",E108="Presente",A108&gt;=Configuração!$B$2,A108&lt;=Configuração!$B$3,COUNTIFS($B$2:B108,B108,$C$2:C108,C108,$E$2:E108,"Presente",$A$2:A108,"&gt;="&amp;Configuração!$B$2,$A$2:A108,"&lt;="&amp;Configuração!$B$3,$K$2:K108,"OK")=1),1,0))</f>
        <v/>
      </c>
      <c r="J108" s="27">
        <f>IF(OR(A108="",B108="",C108="",D108=""),"",IF(COUNTIFS($A$2:$A$501,A108,$B$2:$B$501,B108,$C$2:$C$501,C108,$D$2:$D$501,D108)&gt;1,"Duplicado",""))</f>
        <v/>
      </c>
      <c r="K108" s="27">
        <f>IF(COUNTA(A108:F108)=0,"",IF(OR(A108="",B108="",C108="",D108="",E108=""),"Campos obrigatórios",IF(OR(NOT(ISNUMBER(A108)),A108&lt;DATE(2020,1,1),A108&gt;TODAY()),"Data inválida",IF(COUNTIF(Configuração!$E$2:$E$4,C108)=0,"Frente inválida",IF(COUNTIF(Configuração!$H$2:$H$4,E108)=0,"Situação inválida",IF(G108="Não cadastrado","Código não cadastrado",IF(COUNTIFS(Configuração!$F$2:$F$20,D108,Configuração!$G$2:$G$20,C108)=0,"Atividade incompatível",IF(J108="Duplicado","Possível duplicidade",IF(AND(C108="Serviço",E108="Presente",OR(F108="",NOT(ISNUMBER(F108)),F108&lt;=0,F108&gt;Configuração!$B$4)),"Revisar horas",IF(AND(OR(C108&lt;&gt;"Serviço",E108&lt;&gt;"Presente"),F108&lt;&gt;""),"Horas não aplicáveis",IF(G108="Inativo","Cadastro inativo","OK")))))))))))</f>
        <v/>
      </c>
    </row>
    <row r="109" ht="21" customHeight="1">
      <c r="A109" s="33" t="n"/>
      <c r="B109" s="22" t="n"/>
      <c r="C109" s="23" t="n"/>
      <c r="D109" s="24" t="n"/>
      <c r="E109" s="23" t="n"/>
      <c r="F109" s="26" t="n"/>
      <c r="G109" s="27">
        <f>IF(B109="","",IFERROR(VLOOKUP(B109,Membros!$A$2:$B$121,2,FALSE),"Não cadastrado"))</f>
        <v/>
      </c>
      <c r="H109" s="28">
        <f>IF(COUNTA(A109:F109)=0,"",IF(AND(K109="OK",E109="Presente",A109&gt;=Configuração!$B$2,A109&lt;=Configuração!$B$3,COUNTIFS($B$2:B109,B109,$E$2:E109,"Presente",$A$2:A109,"&gt;="&amp;Configuração!$B$2,$A$2:A109,"&lt;="&amp;Configuração!$B$3,$K$2:K109,"OK")=1),1,0))</f>
        <v/>
      </c>
      <c r="I109" s="28">
        <f>IF(COUNTA(A109:F109)=0,"",IF(AND(K109="OK",E109="Presente",A109&gt;=Configuração!$B$2,A109&lt;=Configuração!$B$3,COUNTIFS($B$2:B109,B109,$C$2:C109,C109,$E$2:E109,"Presente",$A$2:A109,"&gt;="&amp;Configuração!$B$2,$A$2:A109,"&lt;="&amp;Configuração!$B$3,$K$2:K109,"OK")=1),1,0))</f>
        <v/>
      </c>
      <c r="J109" s="27">
        <f>IF(OR(A109="",B109="",C109="",D109=""),"",IF(COUNTIFS($A$2:$A$501,A109,$B$2:$B$501,B109,$C$2:$C$501,C109,$D$2:$D$501,D109)&gt;1,"Duplicado",""))</f>
        <v/>
      </c>
      <c r="K109" s="27">
        <f>IF(COUNTA(A109:F109)=0,"",IF(OR(A109="",B109="",C109="",D109="",E109=""),"Campos obrigatórios",IF(OR(NOT(ISNUMBER(A109)),A109&lt;DATE(2020,1,1),A109&gt;TODAY()),"Data inválida",IF(COUNTIF(Configuração!$E$2:$E$4,C109)=0,"Frente inválida",IF(COUNTIF(Configuração!$H$2:$H$4,E109)=0,"Situação inválida",IF(G109="Não cadastrado","Código não cadastrado",IF(COUNTIFS(Configuração!$F$2:$F$20,D109,Configuração!$G$2:$G$20,C109)=0,"Atividade incompatível",IF(J109="Duplicado","Possível duplicidade",IF(AND(C109="Serviço",E109="Presente",OR(F109="",NOT(ISNUMBER(F109)),F109&lt;=0,F109&gt;Configuração!$B$4)),"Revisar horas",IF(AND(OR(C109&lt;&gt;"Serviço",E109&lt;&gt;"Presente"),F109&lt;&gt;""),"Horas não aplicáveis",IF(G109="Inativo","Cadastro inativo","OK")))))))))))</f>
        <v/>
      </c>
    </row>
    <row r="110" ht="21" customHeight="1">
      <c r="A110" s="33" t="n"/>
      <c r="B110" s="22" t="n"/>
      <c r="C110" s="23" t="n"/>
      <c r="D110" s="24" t="n"/>
      <c r="E110" s="23" t="n"/>
      <c r="F110" s="26" t="n"/>
      <c r="G110" s="27">
        <f>IF(B110="","",IFERROR(VLOOKUP(B110,Membros!$A$2:$B$121,2,FALSE),"Não cadastrado"))</f>
        <v/>
      </c>
      <c r="H110" s="28">
        <f>IF(COUNTA(A110:F110)=0,"",IF(AND(K110="OK",E110="Presente",A110&gt;=Configuração!$B$2,A110&lt;=Configuração!$B$3,COUNTIFS($B$2:B110,B110,$E$2:E110,"Presente",$A$2:A110,"&gt;="&amp;Configuração!$B$2,$A$2:A110,"&lt;="&amp;Configuração!$B$3,$K$2:K110,"OK")=1),1,0))</f>
        <v/>
      </c>
      <c r="I110" s="28">
        <f>IF(COUNTA(A110:F110)=0,"",IF(AND(K110="OK",E110="Presente",A110&gt;=Configuração!$B$2,A110&lt;=Configuração!$B$3,COUNTIFS($B$2:B110,B110,$C$2:C110,C110,$E$2:E110,"Presente",$A$2:A110,"&gt;="&amp;Configuração!$B$2,$A$2:A110,"&lt;="&amp;Configuração!$B$3,$K$2:K110,"OK")=1),1,0))</f>
        <v/>
      </c>
      <c r="J110" s="27">
        <f>IF(OR(A110="",B110="",C110="",D110=""),"",IF(COUNTIFS($A$2:$A$501,A110,$B$2:$B$501,B110,$C$2:$C$501,C110,$D$2:$D$501,D110)&gt;1,"Duplicado",""))</f>
        <v/>
      </c>
      <c r="K110" s="27">
        <f>IF(COUNTA(A110:F110)=0,"",IF(OR(A110="",B110="",C110="",D110="",E110=""),"Campos obrigatórios",IF(OR(NOT(ISNUMBER(A110)),A110&lt;DATE(2020,1,1),A110&gt;TODAY()),"Data inválida",IF(COUNTIF(Configuração!$E$2:$E$4,C110)=0,"Frente inválida",IF(COUNTIF(Configuração!$H$2:$H$4,E110)=0,"Situação inválida",IF(G110="Não cadastrado","Código não cadastrado",IF(COUNTIFS(Configuração!$F$2:$F$20,D110,Configuração!$G$2:$G$20,C110)=0,"Atividade incompatível",IF(J110="Duplicado","Possível duplicidade",IF(AND(C110="Serviço",E110="Presente",OR(F110="",NOT(ISNUMBER(F110)),F110&lt;=0,F110&gt;Configuração!$B$4)),"Revisar horas",IF(AND(OR(C110&lt;&gt;"Serviço",E110&lt;&gt;"Presente"),F110&lt;&gt;""),"Horas não aplicáveis",IF(G110="Inativo","Cadastro inativo","OK")))))))))))</f>
        <v/>
      </c>
    </row>
    <row r="111" ht="21" customHeight="1">
      <c r="A111" s="33" t="n"/>
      <c r="B111" s="22" t="n"/>
      <c r="C111" s="23" t="n"/>
      <c r="D111" s="24" t="n"/>
      <c r="E111" s="23" t="n"/>
      <c r="F111" s="26" t="n"/>
      <c r="G111" s="27">
        <f>IF(B111="","",IFERROR(VLOOKUP(B111,Membros!$A$2:$B$121,2,FALSE),"Não cadastrado"))</f>
        <v/>
      </c>
      <c r="H111" s="28">
        <f>IF(COUNTA(A111:F111)=0,"",IF(AND(K111="OK",E111="Presente",A111&gt;=Configuração!$B$2,A111&lt;=Configuração!$B$3,COUNTIFS($B$2:B111,B111,$E$2:E111,"Presente",$A$2:A111,"&gt;="&amp;Configuração!$B$2,$A$2:A111,"&lt;="&amp;Configuração!$B$3,$K$2:K111,"OK")=1),1,0))</f>
        <v/>
      </c>
      <c r="I111" s="28">
        <f>IF(COUNTA(A111:F111)=0,"",IF(AND(K111="OK",E111="Presente",A111&gt;=Configuração!$B$2,A111&lt;=Configuração!$B$3,COUNTIFS($B$2:B111,B111,$C$2:C111,C111,$E$2:E111,"Presente",$A$2:A111,"&gt;="&amp;Configuração!$B$2,$A$2:A111,"&lt;="&amp;Configuração!$B$3,$K$2:K111,"OK")=1),1,0))</f>
        <v/>
      </c>
      <c r="J111" s="27">
        <f>IF(OR(A111="",B111="",C111="",D111=""),"",IF(COUNTIFS($A$2:$A$501,A111,$B$2:$B$501,B111,$C$2:$C$501,C111,$D$2:$D$501,D111)&gt;1,"Duplicado",""))</f>
        <v/>
      </c>
      <c r="K111" s="27">
        <f>IF(COUNTA(A111:F111)=0,"",IF(OR(A111="",B111="",C111="",D111="",E111=""),"Campos obrigatórios",IF(OR(NOT(ISNUMBER(A111)),A111&lt;DATE(2020,1,1),A111&gt;TODAY()),"Data inválida",IF(COUNTIF(Configuração!$E$2:$E$4,C111)=0,"Frente inválida",IF(COUNTIF(Configuração!$H$2:$H$4,E111)=0,"Situação inválida",IF(G111="Não cadastrado","Código não cadastrado",IF(COUNTIFS(Configuração!$F$2:$F$20,D111,Configuração!$G$2:$G$20,C111)=0,"Atividade incompatível",IF(J111="Duplicado","Possível duplicidade",IF(AND(C111="Serviço",E111="Presente",OR(F111="",NOT(ISNUMBER(F111)),F111&lt;=0,F111&gt;Configuração!$B$4)),"Revisar horas",IF(AND(OR(C111&lt;&gt;"Serviço",E111&lt;&gt;"Presente"),F111&lt;&gt;""),"Horas não aplicáveis",IF(G111="Inativo","Cadastro inativo","OK")))))))))))</f>
        <v/>
      </c>
    </row>
    <row r="112" ht="21" customHeight="1">
      <c r="A112" s="33" t="n"/>
      <c r="B112" s="22" t="n"/>
      <c r="C112" s="23" t="n"/>
      <c r="D112" s="24" t="n"/>
      <c r="E112" s="23" t="n"/>
      <c r="F112" s="26" t="n"/>
      <c r="G112" s="27">
        <f>IF(B112="","",IFERROR(VLOOKUP(B112,Membros!$A$2:$B$121,2,FALSE),"Não cadastrado"))</f>
        <v/>
      </c>
      <c r="H112" s="28">
        <f>IF(COUNTA(A112:F112)=0,"",IF(AND(K112="OK",E112="Presente",A112&gt;=Configuração!$B$2,A112&lt;=Configuração!$B$3,COUNTIFS($B$2:B112,B112,$E$2:E112,"Presente",$A$2:A112,"&gt;="&amp;Configuração!$B$2,$A$2:A112,"&lt;="&amp;Configuração!$B$3,$K$2:K112,"OK")=1),1,0))</f>
        <v/>
      </c>
      <c r="I112" s="28">
        <f>IF(COUNTA(A112:F112)=0,"",IF(AND(K112="OK",E112="Presente",A112&gt;=Configuração!$B$2,A112&lt;=Configuração!$B$3,COUNTIFS($B$2:B112,B112,$C$2:C112,C112,$E$2:E112,"Presente",$A$2:A112,"&gt;="&amp;Configuração!$B$2,$A$2:A112,"&lt;="&amp;Configuração!$B$3,$K$2:K112,"OK")=1),1,0))</f>
        <v/>
      </c>
      <c r="J112" s="27">
        <f>IF(OR(A112="",B112="",C112="",D112=""),"",IF(COUNTIFS($A$2:$A$501,A112,$B$2:$B$501,B112,$C$2:$C$501,C112,$D$2:$D$501,D112)&gt;1,"Duplicado",""))</f>
        <v/>
      </c>
      <c r="K112" s="27">
        <f>IF(COUNTA(A112:F112)=0,"",IF(OR(A112="",B112="",C112="",D112="",E112=""),"Campos obrigatórios",IF(OR(NOT(ISNUMBER(A112)),A112&lt;DATE(2020,1,1),A112&gt;TODAY()),"Data inválida",IF(COUNTIF(Configuração!$E$2:$E$4,C112)=0,"Frente inválida",IF(COUNTIF(Configuração!$H$2:$H$4,E112)=0,"Situação inválida",IF(G112="Não cadastrado","Código não cadastrado",IF(COUNTIFS(Configuração!$F$2:$F$20,D112,Configuração!$G$2:$G$20,C112)=0,"Atividade incompatível",IF(J112="Duplicado","Possível duplicidade",IF(AND(C112="Serviço",E112="Presente",OR(F112="",NOT(ISNUMBER(F112)),F112&lt;=0,F112&gt;Configuração!$B$4)),"Revisar horas",IF(AND(OR(C112&lt;&gt;"Serviço",E112&lt;&gt;"Presente"),F112&lt;&gt;""),"Horas não aplicáveis",IF(G112="Inativo","Cadastro inativo","OK")))))))))))</f>
        <v/>
      </c>
    </row>
    <row r="113" ht="21" customHeight="1">
      <c r="A113" s="33" t="n"/>
      <c r="B113" s="22" t="n"/>
      <c r="C113" s="23" t="n"/>
      <c r="D113" s="24" t="n"/>
      <c r="E113" s="23" t="n"/>
      <c r="F113" s="26" t="n"/>
      <c r="G113" s="27">
        <f>IF(B113="","",IFERROR(VLOOKUP(B113,Membros!$A$2:$B$121,2,FALSE),"Não cadastrado"))</f>
        <v/>
      </c>
      <c r="H113" s="28">
        <f>IF(COUNTA(A113:F113)=0,"",IF(AND(K113="OK",E113="Presente",A113&gt;=Configuração!$B$2,A113&lt;=Configuração!$B$3,COUNTIFS($B$2:B113,B113,$E$2:E113,"Presente",$A$2:A113,"&gt;="&amp;Configuração!$B$2,$A$2:A113,"&lt;="&amp;Configuração!$B$3,$K$2:K113,"OK")=1),1,0))</f>
        <v/>
      </c>
      <c r="I113" s="28">
        <f>IF(COUNTA(A113:F113)=0,"",IF(AND(K113="OK",E113="Presente",A113&gt;=Configuração!$B$2,A113&lt;=Configuração!$B$3,COUNTIFS($B$2:B113,B113,$C$2:C113,C113,$E$2:E113,"Presente",$A$2:A113,"&gt;="&amp;Configuração!$B$2,$A$2:A113,"&lt;="&amp;Configuração!$B$3,$K$2:K113,"OK")=1),1,0))</f>
        <v/>
      </c>
      <c r="J113" s="27">
        <f>IF(OR(A113="",B113="",C113="",D113=""),"",IF(COUNTIFS($A$2:$A$501,A113,$B$2:$B$501,B113,$C$2:$C$501,C113,$D$2:$D$501,D113)&gt;1,"Duplicado",""))</f>
        <v/>
      </c>
      <c r="K113" s="27">
        <f>IF(COUNTA(A113:F113)=0,"",IF(OR(A113="",B113="",C113="",D113="",E113=""),"Campos obrigatórios",IF(OR(NOT(ISNUMBER(A113)),A113&lt;DATE(2020,1,1),A113&gt;TODAY()),"Data inválida",IF(COUNTIF(Configuração!$E$2:$E$4,C113)=0,"Frente inválida",IF(COUNTIF(Configuração!$H$2:$H$4,E113)=0,"Situação inválida",IF(G113="Não cadastrado","Código não cadastrado",IF(COUNTIFS(Configuração!$F$2:$F$20,D113,Configuração!$G$2:$G$20,C113)=0,"Atividade incompatível",IF(J113="Duplicado","Possível duplicidade",IF(AND(C113="Serviço",E113="Presente",OR(F113="",NOT(ISNUMBER(F113)),F113&lt;=0,F113&gt;Configuração!$B$4)),"Revisar horas",IF(AND(OR(C113&lt;&gt;"Serviço",E113&lt;&gt;"Presente"),F113&lt;&gt;""),"Horas não aplicáveis",IF(G113="Inativo","Cadastro inativo","OK")))))))))))</f>
        <v/>
      </c>
    </row>
    <row r="114" ht="21" customHeight="1">
      <c r="A114" s="33" t="n"/>
      <c r="B114" s="22" t="n"/>
      <c r="C114" s="23" t="n"/>
      <c r="D114" s="24" t="n"/>
      <c r="E114" s="23" t="n"/>
      <c r="F114" s="26" t="n"/>
      <c r="G114" s="27">
        <f>IF(B114="","",IFERROR(VLOOKUP(B114,Membros!$A$2:$B$121,2,FALSE),"Não cadastrado"))</f>
        <v/>
      </c>
      <c r="H114" s="28">
        <f>IF(COUNTA(A114:F114)=0,"",IF(AND(K114="OK",E114="Presente",A114&gt;=Configuração!$B$2,A114&lt;=Configuração!$B$3,COUNTIFS($B$2:B114,B114,$E$2:E114,"Presente",$A$2:A114,"&gt;="&amp;Configuração!$B$2,$A$2:A114,"&lt;="&amp;Configuração!$B$3,$K$2:K114,"OK")=1),1,0))</f>
        <v/>
      </c>
      <c r="I114" s="28">
        <f>IF(COUNTA(A114:F114)=0,"",IF(AND(K114="OK",E114="Presente",A114&gt;=Configuração!$B$2,A114&lt;=Configuração!$B$3,COUNTIFS($B$2:B114,B114,$C$2:C114,C114,$E$2:E114,"Presente",$A$2:A114,"&gt;="&amp;Configuração!$B$2,$A$2:A114,"&lt;="&amp;Configuração!$B$3,$K$2:K114,"OK")=1),1,0))</f>
        <v/>
      </c>
      <c r="J114" s="27">
        <f>IF(OR(A114="",B114="",C114="",D114=""),"",IF(COUNTIFS($A$2:$A$501,A114,$B$2:$B$501,B114,$C$2:$C$501,C114,$D$2:$D$501,D114)&gt;1,"Duplicado",""))</f>
        <v/>
      </c>
      <c r="K114" s="27">
        <f>IF(COUNTA(A114:F114)=0,"",IF(OR(A114="",B114="",C114="",D114="",E114=""),"Campos obrigatórios",IF(OR(NOT(ISNUMBER(A114)),A114&lt;DATE(2020,1,1),A114&gt;TODAY()),"Data inválida",IF(COUNTIF(Configuração!$E$2:$E$4,C114)=0,"Frente inválida",IF(COUNTIF(Configuração!$H$2:$H$4,E114)=0,"Situação inválida",IF(G114="Não cadastrado","Código não cadastrado",IF(COUNTIFS(Configuração!$F$2:$F$20,D114,Configuração!$G$2:$G$20,C114)=0,"Atividade incompatível",IF(J114="Duplicado","Possível duplicidade",IF(AND(C114="Serviço",E114="Presente",OR(F114="",NOT(ISNUMBER(F114)),F114&lt;=0,F114&gt;Configuração!$B$4)),"Revisar horas",IF(AND(OR(C114&lt;&gt;"Serviço",E114&lt;&gt;"Presente"),F114&lt;&gt;""),"Horas não aplicáveis",IF(G114="Inativo","Cadastro inativo","OK")))))))))))</f>
        <v/>
      </c>
    </row>
    <row r="115" ht="21" customHeight="1">
      <c r="A115" s="33" t="n"/>
      <c r="B115" s="22" t="n"/>
      <c r="C115" s="23" t="n"/>
      <c r="D115" s="24" t="n"/>
      <c r="E115" s="23" t="n"/>
      <c r="F115" s="26" t="n"/>
      <c r="G115" s="27">
        <f>IF(B115="","",IFERROR(VLOOKUP(B115,Membros!$A$2:$B$121,2,FALSE),"Não cadastrado"))</f>
        <v/>
      </c>
      <c r="H115" s="28">
        <f>IF(COUNTA(A115:F115)=0,"",IF(AND(K115="OK",E115="Presente",A115&gt;=Configuração!$B$2,A115&lt;=Configuração!$B$3,COUNTIFS($B$2:B115,B115,$E$2:E115,"Presente",$A$2:A115,"&gt;="&amp;Configuração!$B$2,$A$2:A115,"&lt;="&amp;Configuração!$B$3,$K$2:K115,"OK")=1),1,0))</f>
        <v/>
      </c>
      <c r="I115" s="28">
        <f>IF(COUNTA(A115:F115)=0,"",IF(AND(K115="OK",E115="Presente",A115&gt;=Configuração!$B$2,A115&lt;=Configuração!$B$3,COUNTIFS($B$2:B115,B115,$C$2:C115,C115,$E$2:E115,"Presente",$A$2:A115,"&gt;="&amp;Configuração!$B$2,$A$2:A115,"&lt;="&amp;Configuração!$B$3,$K$2:K115,"OK")=1),1,0))</f>
        <v/>
      </c>
      <c r="J115" s="27">
        <f>IF(OR(A115="",B115="",C115="",D115=""),"",IF(COUNTIFS($A$2:$A$501,A115,$B$2:$B$501,B115,$C$2:$C$501,C115,$D$2:$D$501,D115)&gt;1,"Duplicado",""))</f>
        <v/>
      </c>
      <c r="K115" s="27">
        <f>IF(COUNTA(A115:F115)=0,"",IF(OR(A115="",B115="",C115="",D115="",E115=""),"Campos obrigatórios",IF(OR(NOT(ISNUMBER(A115)),A115&lt;DATE(2020,1,1),A115&gt;TODAY()),"Data inválida",IF(COUNTIF(Configuração!$E$2:$E$4,C115)=0,"Frente inválida",IF(COUNTIF(Configuração!$H$2:$H$4,E115)=0,"Situação inválida",IF(G115="Não cadastrado","Código não cadastrado",IF(COUNTIFS(Configuração!$F$2:$F$20,D115,Configuração!$G$2:$G$20,C115)=0,"Atividade incompatível",IF(J115="Duplicado","Possível duplicidade",IF(AND(C115="Serviço",E115="Presente",OR(F115="",NOT(ISNUMBER(F115)),F115&lt;=0,F115&gt;Configuração!$B$4)),"Revisar horas",IF(AND(OR(C115&lt;&gt;"Serviço",E115&lt;&gt;"Presente"),F115&lt;&gt;""),"Horas não aplicáveis",IF(G115="Inativo","Cadastro inativo","OK")))))))))))</f>
        <v/>
      </c>
    </row>
    <row r="116" ht="21" customHeight="1">
      <c r="A116" s="33" t="n"/>
      <c r="B116" s="22" t="n"/>
      <c r="C116" s="23" t="n"/>
      <c r="D116" s="24" t="n"/>
      <c r="E116" s="23" t="n"/>
      <c r="F116" s="26" t="n"/>
      <c r="G116" s="27">
        <f>IF(B116="","",IFERROR(VLOOKUP(B116,Membros!$A$2:$B$121,2,FALSE),"Não cadastrado"))</f>
        <v/>
      </c>
      <c r="H116" s="28">
        <f>IF(COUNTA(A116:F116)=0,"",IF(AND(K116="OK",E116="Presente",A116&gt;=Configuração!$B$2,A116&lt;=Configuração!$B$3,COUNTIFS($B$2:B116,B116,$E$2:E116,"Presente",$A$2:A116,"&gt;="&amp;Configuração!$B$2,$A$2:A116,"&lt;="&amp;Configuração!$B$3,$K$2:K116,"OK")=1),1,0))</f>
        <v/>
      </c>
      <c r="I116" s="28">
        <f>IF(COUNTA(A116:F116)=0,"",IF(AND(K116="OK",E116="Presente",A116&gt;=Configuração!$B$2,A116&lt;=Configuração!$B$3,COUNTIFS($B$2:B116,B116,$C$2:C116,C116,$E$2:E116,"Presente",$A$2:A116,"&gt;="&amp;Configuração!$B$2,$A$2:A116,"&lt;="&amp;Configuração!$B$3,$K$2:K116,"OK")=1),1,0))</f>
        <v/>
      </c>
      <c r="J116" s="27">
        <f>IF(OR(A116="",B116="",C116="",D116=""),"",IF(COUNTIFS($A$2:$A$501,A116,$B$2:$B$501,B116,$C$2:$C$501,C116,$D$2:$D$501,D116)&gt;1,"Duplicado",""))</f>
        <v/>
      </c>
      <c r="K116" s="27">
        <f>IF(COUNTA(A116:F116)=0,"",IF(OR(A116="",B116="",C116="",D116="",E116=""),"Campos obrigatórios",IF(OR(NOT(ISNUMBER(A116)),A116&lt;DATE(2020,1,1),A116&gt;TODAY()),"Data inválida",IF(COUNTIF(Configuração!$E$2:$E$4,C116)=0,"Frente inválida",IF(COUNTIF(Configuração!$H$2:$H$4,E116)=0,"Situação inválida",IF(G116="Não cadastrado","Código não cadastrado",IF(COUNTIFS(Configuração!$F$2:$F$20,D116,Configuração!$G$2:$G$20,C116)=0,"Atividade incompatível",IF(J116="Duplicado","Possível duplicidade",IF(AND(C116="Serviço",E116="Presente",OR(F116="",NOT(ISNUMBER(F116)),F116&lt;=0,F116&gt;Configuração!$B$4)),"Revisar horas",IF(AND(OR(C116&lt;&gt;"Serviço",E116&lt;&gt;"Presente"),F116&lt;&gt;""),"Horas não aplicáveis",IF(G116="Inativo","Cadastro inativo","OK")))))))))))</f>
        <v/>
      </c>
    </row>
    <row r="117" ht="21" customHeight="1">
      <c r="A117" s="33" t="n"/>
      <c r="B117" s="22" t="n"/>
      <c r="C117" s="23" t="n"/>
      <c r="D117" s="24" t="n"/>
      <c r="E117" s="23" t="n"/>
      <c r="F117" s="26" t="n"/>
      <c r="G117" s="27">
        <f>IF(B117="","",IFERROR(VLOOKUP(B117,Membros!$A$2:$B$121,2,FALSE),"Não cadastrado"))</f>
        <v/>
      </c>
      <c r="H117" s="28">
        <f>IF(COUNTA(A117:F117)=0,"",IF(AND(K117="OK",E117="Presente",A117&gt;=Configuração!$B$2,A117&lt;=Configuração!$B$3,COUNTIFS($B$2:B117,B117,$E$2:E117,"Presente",$A$2:A117,"&gt;="&amp;Configuração!$B$2,$A$2:A117,"&lt;="&amp;Configuração!$B$3,$K$2:K117,"OK")=1),1,0))</f>
        <v/>
      </c>
      <c r="I117" s="28">
        <f>IF(COUNTA(A117:F117)=0,"",IF(AND(K117="OK",E117="Presente",A117&gt;=Configuração!$B$2,A117&lt;=Configuração!$B$3,COUNTIFS($B$2:B117,B117,$C$2:C117,C117,$E$2:E117,"Presente",$A$2:A117,"&gt;="&amp;Configuração!$B$2,$A$2:A117,"&lt;="&amp;Configuração!$B$3,$K$2:K117,"OK")=1),1,0))</f>
        <v/>
      </c>
      <c r="J117" s="27">
        <f>IF(OR(A117="",B117="",C117="",D117=""),"",IF(COUNTIFS($A$2:$A$501,A117,$B$2:$B$501,B117,$C$2:$C$501,C117,$D$2:$D$501,D117)&gt;1,"Duplicado",""))</f>
        <v/>
      </c>
      <c r="K117" s="27">
        <f>IF(COUNTA(A117:F117)=0,"",IF(OR(A117="",B117="",C117="",D117="",E117=""),"Campos obrigatórios",IF(OR(NOT(ISNUMBER(A117)),A117&lt;DATE(2020,1,1),A117&gt;TODAY()),"Data inválida",IF(COUNTIF(Configuração!$E$2:$E$4,C117)=0,"Frente inválida",IF(COUNTIF(Configuração!$H$2:$H$4,E117)=0,"Situação inválida",IF(G117="Não cadastrado","Código não cadastrado",IF(COUNTIFS(Configuração!$F$2:$F$20,D117,Configuração!$G$2:$G$20,C117)=0,"Atividade incompatível",IF(J117="Duplicado","Possível duplicidade",IF(AND(C117="Serviço",E117="Presente",OR(F117="",NOT(ISNUMBER(F117)),F117&lt;=0,F117&gt;Configuração!$B$4)),"Revisar horas",IF(AND(OR(C117&lt;&gt;"Serviço",E117&lt;&gt;"Presente"),F117&lt;&gt;""),"Horas não aplicáveis",IF(G117="Inativo","Cadastro inativo","OK")))))))))))</f>
        <v/>
      </c>
    </row>
    <row r="118" ht="21" customHeight="1">
      <c r="A118" s="33" t="n"/>
      <c r="B118" s="22" t="n"/>
      <c r="C118" s="23" t="n"/>
      <c r="D118" s="24" t="n"/>
      <c r="E118" s="23" t="n"/>
      <c r="F118" s="26" t="n"/>
      <c r="G118" s="27">
        <f>IF(B118="","",IFERROR(VLOOKUP(B118,Membros!$A$2:$B$121,2,FALSE),"Não cadastrado"))</f>
        <v/>
      </c>
      <c r="H118" s="28">
        <f>IF(COUNTA(A118:F118)=0,"",IF(AND(K118="OK",E118="Presente",A118&gt;=Configuração!$B$2,A118&lt;=Configuração!$B$3,COUNTIFS($B$2:B118,B118,$E$2:E118,"Presente",$A$2:A118,"&gt;="&amp;Configuração!$B$2,$A$2:A118,"&lt;="&amp;Configuração!$B$3,$K$2:K118,"OK")=1),1,0))</f>
        <v/>
      </c>
      <c r="I118" s="28">
        <f>IF(COUNTA(A118:F118)=0,"",IF(AND(K118="OK",E118="Presente",A118&gt;=Configuração!$B$2,A118&lt;=Configuração!$B$3,COUNTIFS($B$2:B118,B118,$C$2:C118,C118,$E$2:E118,"Presente",$A$2:A118,"&gt;="&amp;Configuração!$B$2,$A$2:A118,"&lt;="&amp;Configuração!$B$3,$K$2:K118,"OK")=1),1,0))</f>
        <v/>
      </c>
      <c r="J118" s="27">
        <f>IF(OR(A118="",B118="",C118="",D118=""),"",IF(COUNTIFS($A$2:$A$501,A118,$B$2:$B$501,B118,$C$2:$C$501,C118,$D$2:$D$501,D118)&gt;1,"Duplicado",""))</f>
        <v/>
      </c>
      <c r="K118" s="27">
        <f>IF(COUNTA(A118:F118)=0,"",IF(OR(A118="",B118="",C118="",D118="",E118=""),"Campos obrigatórios",IF(OR(NOT(ISNUMBER(A118)),A118&lt;DATE(2020,1,1),A118&gt;TODAY()),"Data inválida",IF(COUNTIF(Configuração!$E$2:$E$4,C118)=0,"Frente inválida",IF(COUNTIF(Configuração!$H$2:$H$4,E118)=0,"Situação inválida",IF(G118="Não cadastrado","Código não cadastrado",IF(COUNTIFS(Configuração!$F$2:$F$20,D118,Configuração!$G$2:$G$20,C118)=0,"Atividade incompatível",IF(J118="Duplicado","Possível duplicidade",IF(AND(C118="Serviço",E118="Presente",OR(F118="",NOT(ISNUMBER(F118)),F118&lt;=0,F118&gt;Configuração!$B$4)),"Revisar horas",IF(AND(OR(C118&lt;&gt;"Serviço",E118&lt;&gt;"Presente"),F118&lt;&gt;""),"Horas não aplicáveis",IF(G118="Inativo","Cadastro inativo","OK")))))))))))</f>
        <v/>
      </c>
    </row>
    <row r="119" ht="21" customHeight="1">
      <c r="A119" s="33" t="n"/>
      <c r="B119" s="22" t="n"/>
      <c r="C119" s="23" t="n"/>
      <c r="D119" s="24" t="n"/>
      <c r="E119" s="23" t="n"/>
      <c r="F119" s="26" t="n"/>
      <c r="G119" s="27">
        <f>IF(B119="","",IFERROR(VLOOKUP(B119,Membros!$A$2:$B$121,2,FALSE),"Não cadastrado"))</f>
        <v/>
      </c>
      <c r="H119" s="28">
        <f>IF(COUNTA(A119:F119)=0,"",IF(AND(K119="OK",E119="Presente",A119&gt;=Configuração!$B$2,A119&lt;=Configuração!$B$3,COUNTIFS($B$2:B119,B119,$E$2:E119,"Presente",$A$2:A119,"&gt;="&amp;Configuração!$B$2,$A$2:A119,"&lt;="&amp;Configuração!$B$3,$K$2:K119,"OK")=1),1,0))</f>
        <v/>
      </c>
      <c r="I119" s="28">
        <f>IF(COUNTA(A119:F119)=0,"",IF(AND(K119="OK",E119="Presente",A119&gt;=Configuração!$B$2,A119&lt;=Configuração!$B$3,COUNTIFS($B$2:B119,B119,$C$2:C119,C119,$E$2:E119,"Presente",$A$2:A119,"&gt;="&amp;Configuração!$B$2,$A$2:A119,"&lt;="&amp;Configuração!$B$3,$K$2:K119,"OK")=1),1,0))</f>
        <v/>
      </c>
      <c r="J119" s="27">
        <f>IF(OR(A119="",B119="",C119="",D119=""),"",IF(COUNTIFS($A$2:$A$501,A119,$B$2:$B$501,B119,$C$2:$C$501,C119,$D$2:$D$501,D119)&gt;1,"Duplicado",""))</f>
        <v/>
      </c>
      <c r="K119" s="27">
        <f>IF(COUNTA(A119:F119)=0,"",IF(OR(A119="",B119="",C119="",D119="",E119=""),"Campos obrigatórios",IF(OR(NOT(ISNUMBER(A119)),A119&lt;DATE(2020,1,1),A119&gt;TODAY()),"Data inválida",IF(COUNTIF(Configuração!$E$2:$E$4,C119)=0,"Frente inválida",IF(COUNTIF(Configuração!$H$2:$H$4,E119)=0,"Situação inválida",IF(G119="Não cadastrado","Código não cadastrado",IF(COUNTIFS(Configuração!$F$2:$F$20,D119,Configuração!$G$2:$G$20,C119)=0,"Atividade incompatível",IF(J119="Duplicado","Possível duplicidade",IF(AND(C119="Serviço",E119="Presente",OR(F119="",NOT(ISNUMBER(F119)),F119&lt;=0,F119&gt;Configuração!$B$4)),"Revisar horas",IF(AND(OR(C119&lt;&gt;"Serviço",E119&lt;&gt;"Presente"),F119&lt;&gt;""),"Horas não aplicáveis",IF(G119="Inativo","Cadastro inativo","OK")))))))))))</f>
        <v/>
      </c>
    </row>
    <row r="120" ht="21" customHeight="1">
      <c r="A120" s="33" t="n"/>
      <c r="B120" s="22" t="n"/>
      <c r="C120" s="23" t="n"/>
      <c r="D120" s="24" t="n"/>
      <c r="E120" s="23" t="n"/>
      <c r="F120" s="26" t="n"/>
      <c r="G120" s="27">
        <f>IF(B120="","",IFERROR(VLOOKUP(B120,Membros!$A$2:$B$121,2,FALSE),"Não cadastrado"))</f>
        <v/>
      </c>
      <c r="H120" s="28">
        <f>IF(COUNTA(A120:F120)=0,"",IF(AND(K120="OK",E120="Presente",A120&gt;=Configuração!$B$2,A120&lt;=Configuração!$B$3,COUNTIFS($B$2:B120,B120,$E$2:E120,"Presente",$A$2:A120,"&gt;="&amp;Configuração!$B$2,$A$2:A120,"&lt;="&amp;Configuração!$B$3,$K$2:K120,"OK")=1),1,0))</f>
        <v/>
      </c>
      <c r="I120" s="28">
        <f>IF(COUNTA(A120:F120)=0,"",IF(AND(K120="OK",E120="Presente",A120&gt;=Configuração!$B$2,A120&lt;=Configuração!$B$3,COUNTIFS($B$2:B120,B120,$C$2:C120,C120,$E$2:E120,"Presente",$A$2:A120,"&gt;="&amp;Configuração!$B$2,$A$2:A120,"&lt;="&amp;Configuração!$B$3,$K$2:K120,"OK")=1),1,0))</f>
        <v/>
      </c>
      <c r="J120" s="27">
        <f>IF(OR(A120="",B120="",C120="",D120=""),"",IF(COUNTIFS($A$2:$A$501,A120,$B$2:$B$501,B120,$C$2:$C$501,C120,$D$2:$D$501,D120)&gt;1,"Duplicado",""))</f>
        <v/>
      </c>
      <c r="K120" s="27">
        <f>IF(COUNTA(A120:F120)=0,"",IF(OR(A120="",B120="",C120="",D120="",E120=""),"Campos obrigatórios",IF(OR(NOT(ISNUMBER(A120)),A120&lt;DATE(2020,1,1),A120&gt;TODAY()),"Data inválida",IF(COUNTIF(Configuração!$E$2:$E$4,C120)=0,"Frente inválida",IF(COUNTIF(Configuração!$H$2:$H$4,E120)=0,"Situação inválida",IF(G120="Não cadastrado","Código não cadastrado",IF(COUNTIFS(Configuração!$F$2:$F$20,D120,Configuração!$G$2:$G$20,C120)=0,"Atividade incompatível",IF(J120="Duplicado","Possível duplicidade",IF(AND(C120="Serviço",E120="Presente",OR(F120="",NOT(ISNUMBER(F120)),F120&lt;=0,F120&gt;Configuração!$B$4)),"Revisar horas",IF(AND(OR(C120&lt;&gt;"Serviço",E120&lt;&gt;"Presente"),F120&lt;&gt;""),"Horas não aplicáveis",IF(G120="Inativo","Cadastro inativo","OK")))))))))))</f>
        <v/>
      </c>
    </row>
    <row r="121" ht="21" customHeight="1">
      <c r="A121" s="33" t="n"/>
      <c r="B121" s="22" t="n"/>
      <c r="C121" s="23" t="n"/>
      <c r="D121" s="24" t="n"/>
      <c r="E121" s="23" t="n"/>
      <c r="F121" s="26" t="n"/>
      <c r="G121" s="27">
        <f>IF(B121="","",IFERROR(VLOOKUP(B121,Membros!$A$2:$B$121,2,FALSE),"Não cadastrado"))</f>
        <v/>
      </c>
      <c r="H121" s="28">
        <f>IF(COUNTA(A121:F121)=0,"",IF(AND(K121="OK",E121="Presente",A121&gt;=Configuração!$B$2,A121&lt;=Configuração!$B$3,COUNTIFS($B$2:B121,B121,$E$2:E121,"Presente",$A$2:A121,"&gt;="&amp;Configuração!$B$2,$A$2:A121,"&lt;="&amp;Configuração!$B$3,$K$2:K121,"OK")=1),1,0))</f>
        <v/>
      </c>
      <c r="I121" s="28">
        <f>IF(COUNTA(A121:F121)=0,"",IF(AND(K121="OK",E121="Presente",A121&gt;=Configuração!$B$2,A121&lt;=Configuração!$B$3,COUNTIFS($B$2:B121,B121,$C$2:C121,C121,$E$2:E121,"Presente",$A$2:A121,"&gt;="&amp;Configuração!$B$2,$A$2:A121,"&lt;="&amp;Configuração!$B$3,$K$2:K121,"OK")=1),1,0))</f>
        <v/>
      </c>
      <c r="J121" s="27">
        <f>IF(OR(A121="",B121="",C121="",D121=""),"",IF(COUNTIFS($A$2:$A$501,A121,$B$2:$B$501,B121,$C$2:$C$501,C121,$D$2:$D$501,D121)&gt;1,"Duplicado",""))</f>
        <v/>
      </c>
      <c r="K121" s="27">
        <f>IF(COUNTA(A121:F121)=0,"",IF(OR(A121="",B121="",C121="",D121="",E121=""),"Campos obrigatórios",IF(OR(NOT(ISNUMBER(A121)),A121&lt;DATE(2020,1,1),A121&gt;TODAY()),"Data inválida",IF(COUNTIF(Configuração!$E$2:$E$4,C121)=0,"Frente inválida",IF(COUNTIF(Configuração!$H$2:$H$4,E121)=0,"Situação inválida",IF(G121="Não cadastrado","Código não cadastrado",IF(COUNTIFS(Configuração!$F$2:$F$20,D121,Configuração!$G$2:$G$20,C121)=0,"Atividade incompatível",IF(J121="Duplicado","Possível duplicidade",IF(AND(C121="Serviço",E121="Presente",OR(F121="",NOT(ISNUMBER(F121)),F121&lt;=0,F121&gt;Configuração!$B$4)),"Revisar horas",IF(AND(OR(C121&lt;&gt;"Serviço",E121&lt;&gt;"Presente"),F121&lt;&gt;""),"Horas não aplicáveis",IF(G121="Inativo","Cadastro inativo","OK")))))))))))</f>
        <v/>
      </c>
    </row>
    <row r="122" ht="21" customHeight="1">
      <c r="A122" s="33" t="n"/>
      <c r="B122" s="22" t="n"/>
      <c r="C122" s="23" t="n"/>
      <c r="D122" s="24" t="n"/>
      <c r="E122" s="23" t="n"/>
      <c r="F122" s="26" t="n"/>
      <c r="G122" s="27">
        <f>IF(B122="","",IFERROR(VLOOKUP(B122,Membros!$A$2:$B$121,2,FALSE),"Não cadastrado"))</f>
        <v/>
      </c>
      <c r="H122" s="28">
        <f>IF(COUNTA(A122:F122)=0,"",IF(AND(K122="OK",E122="Presente",A122&gt;=Configuração!$B$2,A122&lt;=Configuração!$B$3,COUNTIFS($B$2:B122,B122,$E$2:E122,"Presente",$A$2:A122,"&gt;="&amp;Configuração!$B$2,$A$2:A122,"&lt;="&amp;Configuração!$B$3,$K$2:K122,"OK")=1),1,0))</f>
        <v/>
      </c>
      <c r="I122" s="28">
        <f>IF(COUNTA(A122:F122)=0,"",IF(AND(K122="OK",E122="Presente",A122&gt;=Configuração!$B$2,A122&lt;=Configuração!$B$3,COUNTIFS($B$2:B122,B122,$C$2:C122,C122,$E$2:E122,"Presente",$A$2:A122,"&gt;="&amp;Configuração!$B$2,$A$2:A122,"&lt;="&amp;Configuração!$B$3,$K$2:K122,"OK")=1),1,0))</f>
        <v/>
      </c>
      <c r="J122" s="27">
        <f>IF(OR(A122="",B122="",C122="",D122=""),"",IF(COUNTIFS($A$2:$A$501,A122,$B$2:$B$501,B122,$C$2:$C$501,C122,$D$2:$D$501,D122)&gt;1,"Duplicado",""))</f>
        <v/>
      </c>
      <c r="K122" s="27">
        <f>IF(COUNTA(A122:F122)=0,"",IF(OR(A122="",B122="",C122="",D122="",E122=""),"Campos obrigatórios",IF(OR(NOT(ISNUMBER(A122)),A122&lt;DATE(2020,1,1),A122&gt;TODAY()),"Data inválida",IF(COUNTIF(Configuração!$E$2:$E$4,C122)=0,"Frente inválida",IF(COUNTIF(Configuração!$H$2:$H$4,E122)=0,"Situação inválida",IF(G122="Não cadastrado","Código não cadastrado",IF(COUNTIFS(Configuração!$F$2:$F$20,D122,Configuração!$G$2:$G$20,C122)=0,"Atividade incompatível",IF(J122="Duplicado","Possível duplicidade",IF(AND(C122="Serviço",E122="Presente",OR(F122="",NOT(ISNUMBER(F122)),F122&lt;=0,F122&gt;Configuração!$B$4)),"Revisar horas",IF(AND(OR(C122&lt;&gt;"Serviço",E122&lt;&gt;"Presente"),F122&lt;&gt;""),"Horas não aplicáveis",IF(G122="Inativo","Cadastro inativo","OK")))))))))))</f>
        <v/>
      </c>
    </row>
    <row r="123" ht="21" customHeight="1">
      <c r="A123" s="33" t="n"/>
      <c r="B123" s="22" t="n"/>
      <c r="C123" s="23" t="n"/>
      <c r="D123" s="24" t="n"/>
      <c r="E123" s="23" t="n"/>
      <c r="F123" s="26" t="n"/>
      <c r="G123" s="27">
        <f>IF(B123="","",IFERROR(VLOOKUP(B123,Membros!$A$2:$B$121,2,FALSE),"Não cadastrado"))</f>
        <v/>
      </c>
      <c r="H123" s="28">
        <f>IF(COUNTA(A123:F123)=0,"",IF(AND(K123="OK",E123="Presente",A123&gt;=Configuração!$B$2,A123&lt;=Configuração!$B$3,COUNTIFS($B$2:B123,B123,$E$2:E123,"Presente",$A$2:A123,"&gt;="&amp;Configuração!$B$2,$A$2:A123,"&lt;="&amp;Configuração!$B$3,$K$2:K123,"OK")=1),1,0))</f>
        <v/>
      </c>
      <c r="I123" s="28">
        <f>IF(COUNTA(A123:F123)=0,"",IF(AND(K123="OK",E123="Presente",A123&gt;=Configuração!$B$2,A123&lt;=Configuração!$B$3,COUNTIFS($B$2:B123,B123,$C$2:C123,C123,$E$2:E123,"Presente",$A$2:A123,"&gt;="&amp;Configuração!$B$2,$A$2:A123,"&lt;="&amp;Configuração!$B$3,$K$2:K123,"OK")=1),1,0))</f>
        <v/>
      </c>
      <c r="J123" s="27">
        <f>IF(OR(A123="",B123="",C123="",D123=""),"",IF(COUNTIFS($A$2:$A$501,A123,$B$2:$B$501,B123,$C$2:$C$501,C123,$D$2:$D$501,D123)&gt;1,"Duplicado",""))</f>
        <v/>
      </c>
      <c r="K123" s="27">
        <f>IF(COUNTA(A123:F123)=0,"",IF(OR(A123="",B123="",C123="",D123="",E123=""),"Campos obrigatórios",IF(OR(NOT(ISNUMBER(A123)),A123&lt;DATE(2020,1,1),A123&gt;TODAY()),"Data inválida",IF(COUNTIF(Configuração!$E$2:$E$4,C123)=0,"Frente inválida",IF(COUNTIF(Configuração!$H$2:$H$4,E123)=0,"Situação inválida",IF(G123="Não cadastrado","Código não cadastrado",IF(COUNTIFS(Configuração!$F$2:$F$20,D123,Configuração!$G$2:$G$20,C123)=0,"Atividade incompatível",IF(J123="Duplicado","Possível duplicidade",IF(AND(C123="Serviço",E123="Presente",OR(F123="",NOT(ISNUMBER(F123)),F123&lt;=0,F123&gt;Configuração!$B$4)),"Revisar horas",IF(AND(OR(C123&lt;&gt;"Serviço",E123&lt;&gt;"Presente"),F123&lt;&gt;""),"Horas não aplicáveis",IF(G123="Inativo","Cadastro inativo","OK")))))))))))</f>
        <v/>
      </c>
    </row>
    <row r="124" ht="21" customHeight="1">
      <c r="A124" s="33" t="n"/>
      <c r="B124" s="22" t="n"/>
      <c r="C124" s="23" t="n"/>
      <c r="D124" s="24" t="n"/>
      <c r="E124" s="23" t="n"/>
      <c r="F124" s="26" t="n"/>
      <c r="G124" s="27">
        <f>IF(B124="","",IFERROR(VLOOKUP(B124,Membros!$A$2:$B$121,2,FALSE),"Não cadastrado"))</f>
        <v/>
      </c>
      <c r="H124" s="28">
        <f>IF(COUNTA(A124:F124)=0,"",IF(AND(K124="OK",E124="Presente",A124&gt;=Configuração!$B$2,A124&lt;=Configuração!$B$3,COUNTIFS($B$2:B124,B124,$E$2:E124,"Presente",$A$2:A124,"&gt;="&amp;Configuração!$B$2,$A$2:A124,"&lt;="&amp;Configuração!$B$3,$K$2:K124,"OK")=1),1,0))</f>
        <v/>
      </c>
      <c r="I124" s="28">
        <f>IF(COUNTA(A124:F124)=0,"",IF(AND(K124="OK",E124="Presente",A124&gt;=Configuração!$B$2,A124&lt;=Configuração!$B$3,COUNTIFS($B$2:B124,B124,$C$2:C124,C124,$E$2:E124,"Presente",$A$2:A124,"&gt;="&amp;Configuração!$B$2,$A$2:A124,"&lt;="&amp;Configuração!$B$3,$K$2:K124,"OK")=1),1,0))</f>
        <v/>
      </c>
      <c r="J124" s="27">
        <f>IF(OR(A124="",B124="",C124="",D124=""),"",IF(COUNTIFS($A$2:$A$501,A124,$B$2:$B$501,B124,$C$2:$C$501,C124,$D$2:$D$501,D124)&gt;1,"Duplicado",""))</f>
        <v/>
      </c>
      <c r="K124" s="27">
        <f>IF(COUNTA(A124:F124)=0,"",IF(OR(A124="",B124="",C124="",D124="",E124=""),"Campos obrigatórios",IF(OR(NOT(ISNUMBER(A124)),A124&lt;DATE(2020,1,1),A124&gt;TODAY()),"Data inválida",IF(COUNTIF(Configuração!$E$2:$E$4,C124)=0,"Frente inválida",IF(COUNTIF(Configuração!$H$2:$H$4,E124)=0,"Situação inválida",IF(G124="Não cadastrado","Código não cadastrado",IF(COUNTIFS(Configuração!$F$2:$F$20,D124,Configuração!$G$2:$G$20,C124)=0,"Atividade incompatível",IF(J124="Duplicado","Possível duplicidade",IF(AND(C124="Serviço",E124="Presente",OR(F124="",NOT(ISNUMBER(F124)),F124&lt;=0,F124&gt;Configuração!$B$4)),"Revisar horas",IF(AND(OR(C124&lt;&gt;"Serviço",E124&lt;&gt;"Presente"),F124&lt;&gt;""),"Horas não aplicáveis",IF(G124="Inativo","Cadastro inativo","OK")))))))))))</f>
        <v/>
      </c>
    </row>
    <row r="125" ht="21" customHeight="1">
      <c r="A125" s="33" t="n"/>
      <c r="B125" s="22" t="n"/>
      <c r="C125" s="23" t="n"/>
      <c r="D125" s="24" t="n"/>
      <c r="E125" s="23" t="n"/>
      <c r="F125" s="26" t="n"/>
      <c r="G125" s="27">
        <f>IF(B125="","",IFERROR(VLOOKUP(B125,Membros!$A$2:$B$121,2,FALSE),"Não cadastrado"))</f>
        <v/>
      </c>
      <c r="H125" s="28">
        <f>IF(COUNTA(A125:F125)=0,"",IF(AND(K125="OK",E125="Presente",A125&gt;=Configuração!$B$2,A125&lt;=Configuração!$B$3,COUNTIFS($B$2:B125,B125,$E$2:E125,"Presente",$A$2:A125,"&gt;="&amp;Configuração!$B$2,$A$2:A125,"&lt;="&amp;Configuração!$B$3,$K$2:K125,"OK")=1),1,0))</f>
        <v/>
      </c>
      <c r="I125" s="28">
        <f>IF(COUNTA(A125:F125)=0,"",IF(AND(K125="OK",E125="Presente",A125&gt;=Configuração!$B$2,A125&lt;=Configuração!$B$3,COUNTIFS($B$2:B125,B125,$C$2:C125,C125,$E$2:E125,"Presente",$A$2:A125,"&gt;="&amp;Configuração!$B$2,$A$2:A125,"&lt;="&amp;Configuração!$B$3,$K$2:K125,"OK")=1),1,0))</f>
        <v/>
      </c>
      <c r="J125" s="27">
        <f>IF(OR(A125="",B125="",C125="",D125=""),"",IF(COUNTIFS($A$2:$A$501,A125,$B$2:$B$501,B125,$C$2:$C$501,C125,$D$2:$D$501,D125)&gt;1,"Duplicado",""))</f>
        <v/>
      </c>
      <c r="K125" s="27">
        <f>IF(COUNTA(A125:F125)=0,"",IF(OR(A125="",B125="",C125="",D125="",E125=""),"Campos obrigatórios",IF(OR(NOT(ISNUMBER(A125)),A125&lt;DATE(2020,1,1),A125&gt;TODAY()),"Data inválida",IF(COUNTIF(Configuração!$E$2:$E$4,C125)=0,"Frente inválida",IF(COUNTIF(Configuração!$H$2:$H$4,E125)=0,"Situação inválida",IF(G125="Não cadastrado","Código não cadastrado",IF(COUNTIFS(Configuração!$F$2:$F$20,D125,Configuração!$G$2:$G$20,C125)=0,"Atividade incompatível",IF(J125="Duplicado","Possível duplicidade",IF(AND(C125="Serviço",E125="Presente",OR(F125="",NOT(ISNUMBER(F125)),F125&lt;=0,F125&gt;Configuração!$B$4)),"Revisar horas",IF(AND(OR(C125&lt;&gt;"Serviço",E125&lt;&gt;"Presente"),F125&lt;&gt;""),"Horas não aplicáveis",IF(G125="Inativo","Cadastro inativo","OK")))))))))))</f>
        <v/>
      </c>
    </row>
    <row r="126" ht="21" customHeight="1">
      <c r="A126" s="33" t="n"/>
      <c r="B126" s="22" t="n"/>
      <c r="C126" s="23" t="n"/>
      <c r="D126" s="24" t="n"/>
      <c r="E126" s="23" t="n"/>
      <c r="F126" s="26" t="n"/>
      <c r="G126" s="27">
        <f>IF(B126="","",IFERROR(VLOOKUP(B126,Membros!$A$2:$B$121,2,FALSE),"Não cadastrado"))</f>
        <v/>
      </c>
      <c r="H126" s="28">
        <f>IF(COUNTA(A126:F126)=0,"",IF(AND(K126="OK",E126="Presente",A126&gt;=Configuração!$B$2,A126&lt;=Configuração!$B$3,COUNTIFS($B$2:B126,B126,$E$2:E126,"Presente",$A$2:A126,"&gt;="&amp;Configuração!$B$2,$A$2:A126,"&lt;="&amp;Configuração!$B$3,$K$2:K126,"OK")=1),1,0))</f>
        <v/>
      </c>
      <c r="I126" s="28">
        <f>IF(COUNTA(A126:F126)=0,"",IF(AND(K126="OK",E126="Presente",A126&gt;=Configuração!$B$2,A126&lt;=Configuração!$B$3,COUNTIFS($B$2:B126,B126,$C$2:C126,C126,$E$2:E126,"Presente",$A$2:A126,"&gt;="&amp;Configuração!$B$2,$A$2:A126,"&lt;="&amp;Configuração!$B$3,$K$2:K126,"OK")=1),1,0))</f>
        <v/>
      </c>
      <c r="J126" s="27">
        <f>IF(OR(A126="",B126="",C126="",D126=""),"",IF(COUNTIFS($A$2:$A$501,A126,$B$2:$B$501,B126,$C$2:$C$501,C126,$D$2:$D$501,D126)&gt;1,"Duplicado",""))</f>
        <v/>
      </c>
      <c r="K126" s="27">
        <f>IF(COUNTA(A126:F126)=0,"",IF(OR(A126="",B126="",C126="",D126="",E126=""),"Campos obrigatórios",IF(OR(NOT(ISNUMBER(A126)),A126&lt;DATE(2020,1,1),A126&gt;TODAY()),"Data inválida",IF(COUNTIF(Configuração!$E$2:$E$4,C126)=0,"Frente inválida",IF(COUNTIF(Configuração!$H$2:$H$4,E126)=0,"Situação inválida",IF(G126="Não cadastrado","Código não cadastrado",IF(COUNTIFS(Configuração!$F$2:$F$20,D126,Configuração!$G$2:$G$20,C126)=0,"Atividade incompatível",IF(J126="Duplicado","Possível duplicidade",IF(AND(C126="Serviço",E126="Presente",OR(F126="",NOT(ISNUMBER(F126)),F126&lt;=0,F126&gt;Configuração!$B$4)),"Revisar horas",IF(AND(OR(C126&lt;&gt;"Serviço",E126&lt;&gt;"Presente"),F126&lt;&gt;""),"Horas não aplicáveis",IF(G126="Inativo","Cadastro inativo","OK")))))))))))</f>
        <v/>
      </c>
    </row>
    <row r="127" ht="21" customHeight="1">
      <c r="A127" s="33" t="n"/>
      <c r="B127" s="22" t="n"/>
      <c r="C127" s="23" t="n"/>
      <c r="D127" s="24" t="n"/>
      <c r="E127" s="23" t="n"/>
      <c r="F127" s="26" t="n"/>
      <c r="G127" s="27">
        <f>IF(B127="","",IFERROR(VLOOKUP(B127,Membros!$A$2:$B$121,2,FALSE),"Não cadastrado"))</f>
        <v/>
      </c>
      <c r="H127" s="28">
        <f>IF(COUNTA(A127:F127)=0,"",IF(AND(K127="OK",E127="Presente",A127&gt;=Configuração!$B$2,A127&lt;=Configuração!$B$3,COUNTIFS($B$2:B127,B127,$E$2:E127,"Presente",$A$2:A127,"&gt;="&amp;Configuração!$B$2,$A$2:A127,"&lt;="&amp;Configuração!$B$3,$K$2:K127,"OK")=1),1,0))</f>
        <v/>
      </c>
      <c r="I127" s="28">
        <f>IF(COUNTA(A127:F127)=0,"",IF(AND(K127="OK",E127="Presente",A127&gt;=Configuração!$B$2,A127&lt;=Configuração!$B$3,COUNTIFS($B$2:B127,B127,$C$2:C127,C127,$E$2:E127,"Presente",$A$2:A127,"&gt;="&amp;Configuração!$B$2,$A$2:A127,"&lt;="&amp;Configuração!$B$3,$K$2:K127,"OK")=1),1,0))</f>
        <v/>
      </c>
      <c r="J127" s="27">
        <f>IF(OR(A127="",B127="",C127="",D127=""),"",IF(COUNTIFS($A$2:$A$501,A127,$B$2:$B$501,B127,$C$2:$C$501,C127,$D$2:$D$501,D127)&gt;1,"Duplicado",""))</f>
        <v/>
      </c>
      <c r="K127" s="27">
        <f>IF(COUNTA(A127:F127)=0,"",IF(OR(A127="",B127="",C127="",D127="",E127=""),"Campos obrigatórios",IF(OR(NOT(ISNUMBER(A127)),A127&lt;DATE(2020,1,1),A127&gt;TODAY()),"Data inválida",IF(COUNTIF(Configuração!$E$2:$E$4,C127)=0,"Frente inválida",IF(COUNTIF(Configuração!$H$2:$H$4,E127)=0,"Situação inválida",IF(G127="Não cadastrado","Código não cadastrado",IF(COUNTIFS(Configuração!$F$2:$F$20,D127,Configuração!$G$2:$G$20,C127)=0,"Atividade incompatível",IF(J127="Duplicado","Possível duplicidade",IF(AND(C127="Serviço",E127="Presente",OR(F127="",NOT(ISNUMBER(F127)),F127&lt;=0,F127&gt;Configuração!$B$4)),"Revisar horas",IF(AND(OR(C127&lt;&gt;"Serviço",E127&lt;&gt;"Presente"),F127&lt;&gt;""),"Horas não aplicáveis",IF(G127="Inativo","Cadastro inativo","OK")))))))))))</f>
        <v/>
      </c>
    </row>
    <row r="128" ht="21" customHeight="1">
      <c r="A128" s="33" t="n"/>
      <c r="B128" s="22" t="n"/>
      <c r="C128" s="23" t="n"/>
      <c r="D128" s="24" t="n"/>
      <c r="E128" s="23" t="n"/>
      <c r="F128" s="26" t="n"/>
      <c r="G128" s="27">
        <f>IF(B128="","",IFERROR(VLOOKUP(B128,Membros!$A$2:$B$121,2,FALSE),"Não cadastrado"))</f>
        <v/>
      </c>
      <c r="H128" s="28">
        <f>IF(COUNTA(A128:F128)=0,"",IF(AND(K128="OK",E128="Presente",A128&gt;=Configuração!$B$2,A128&lt;=Configuração!$B$3,COUNTIFS($B$2:B128,B128,$E$2:E128,"Presente",$A$2:A128,"&gt;="&amp;Configuração!$B$2,$A$2:A128,"&lt;="&amp;Configuração!$B$3,$K$2:K128,"OK")=1),1,0))</f>
        <v/>
      </c>
      <c r="I128" s="28">
        <f>IF(COUNTA(A128:F128)=0,"",IF(AND(K128="OK",E128="Presente",A128&gt;=Configuração!$B$2,A128&lt;=Configuração!$B$3,COUNTIFS($B$2:B128,B128,$C$2:C128,C128,$E$2:E128,"Presente",$A$2:A128,"&gt;="&amp;Configuração!$B$2,$A$2:A128,"&lt;="&amp;Configuração!$B$3,$K$2:K128,"OK")=1),1,0))</f>
        <v/>
      </c>
      <c r="J128" s="27">
        <f>IF(OR(A128="",B128="",C128="",D128=""),"",IF(COUNTIFS($A$2:$A$501,A128,$B$2:$B$501,B128,$C$2:$C$501,C128,$D$2:$D$501,D128)&gt;1,"Duplicado",""))</f>
        <v/>
      </c>
      <c r="K128" s="27">
        <f>IF(COUNTA(A128:F128)=0,"",IF(OR(A128="",B128="",C128="",D128="",E128=""),"Campos obrigatórios",IF(OR(NOT(ISNUMBER(A128)),A128&lt;DATE(2020,1,1),A128&gt;TODAY()),"Data inválida",IF(COUNTIF(Configuração!$E$2:$E$4,C128)=0,"Frente inválida",IF(COUNTIF(Configuração!$H$2:$H$4,E128)=0,"Situação inválida",IF(G128="Não cadastrado","Código não cadastrado",IF(COUNTIFS(Configuração!$F$2:$F$20,D128,Configuração!$G$2:$G$20,C128)=0,"Atividade incompatível",IF(J128="Duplicado","Possível duplicidade",IF(AND(C128="Serviço",E128="Presente",OR(F128="",NOT(ISNUMBER(F128)),F128&lt;=0,F128&gt;Configuração!$B$4)),"Revisar horas",IF(AND(OR(C128&lt;&gt;"Serviço",E128&lt;&gt;"Presente"),F128&lt;&gt;""),"Horas não aplicáveis",IF(G128="Inativo","Cadastro inativo","OK")))))))))))</f>
        <v/>
      </c>
    </row>
    <row r="129" ht="21" customHeight="1">
      <c r="A129" s="33" t="n"/>
      <c r="B129" s="22" t="n"/>
      <c r="C129" s="23" t="n"/>
      <c r="D129" s="24" t="n"/>
      <c r="E129" s="23" t="n"/>
      <c r="F129" s="26" t="n"/>
      <c r="G129" s="27">
        <f>IF(B129="","",IFERROR(VLOOKUP(B129,Membros!$A$2:$B$121,2,FALSE),"Não cadastrado"))</f>
        <v/>
      </c>
      <c r="H129" s="28">
        <f>IF(COUNTA(A129:F129)=0,"",IF(AND(K129="OK",E129="Presente",A129&gt;=Configuração!$B$2,A129&lt;=Configuração!$B$3,COUNTIFS($B$2:B129,B129,$E$2:E129,"Presente",$A$2:A129,"&gt;="&amp;Configuração!$B$2,$A$2:A129,"&lt;="&amp;Configuração!$B$3,$K$2:K129,"OK")=1),1,0))</f>
        <v/>
      </c>
      <c r="I129" s="28">
        <f>IF(COUNTA(A129:F129)=0,"",IF(AND(K129="OK",E129="Presente",A129&gt;=Configuração!$B$2,A129&lt;=Configuração!$B$3,COUNTIFS($B$2:B129,B129,$C$2:C129,C129,$E$2:E129,"Presente",$A$2:A129,"&gt;="&amp;Configuração!$B$2,$A$2:A129,"&lt;="&amp;Configuração!$B$3,$K$2:K129,"OK")=1),1,0))</f>
        <v/>
      </c>
      <c r="J129" s="27">
        <f>IF(OR(A129="",B129="",C129="",D129=""),"",IF(COUNTIFS($A$2:$A$501,A129,$B$2:$B$501,B129,$C$2:$C$501,C129,$D$2:$D$501,D129)&gt;1,"Duplicado",""))</f>
        <v/>
      </c>
      <c r="K129" s="27">
        <f>IF(COUNTA(A129:F129)=0,"",IF(OR(A129="",B129="",C129="",D129="",E129=""),"Campos obrigatórios",IF(OR(NOT(ISNUMBER(A129)),A129&lt;DATE(2020,1,1),A129&gt;TODAY()),"Data inválida",IF(COUNTIF(Configuração!$E$2:$E$4,C129)=0,"Frente inválida",IF(COUNTIF(Configuração!$H$2:$H$4,E129)=0,"Situação inválida",IF(G129="Não cadastrado","Código não cadastrado",IF(COUNTIFS(Configuração!$F$2:$F$20,D129,Configuração!$G$2:$G$20,C129)=0,"Atividade incompatível",IF(J129="Duplicado","Possível duplicidade",IF(AND(C129="Serviço",E129="Presente",OR(F129="",NOT(ISNUMBER(F129)),F129&lt;=0,F129&gt;Configuração!$B$4)),"Revisar horas",IF(AND(OR(C129&lt;&gt;"Serviço",E129&lt;&gt;"Presente"),F129&lt;&gt;""),"Horas não aplicáveis",IF(G129="Inativo","Cadastro inativo","OK")))))))))))</f>
        <v/>
      </c>
    </row>
    <row r="130" ht="21" customHeight="1">
      <c r="A130" s="33" t="n"/>
      <c r="B130" s="22" t="n"/>
      <c r="C130" s="23" t="n"/>
      <c r="D130" s="24" t="n"/>
      <c r="E130" s="23" t="n"/>
      <c r="F130" s="26" t="n"/>
      <c r="G130" s="27">
        <f>IF(B130="","",IFERROR(VLOOKUP(B130,Membros!$A$2:$B$121,2,FALSE),"Não cadastrado"))</f>
        <v/>
      </c>
      <c r="H130" s="28">
        <f>IF(COUNTA(A130:F130)=0,"",IF(AND(K130="OK",E130="Presente",A130&gt;=Configuração!$B$2,A130&lt;=Configuração!$B$3,COUNTIFS($B$2:B130,B130,$E$2:E130,"Presente",$A$2:A130,"&gt;="&amp;Configuração!$B$2,$A$2:A130,"&lt;="&amp;Configuração!$B$3,$K$2:K130,"OK")=1),1,0))</f>
        <v/>
      </c>
      <c r="I130" s="28">
        <f>IF(COUNTA(A130:F130)=0,"",IF(AND(K130="OK",E130="Presente",A130&gt;=Configuração!$B$2,A130&lt;=Configuração!$B$3,COUNTIFS($B$2:B130,B130,$C$2:C130,C130,$E$2:E130,"Presente",$A$2:A130,"&gt;="&amp;Configuração!$B$2,$A$2:A130,"&lt;="&amp;Configuração!$B$3,$K$2:K130,"OK")=1),1,0))</f>
        <v/>
      </c>
      <c r="J130" s="27">
        <f>IF(OR(A130="",B130="",C130="",D130=""),"",IF(COUNTIFS($A$2:$A$501,A130,$B$2:$B$501,B130,$C$2:$C$501,C130,$D$2:$D$501,D130)&gt;1,"Duplicado",""))</f>
        <v/>
      </c>
      <c r="K130" s="27">
        <f>IF(COUNTA(A130:F130)=0,"",IF(OR(A130="",B130="",C130="",D130="",E130=""),"Campos obrigatórios",IF(OR(NOT(ISNUMBER(A130)),A130&lt;DATE(2020,1,1),A130&gt;TODAY()),"Data inválida",IF(COUNTIF(Configuração!$E$2:$E$4,C130)=0,"Frente inválida",IF(COUNTIF(Configuração!$H$2:$H$4,E130)=0,"Situação inválida",IF(G130="Não cadastrado","Código não cadastrado",IF(COUNTIFS(Configuração!$F$2:$F$20,D130,Configuração!$G$2:$G$20,C130)=0,"Atividade incompatível",IF(J130="Duplicado","Possível duplicidade",IF(AND(C130="Serviço",E130="Presente",OR(F130="",NOT(ISNUMBER(F130)),F130&lt;=0,F130&gt;Configuração!$B$4)),"Revisar horas",IF(AND(OR(C130&lt;&gt;"Serviço",E130&lt;&gt;"Presente"),F130&lt;&gt;""),"Horas não aplicáveis",IF(G130="Inativo","Cadastro inativo","OK")))))))))))</f>
        <v/>
      </c>
    </row>
    <row r="131" ht="21" customHeight="1">
      <c r="A131" s="33" t="n"/>
      <c r="B131" s="22" t="n"/>
      <c r="C131" s="23" t="n"/>
      <c r="D131" s="24" t="n"/>
      <c r="E131" s="23" t="n"/>
      <c r="F131" s="26" t="n"/>
      <c r="G131" s="27">
        <f>IF(B131="","",IFERROR(VLOOKUP(B131,Membros!$A$2:$B$121,2,FALSE),"Não cadastrado"))</f>
        <v/>
      </c>
      <c r="H131" s="28">
        <f>IF(COUNTA(A131:F131)=0,"",IF(AND(K131="OK",E131="Presente",A131&gt;=Configuração!$B$2,A131&lt;=Configuração!$B$3,COUNTIFS($B$2:B131,B131,$E$2:E131,"Presente",$A$2:A131,"&gt;="&amp;Configuração!$B$2,$A$2:A131,"&lt;="&amp;Configuração!$B$3,$K$2:K131,"OK")=1),1,0))</f>
        <v/>
      </c>
      <c r="I131" s="28">
        <f>IF(COUNTA(A131:F131)=0,"",IF(AND(K131="OK",E131="Presente",A131&gt;=Configuração!$B$2,A131&lt;=Configuração!$B$3,COUNTIFS($B$2:B131,B131,$C$2:C131,C131,$E$2:E131,"Presente",$A$2:A131,"&gt;="&amp;Configuração!$B$2,$A$2:A131,"&lt;="&amp;Configuração!$B$3,$K$2:K131,"OK")=1),1,0))</f>
        <v/>
      </c>
      <c r="J131" s="27">
        <f>IF(OR(A131="",B131="",C131="",D131=""),"",IF(COUNTIFS($A$2:$A$501,A131,$B$2:$B$501,B131,$C$2:$C$501,C131,$D$2:$D$501,D131)&gt;1,"Duplicado",""))</f>
        <v/>
      </c>
      <c r="K131" s="27">
        <f>IF(COUNTA(A131:F131)=0,"",IF(OR(A131="",B131="",C131="",D131="",E131=""),"Campos obrigatórios",IF(OR(NOT(ISNUMBER(A131)),A131&lt;DATE(2020,1,1),A131&gt;TODAY()),"Data inválida",IF(COUNTIF(Configuração!$E$2:$E$4,C131)=0,"Frente inválida",IF(COUNTIF(Configuração!$H$2:$H$4,E131)=0,"Situação inválida",IF(G131="Não cadastrado","Código não cadastrado",IF(COUNTIFS(Configuração!$F$2:$F$20,D131,Configuração!$G$2:$G$20,C131)=0,"Atividade incompatível",IF(J131="Duplicado","Possível duplicidade",IF(AND(C131="Serviço",E131="Presente",OR(F131="",NOT(ISNUMBER(F131)),F131&lt;=0,F131&gt;Configuração!$B$4)),"Revisar horas",IF(AND(OR(C131&lt;&gt;"Serviço",E131&lt;&gt;"Presente"),F131&lt;&gt;""),"Horas não aplicáveis",IF(G131="Inativo","Cadastro inativo","OK")))))))))))</f>
        <v/>
      </c>
    </row>
    <row r="132" ht="21" customHeight="1">
      <c r="A132" s="33" t="n"/>
      <c r="B132" s="22" t="n"/>
      <c r="C132" s="23" t="n"/>
      <c r="D132" s="24" t="n"/>
      <c r="E132" s="23" t="n"/>
      <c r="F132" s="26" t="n"/>
      <c r="G132" s="27">
        <f>IF(B132="","",IFERROR(VLOOKUP(B132,Membros!$A$2:$B$121,2,FALSE),"Não cadastrado"))</f>
        <v/>
      </c>
      <c r="H132" s="28">
        <f>IF(COUNTA(A132:F132)=0,"",IF(AND(K132="OK",E132="Presente",A132&gt;=Configuração!$B$2,A132&lt;=Configuração!$B$3,COUNTIFS($B$2:B132,B132,$E$2:E132,"Presente",$A$2:A132,"&gt;="&amp;Configuração!$B$2,$A$2:A132,"&lt;="&amp;Configuração!$B$3,$K$2:K132,"OK")=1),1,0))</f>
        <v/>
      </c>
      <c r="I132" s="28">
        <f>IF(COUNTA(A132:F132)=0,"",IF(AND(K132="OK",E132="Presente",A132&gt;=Configuração!$B$2,A132&lt;=Configuração!$B$3,COUNTIFS($B$2:B132,B132,$C$2:C132,C132,$E$2:E132,"Presente",$A$2:A132,"&gt;="&amp;Configuração!$B$2,$A$2:A132,"&lt;="&amp;Configuração!$B$3,$K$2:K132,"OK")=1),1,0))</f>
        <v/>
      </c>
      <c r="J132" s="27">
        <f>IF(OR(A132="",B132="",C132="",D132=""),"",IF(COUNTIFS($A$2:$A$501,A132,$B$2:$B$501,B132,$C$2:$C$501,C132,$D$2:$D$501,D132)&gt;1,"Duplicado",""))</f>
        <v/>
      </c>
      <c r="K132" s="27">
        <f>IF(COUNTA(A132:F132)=0,"",IF(OR(A132="",B132="",C132="",D132="",E132=""),"Campos obrigatórios",IF(OR(NOT(ISNUMBER(A132)),A132&lt;DATE(2020,1,1),A132&gt;TODAY()),"Data inválida",IF(COUNTIF(Configuração!$E$2:$E$4,C132)=0,"Frente inválida",IF(COUNTIF(Configuração!$H$2:$H$4,E132)=0,"Situação inválida",IF(G132="Não cadastrado","Código não cadastrado",IF(COUNTIFS(Configuração!$F$2:$F$20,D132,Configuração!$G$2:$G$20,C132)=0,"Atividade incompatível",IF(J132="Duplicado","Possível duplicidade",IF(AND(C132="Serviço",E132="Presente",OR(F132="",NOT(ISNUMBER(F132)),F132&lt;=0,F132&gt;Configuração!$B$4)),"Revisar horas",IF(AND(OR(C132&lt;&gt;"Serviço",E132&lt;&gt;"Presente"),F132&lt;&gt;""),"Horas não aplicáveis",IF(G132="Inativo","Cadastro inativo","OK")))))))))))</f>
        <v/>
      </c>
    </row>
    <row r="133" ht="21" customHeight="1">
      <c r="A133" s="33" t="n"/>
      <c r="B133" s="22" t="n"/>
      <c r="C133" s="23" t="n"/>
      <c r="D133" s="24" t="n"/>
      <c r="E133" s="23" t="n"/>
      <c r="F133" s="26" t="n"/>
      <c r="G133" s="27">
        <f>IF(B133="","",IFERROR(VLOOKUP(B133,Membros!$A$2:$B$121,2,FALSE),"Não cadastrado"))</f>
        <v/>
      </c>
      <c r="H133" s="28">
        <f>IF(COUNTA(A133:F133)=0,"",IF(AND(K133="OK",E133="Presente",A133&gt;=Configuração!$B$2,A133&lt;=Configuração!$B$3,COUNTIFS($B$2:B133,B133,$E$2:E133,"Presente",$A$2:A133,"&gt;="&amp;Configuração!$B$2,$A$2:A133,"&lt;="&amp;Configuração!$B$3,$K$2:K133,"OK")=1),1,0))</f>
        <v/>
      </c>
      <c r="I133" s="28">
        <f>IF(COUNTA(A133:F133)=0,"",IF(AND(K133="OK",E133="Presente",A133&gt;=Configuração!$B$2,A133&lt;=Configuração!$B$3,COUNTIFS($B$2:B133,B133,$C$2:C133,C133,$E$2:E133,"Presente",$A$2:A133,"&gt;="&amp;Configuração!$B$2,$A$2:A133,"&lt;="&amp;Configuração!$B$3,$K$2:K133,"OK")=1),1,0))</f>
        <v/>
      </c>
      <c r="J133" s="27">
        <f>IF(OR(A133="",B133="",C133="",D133=""),"",IF(COUNTIFS($A$2:$A$501,A133,$B$2:$B$501,B133,$C$2:$C$501,C133,$D$2:$D$501,D133)&gt;1,"Duplicado",""))</f>
        <v/>
      </c>
      <c r="K133" s="27">
        <f>IF(COUNTA(A133:F133)=0,"",IF(OR(A133="",B133="",C133="",D133="",E133=""),"Campos obrigatórios",IF(OR(NOT(ISNUMBER(A133)),A133&lt;DATE(2020,1,1),A133&gt;TODAY()),"Data inválida",IF(COUNTIF(Configuração!$E$2:$E$4,C133)=0,"Frente inválida",IF(COUNTIF(Configuração!$H$2:$H$4,E133)=0,"Situação inválida",IF(G133="Não cadastrado","Código não cadastrado",IF(COUNTIFS(Configuração!$F$2:$F$20,D133,Configuração!$G$2:$G$20,C133)=0,"Atividade incompatível",IF(J133="Duplicado","Possível duplicidade",IF(AND(C133="Serviço",E133="Presente",OR(F133="",NOT(ISNUMBER(F133)),F133&lt;=0,F133&gt;Configuração!$B$4)),"Revisar horas",IF(AND(OR(C133&lt;&gt;"Serviço",E133&lt;&gt;"Presente"),F133&lt;&gt;""),"Horas não aplicáveis",IF(G133="Inativo","Cadastro inativo","OK")))))))))))</f>
        <v/>
      </c>
    </row>
    <row r="134" ht="21" customHeight="1">
      <c r="A134" s="33" t="n"/>
      <c r="B134" s="22" t="n"/>
      <c r="C134" s="23" t="n"/>
      <c r="D134" s="24" t="n"/>
      <c r="E134" s="23" t="n"/>
      <c r="F134" s="26" t="n"/>
      <c r="G134" s="27">
        <f>IF(B134="","",IFERROR(VLOOKUP(B134,Membros!$A$2:$B$121,2,FALSE),"Não cadastrado"))</f>
        <v/>
      </c>
      <c r="H134" s="28">
        <f>IF(COUNTA(A134:F134)=0,"",IF(AND(K134="OK",E134="Presente",A134&gt;=Configuração!$B$2,A134&lt;=Configuração!$B$3,COUNTIFS($B$2:B134,B134,$E$2:E134,"Presente",$A$2:A134,"&gt;="&amp;Configuração!$B$2,$A$2:A134,"&lt;="&amp;Configuração!$B$3,$K$2:K134,"OK")=1),1,0))</f>
        <v/>
      </c>
      <c r="I134" s="28">
        <f>IF(COUNTA(A134:F134)=0,"",IF(AND(K134="OK",E134="Presente",A134&gt;=Configuração!$B$2,A134&lt;=Configuração!$B$3,COUNTIFS($B$2:B134,B134,$C$2:C134,C134,$E$2:E134,"Presente",$A$2:A134,"&gt;="&amp;Configuração!$B$2,$A$2:A134,"&lt;="&amp;Configuração!$B$3,$K$2:K134,"OK")=1),1,0))</f>
        <v/>
      </c>
      <c r="J134" s="27">
        <f>IF(OR(A134="",B134="",C134="",D134=""),"",IF(COUNTIFS($A$2:$A$501,A134,$B$2:$B$501,B134,$C$2:$C$501,C134,$D$2:$D$501,D134)&gt;1,"Duplicado",""))</f>
        <v/>
      </c>
      <c r="K134" s="27">
        <f>IF(COUNTA(A134:F134)=0,"",IF(OR(A134="",B134="",C134="",D134="",E134=""),"Campos obrigatórios",IF(OR(NOT(ISNUMBER(A134)),A134&lt;DATE(2020,1,1),A134&gt;TODAY()),"Data inválida",IF(COUNTIF(Configuração!$E$2:$E$4,C134)=0,"Frente inválida",IF(COUNTIF(Configuração!$H$2:$H$4,E134)=0,"Situação inválida",IF(G134="Não cadastrado","Código não cadastrado",IF(COUNTIFS(Configuração!$F$2:$F$20,D134,Configuração!$G$2:$G$20,C134)=0,"Atividade incompatível",IF(J134="Duplicado","Possível duplicidade",IF(AND(C134="Serviço",E134="Presente",OR(F134="",NOT(ISNUMBER(F134)),F134&lt;=0,F134&gt;Configuração!$B$4)),"Revisar horas",IF(AND(OR(C134&lt;&gt;"Serviço",E134&lt;&gt;"Presente"),F134&lt;&gt;""),"Horas não aplicáveis",IF(G134="Inativo","Cadastro inativo","OK")))))))))))</f>
        <v/>
      </c>
    </row>
    <row r="135" ht="21" customHeight="1">
      <c r="A135" s="33" t="n"/>
      <c r="B135" s="22" t="n"/>
      <c r="C135" s="23" t="n"/>
      <c r="D135" s="24" t="n"/>
      <c r="E135" s="23" t="n"/>
      <c r="F135" s="26" t="n"/>
      <c r="G135" s="27">
        <f>IF(B135="","",IFERROR(VLOOKUP(B135,Membros!$A$2:$B$121,2,FALSE),"Não cadastrado"))</f>
        <v/>
      </c>
      <c r="H135" s="28">
        <f>IF(COUNTA(A135:F135)=0,"",IF(AND(K135="OK",E135="Presente",A135&gt;=Configuração!$B$2,A135&lt;=Configuração!$B$3,COUNTIFS($B$2:B135,B135,$E$2:E135,"Presente",$A$2:A135,"&gt;="&amp;Configuração!$B$2,$A$2:A135,"&lt;="&amp;Configuração!$B$3,$K$2:K135,"OK")=1),1,0))</f>
        <v/>
      </c>
      <c r="I135" s="28">
        <f>IF(COUNTA(A135:F135)=0,"",IF(AND(K135="OK",E135="Presente",A135&gt;=Configuração!$B$2,A135&lt;=Configuração!$B$3,COUNTIFS($B$2:B135,B135,$C$2:C135,C135,$E$2:E135,"Presente",$A$2:A135,"&gt;="&amp;Configuração!$B$2,$A$2:A135,"&lt;="&amp;Configuração!$B$3,$K$2:K135,"OK")=1),1,0))</f>
        <v/>
      </c>
      <c r="J135" s="27">
        <f>IF(OR(A135="",B135="",C135="",D135=""),"",IF(COUNTIFS($A$2:$A$501,A135,$B$2:$B$501,B135,$C$2:$C$501,C135,$D$2:$D$501,D135)&gt;1,"Duplicado",""))</f>
        <v/>
      </c>
      <c r="K135" s="27">
        <f>IF(COUNTA(A135:F135)=0,"",IF(OR(A135="",B135="",C135="",D135="",E135=""),"Campos obrigatórios",IF(OR(NOT(ISNUMBER(A135)),A135&lt;DATE(2020,1,1),A135&gt;TODAY()),"Data inválida",IF(COUNTIF(Configuração!$E$2:$E$4,C135)=0,"Frente inválida",IF(COUNTIF(Configuração!$H$2:$H$4,E135)=0,"Situação inválida",IF(G135="Não cadastrado","Código não cadastrado",IF(COUNTIFS(Configuração!$F$2:$F$20,D135,Configuração!$G$2:$G$20,C135)=0,"Atividade incompatível",IF(J135="Duplicado","Possível duplicidade",IF(AND(C135="Serviço",E135="Presente",OR(F135="",NOT(ISNUMBER(F135)),F135&lt;=0,F135&gt;Configuração!$B$4)),"Revisar horas",IF(AND(OR(C135&lt;&gt;"Serviço",E135&lt;&gt;"Presente"),F135&lt;&gt;""),"Horas não aplicáveis",IF(G135="Inativo","Cadastro inativo","OK")))))))))))</f>
        <v/>
      </c>
    </row>
    <row r="136" ht="21" customHeight="1">
      <c r="A136" s="33" t="n"/>
      <c r="B136" s="22" t="n"/>
      <c r="C136" s="23" t="n"/>
      <c r="D136" s="24" t="n"/>
      <c r="E136" s="23" t="n"/>
      <c r="F136" s="26" t="n"/>
      <c r="G136" s="27">
        <f>IF(B136="","",IFERROR(VLOOKUP(B136,Membros!$A$2:$B$121,2,FALSE),"Não cadastrado"))</f>
        <v/>
      </c>
      <c r="H136" s="28">
        <f>IF(COUNTA(A136:F136)=0,"",IF(AND(K136="OK",E136="Presente",A136&gt;=Configuração!$B$2,A136&lt;=Configuração!$B$3,COUNTIFS($B$2:B136,B136,$E$2:E136,"Presente",$A$2:A136,"&gt;="&amp;Configuração!$B$2,$A$2:A136,"&lt;="&amp;Configuração!$B$3,$K$2:K136,"OK")=1),1,0))</f>
        <v/>
      </c>
      <c r="I136" s="28">
        <f>IF(COUNTA(A136:F136)=0,"",IF(AND(K136="OK",E136="Presente",A136&gt;=Configuração!$B$2,A136&lt;=Configuração!$B$3,COUNTIFS($B$2:B136,B136,$C$2:C136,C136,$E$2:E136,"Presente",$A$2:A136,"&gt;="&amp;Configuração!$B$2,$A$2:A136,"&lt;="&amp;Configuração!$B$3,$K$2:K136,"OK")=1),1,0))</f>
        <v/>
      </c>
      <c r="J136" s="27">
        <f>IF(OR(A136="",B136="",C136="",D136=""),"",IF(COUNTIFS($A$2:$A$501,A136,$B$2:$B$501,B136,$C$2:$C$501,C136,$D$2:$D$501,D136)&gt;1,"Duplicado",""))</f>
        <v/>
      </c>
      <c r="K136" s="27">
        <f>IF(COUNTA(A136:F136)=0,"",IF(OR(A136="",B136="",C136="",D136="",E136=""),"Campos obrigatórios",IF(OR(NOT(ISNUMBER(A136)),A136&lt;DATE(2020,1,1),A136&gt;TODAY()),"Data inválida",IF(COUNTIF(Configuração!$E$2:$E$4,C136)=0,"Frente inválida",IF(COUNTIF(Configuração!$H$2:$H$4,E136)=0,"Situação inválida",IF(G136="Não cadastrado","Código não cadastrado",IF(COUNTIFS(Configuração!$F$2:$F$20,D136,Configuração!$G$2:$G$20,C136)=0,"Atividade incompatível",IF(J136="Duplicado","Possível duplicidade",IF(AND(C136="Serviço",E136="Presente",OR(F136="",NOT(ISNUMBER(F136)),F136&lt;=0,F136&gt;Configuração!$B$4)),"Revisar horas",IF(AND(OR(C136&lt;&gt;"Serviço",E136&lt;&gt;"Presente"),F136&lt;&gt;""),"Horas não aplicáveis",IF(G136="Inativo","Cadastro inativo","OK")))))))))))</f>
        <v/>
      </c>
    </row>
    <row r="137" ht="21" customHeight="1">
      <c r="A137" s="33" t="n"/>
      <c r="B137" s="22" t="n"/>
      <c r="C137" s="23" t="n"/>
      <c r="D137" s="24" t="n"/>
      <c r="E137" s="23" t="n"/>
      <c r="F137" s="26" t="n"/>
      <c r="G137" s="27">
        <f>IF(B137="","",IFERROR(VLOOKUP(B137,Membros!$A$2:$B$121,2,FALSE),"Não cadastrado"))</f>
        <v/>
      </c>
      <c r="H137" s="28">
        <f>IF(COUNTA(A137:F137)=0,"",IF(AND(K137="OK",E137="Presente",A137&gt;=Configuração!$B$2,A137&lt;=Configuração!$B$3,COUNTIFS($B$2:B137,B137,$E$2:E137,"Presente",$A$2:A137,"&gt;="&amp;Configuração!$B$2,$A$2:A137,"&lt;="&amp;Configuração!$B$3,$K$2:K137,"OK")=1),1,0))</f>
        <v/>
      </c>
      <c r="I137" s="28">
        <f>IF(COUNTA(A137:F137)=0,"",IF(AND(K137="OK",E137="Presente",A137&gt;=Configuração!$B$2,A137&lt;=Configuração!$B$3,COUNTIFS($B$2:B137,B137,$C$2:C137,C137,$E$2:E137,"Presente",$A$2:A137,"&gt;="&amp;Configuração!$B$2,$A$2:A137,"&lt;="&amp;Configuração!$B$3,$K$2:K137,"OK")=1),1,0))</f>
        <v/>
      </c>
      <c r="J137" s="27">
        <f>IF(OR(A137="",B137="",C137="",D137=""),"",IF(COUNTIFS($A$2:$A$501,A137,$B$2:$B$501,B137,$C$2:$C$501,C137,$D$2:$D$501,D137)&gt;1,"Duplicado",""))</f>
        <v/>
      </c>
      <c r="K137" s="27">
        <f>IF(COUNTA(A137:F137)=0,"",IF(OR(A137="",B137="",C137="",D137="",E137=""),"Campos obrigatórios",IF(OR(NOT(ISNUMBER(A137)),A137&lt;DATE(2020,1,1),A137&gt;TODAY()),"Data inválida",IF(COUNTIF(Configuração!$E$2:$E$4,C137)=0,"Frente inválida",IF(COUNTIF(Configuração!$H$2:$H$4,E137)=0,"Situação inválida",IF(G137="Não cadastrado","Código não cadastrado",IF(COUNTIFS(Configuração!$F$2:$F$20,D137,Configuração!$G$2:$G$20,C137)=0,"Atividade incompatível",IF(J137="Duplicado","Possível duplicidade",IF(AND(C137="Serviço",E137="Presente",OR(F137="",NOT(ISNUMBER(F137)),F137&lt;=0,F137&gt;Configuração!$B$4)),"Revisar horas",IF(AND(OR(C137&lt;&gt;"Serviço",E137&lt;&gt;"Presente"),F137&lt;&gt;""),"Horas não aplicáveis",IF(G137="Inativo","Cadastro inativo","OK")))))))))))</f>
        <v/>
      </c>
    </row>
    <row r="138" ht="21" customHeight="1">
      <c r="A138" s="33" t="n"/>
      <c r="B138" s="22" t="n"/>
      <c r="C138" s="23" t="n"/>
      <c r="D138" s="24" t="n"/>
      <c r="E138" s="23" t="n"/>
      <c r="F138" s="26" t="n"/>
      <c r="G138" s="27">
        <f>IF(B138="","",IFERROR(VLOOKUP(B138,Membros!$A$2:$B$121,2,FALSE),"Não cadastrado"))</f>
        <v/>
      </c>
      <c r="H138" s="28">
        <f>IF(COUNTA(A138:F138)=0,"",IF(AND(K138="OK",E138="Presente",A138&gt;=Configuração!$B$2,A138&lt;=Configuração!$B$3,COUNTIFS($B$2:B138,B138,$E$2:E138,"Presente",$A$2:A138,"&gt;="&amp;Configuração!$B$2,$A$2:A138,"&lt;="&amp;Configuração!$B$3,$K$2:K138,"OK")=1),1,0))</f>
        <v/>
      </c>
      <c r="I138" s="28">
        <f>IF(COUNTA(A138:F138)=0,"",IF(AND(K138="OK",E138="Presente",A138&gt;=Configuração!$B$2,A138&lt;=Configuração!$B$3,COUNTIFS($B$2:B138,B138,$C$2:C138,C138,$E$2:E138,"Presente",$A$2:A138,"&gt;="&amp;Configuração!$B$2,$A$2:A138,"&lt;="&amp;Configuração!$B$3,$K$2:K138,"OK")=1),1,0))</f>
        <v/>
      </c>
      <c r="J138" s="27">
        <f>IF(OR(A138="",B138="",C138="",D138=""),"",IF(COUNTIFS($A$2:$A$501,A138,$B$2:$B$501,B138,$C$2:$C$501,C138,$D$2:$D$501,D138)&gt;1,"Duplicado",""))</f>
        <v/>
      </c>
      <c r="K138" s="27">
        <f>IF(COUNTA(A138:F138)=0,"",IF(OR(A138="",B138="",C138="",D138="",E138=""),"Campos obrigatórios",IF(OR(NOT(ISNUMBER(A138)),A138&lt;DATE(2020,1,1),A138&gt;TODAY()),"Data inválida",IF(COUNTIF(Configuração!$E$2:$E$4,C138)=0,"Frente inválida",IF(COUNTIF(Configuração!$H$2:$H$4,E138)=0,"Situação inválida",IF(G138="Não cadastrado","Código não cadastrado",IF(COUNTIFS(Configuração!$F$2:$F$20,D138,Configuração!$G$2:$G$20,C138)=0,"Atividade incompatível",IF(J138="Duplicado","Possível duplicidade",IF(AND(C138="Serviço",E138="Presente",OR(F138="",NOT(ISNUMBER(F138)),F138&lt;=0,F138&gt;Configuração!$B$4)),"Revisar horas",IF(AND(OR(C138&lt;&gt;"Serviço",E138&lt;&gt;"Presente"),F138&lt;&gt;""),"Horas não aplicáveis",IF(G138="Inativo","Cadastro inativo","OK")))))))))))</f>
        <v/>
      </c>
    </row>
    <row r="139" ht="21" customHeight="1">
      <c r="A139" s="33" t="n"/>
      <c r="B139" s="22" t="n"/>
      <c r="C139" s="23" t="n"/>
      <c r="D139" s="24" t="n"/>
      <c r="E139" s="23" t="n"/>
      <c r="F139" s="26" t="n"/>
      <c r="G139" s="27">
        <f>IF(B139="","",IFERROR(VLOOKUP(B139,Membros!$A$2:$B$121,2,FALSE),"Não cadastrado"))</f>
        <v/>
      </c>
      <c r="H139" s="28">
        <f>IF(COUNTA(A139:F139)=0,"",IF(AND(K139="OK",E139="Presente",A139&gt;=Configuração!$B$2,A139&lt;=Configuração!$B$3,COUNTIFS($B$2:B139,B139,$E$2:E139,"Presente",$A$2:A139,"&gt;="&amp;Configuração!$B$2,$A$2:A139,"&lt;="&amp;Configuração!$B$3,$K$2:K139,"OK")=1),1,0))</f>
        <v/>
      </c>
      <c r="I139" s="28">
        <f>IF(COUNTA(A139:F139)=0,"",IF(AND(K139="OK",E139="Presente",A139&gt;=Configuração!$B$2,A139&lt;=Configuração!$B$3,COUNTIFS($B$2:B139,B139,$C$2:C139,C139,$E$2:E139,"Presente",$A$2:A139,"&gt;="&amp;Configuração!$B$2,$A$2:A139,"&lt;="&amp;Configuração!$B$3,$K$2:K139,"OK")=1),1,0))</f>
        <v/>
      </c>
      <c r="J139" s="27">
        <f>IF(OR(A139="",B139="",C139="",D139=""),"",IF(COUNTIFS($A$2:$A$501,A139,$B$2:$B$501,B139,$C$2:$C$501,C139,$D$2:$D$501,D139)&gt;1,"Duplicado",""))</f>
        <v/>
      </c>
      <c r="K139" s="27">
        <f>IF(COUNTA(A139:F139)=0,"",IF(OR(A139="",B139="",C139="",D139="",E139=""),"Campos obrigatórios",IF(OR(NOT(ISNUMBER(A139)),A139&lt;DATE(2020,1,1),A139&gt;TODAY()),"Data inválida",IF(COUNTIF(Configuração!$E$2:$E$4,C139)=0,"Frente inválida",IF(COUNTIF(Configuração!$H$2:$H$4,E139)=0,"Situação inválida",IF(G139="Não cadastrado","Código não cadastrado",IF(COUNTIFS(Configuração!$F$2:$F$20,D139,Configuração!$G$2:$G$20,C139)=0,"Atividade incompatível",IF(J139="Duplicado","Possível duplicidade",IF(AND(C139="Serviço",E139="Presente",OR(F139="",NOT(ISNUMBER(F139)),F139&lt;=0,F139&gt;Configuração!$B$4)),"Revisar horas",IF(AND(OR(C139&lt;&gt;"Serviço",E139&lt;&gt;"Presente"),F139&lt;&gt;""),"Horas não aplicáveis",IF(G139="Inativo","Cadastro inativo","OK")))))))))))</f>
        <v/>
      </c>
    </row>
    <row r="140" ht="21" customHeight="1">
      <c r="A140" s="33" t="n"/>
      <c r="B140" s="22" t="n"/>
      <c r="C140" s="23" t="n"/>
      <c r="D140" s="24" t="n"/>
      <c r="E140" s="23" t="n"/>
      <c r="F140" s="26" t="n"/>
      <c r="G140" s="27">
        <f>IF(B140="","",IFERROR(VLOOKUP(B140,Membros!$A$2:$B$121,2,FALSE),"Não cadastrado"))</f>
        <v/>
      </c>
      <c r="H140" s="28">
        <f>IF(COUNTA(A140:F140)=0,"",IF(AND(K140="OK",E140="Presente",A140&gt;=Configuração!$B$2,A140&lt;=Configuração!$B$3,COUNTIFS($B$2:B140,B140,$E$2:E140,"Presente",$A$2:A140,"&gt;="&amp;Configuração!$B$2,$A$2:A140,"&lt;="&amp;Configuração!$B$3,$K$2:K140,"OK")=1),1,0))</f>
        <v/>
      </c>
      <c r="I140" s="28">
        <f>IF(COUNTA(A140:F140)=0,"",IF(AND(K140="OK",E140="Presente",A140&gt;=Configuração!$B$2,A140&lt;=Configuração!$B$3,COUNTIFS($B$2:B140,B140,$C$2:C140,C140,$E$2:E140,"Presente",$A$2:A140,"&gt;="&amp;Configuração!$B$2,$A$2:A140,"&lt;="&amp;Configuração!$B$3,$K$2:K140,"OK")=1),1,0))</f>
        <v/>
      </c>
      <c r="J140" s="27">
        <f>IF(OR(A140="",B140="",C140="",D140=""),"",IF(COUNTIFS($A$2:$A$501,A140,$B$2:$B$501,B140,$C$2:$C$501,C140,$D$2:$D$501,D140)&gt;1,"Duplicado",""))</f>
        <v/>
      </c>
      <c r="K140" s="27">
        <f>IF(COUNTA(A140:F140)=0,"",IF(OR(A140="",B140="",C140="",D140="",E140=""),"Campos obrigatórios",IF(OR(NOT(ISNUMBER(A140)),A140&lt;DATE(2020,1,1),A140&gt;TODAY()),"Data inválida",IF(COUNTIF(Configuração!$E$2:$E$4,C140)=0,"Frente inválida",IF(COUNTIF(Configuração!$H$2:$H$4,E140)=0,"Situação inválida",IF(G140="Não cadastrado","Código não cadastrado",IF(COUNTIFS(Configuração!$F$2:$F$20,D140,Configuração!$G$2:$G$20,C140)=0,"Atividade incompatível",IF(J140="Duplicado","Possível duplicidade",IF(AND(C140="Serviço",E140="Presente",OR(F140="",NOT(ISNUMBER(F140)),F140&lt;=0,F140&gt;Configuração!$B$4)),"Revisar horas",IF(AND(OR(C140&lt;&gt;"Serviço",E140&lt;&gt;"Presente"),F140&lt;&gt;""),"Horas não aplicáveis",IF(G140="Inativo","Cadastro inativo","OK")))))))))))</f>
        <v/>
      </c>
    </row>
    <row r="141" ht="21" customHeight="1">
      <c r="A141" s="33" t="n"/>
      <c r="B141" s="22" t="n"/>
      <c r="C141" s="23" t="n"/>
      <c r="D141" s="24" t="n"/>
      <c r="E141" s="23" t="n"/>
      <c r="F141" s="26" t="n"/>
      <c r="G141" s="27">
        <f>IF(B141="","",IFERROR(VLOOKUP(B141,Membros!$A$2:$B$121,2,FALSE),"Não cadastrado"))</f>
        <v/>
      </c>
      <c r="H141" s="28">
        <f>IF(COUNTA(A141:F141)=0,"",IF(AND(K141="OK",E141="Presente",A141&gt;=Configuração!$B$2,A141&lt;=Configuração!$B$3,COUNTIFS($B$2:B141,B141,$E$2:E141,"Presente",$A$2:A141,"&gt;="&amp;Configuração!$B$2,$A$2:A141,"&lt;="&amp;Configuração!$B$3,$K$2:K141,"OK")=1),1,0))</f>
        <v/>
      </c>
      <c r="I141" s="28">
        <f>IF(COUNTA(A141:F141)=0,"",IF(AND(K141="OK",E141="Presente",A141&gt;=Configuração!$B$2,A141&lt;=Configuração!$B$3,COUNTIFS($B$2:B141,B141,$C$2:C141,C141,$E$2:E141,"Presente",$A$2:A141,"&gt;="&amp;Configuração!$B$2,$A$2:A141,"&lt;="&amp;Configuração!$B$3,$K$2:K141,"OK")=1),1,0))</f>
        <v/>
      </c>
      <c r="J141" s="27">
        <f>IF(OR(A141="",B141="",C141="",D141=""),"",IF(COUNTIFS($A$2:$A$501,A141,$B$2:$B$501,B141,$C$2:$C$501,C141,$D$2:$D$501,D141)&gt;1,"Duplicado",""))</f>
        <v/>
      </c>
      <c r="K141" s="27">
        <f>IF(COUNTA(A141:F141)=0,"",IF(OR(A141="",B141="",C141="",D141="",E141=""),"Campos obrigatórios",IF(OR(NOT(ISNUMBER(A141)),A141&lt;DATE(2020,1,1),A141&gt;TODAY()),"Data inválida",IF(COUNTIF(Configuração!$E$2:$E$4,C141)=0,"Frente inválida",IF(COUNTIF(Configuração!$H$2:$H$4,E141)=0,"Situação inválida",IF(G141="Não cadastrado","Código não cadastrado",IF(COUNTIFS(Configuração!$F$2:$F$20,D141,Configuração!$G$2:$G$20,C141)=0,"Atividade incompatível",IF(J141="Duplicado","Possível duplicidade",IF(AND(C141="Serviço",E141="Presente",OR(F141="",NOT(ISNUMBER(F141)),F141&lt;=0,F141&gt;Configuração!$B$4)),"Revisar horas",IF(AND(OR(C141&lt;&gt;"Serviço",E141&lt;&gt;"Presente"),F141&lt;&gt;""),"Horas não aplicáveis",IF(G141="Inativo","Cadastro inativo","OK")))))))))))</f>
        <v/>
      </c>
    </row>
    <row r="142" ht="21" customHeight="1">
      <c r="A142" s="33" t="n"/>
      <c r="B142" s="22" t="n"/>
      <c r="C142" s="23" t="n"/>
      <c r="D142" s="24" t="n"/>
      <c r="E142" s="23" t="n"/>
      <c r="F142" s="26" t="n"/>
      <c r="G142" s="27">
        <f>IF(B142="","",IFERROR(VLOOKUP(B142,Membros!$A$2:$B$121,2,FALSE),"Não cadastrado"))</f>
        <v/>
      </c>
      <c r="H142" s="28">
        <f>IF(COUNTA(A142:F142)=0,"",IF(AND(K142="OK",E142="Presente",A142&gt;=Configuração!$B$2,A142&lt;=Configuração!$B$3,COUNTIFS($B$2:B142,B142,$E$2:E142,"Presente",$A$2:A142,"&gt;="&amp;Configuração!$B$2,$A$2:A142,"&lt;="&amp;Configuração!$B$3,$K$2:K142,"OK")=1),1,0))</f>
        <v/>
      </c>
      <c r="I142" s="28">
        <f>IF(COUNTA(A142:F142)=0,"",IF(AND(K142="OK",E142="Presente",A142&gt;=Configuração!$B$2,A142&lt;=Configuração!$B$3,COUNTIFS($B$2:B142,B142,$C$2:C142,C142,$E$2:E142,"Presente",$A$2:A142,"&gt;="&amp;Configuração!$B$2,$A$2:A142,"&lt;="&amp;Configuração!$B$3,$K$2:K142,"OK")=1),1,0))</f>
        <v/>
      </c>
      <c r="J142" s="27">
        <f>IF(OR(A142="",B142="",C142="",D142=""),"",IF(COUNTIFS($A$2:$A$501,A142,$B$2:$B$501,B142,$C$2:$C$501,C142,$D$2:$D$501,D142)&gt;1,"Duplicado",""))</f>
        <v/>
      </c>
      <c r="K142" s="27">
        <f>IF(COUNTA(A142:F142)=0,"",IF(OR(A142="",B142="",C142="",D142="",E142=""),"Campos obrigatórios",IF(OR(NOT(ISNUMBER(A142)),A142&lt;DATE(2020,1,1),A142&gt;TODAY()),"Data inválida",IF(COUNTIF(Configuração!$E$2:$E$4,C142)=0,"Frente inválida",IF(COUNTIF(Configuração!$H$2:$H$4,E142)=0,"Situação inválida",IF(G142="Não cadastrado","Código não cadastrado",IF(COUNTIFS(Configuração!$F$2:$F$20,D142,Configuração!$G$2:$G$20,C142)=0,"Atividade incompatível",IF(J142="Duplicado","Possível duplicidade",IF(AND(C142="Serviço",E142="Presente",OR(F142="",NOT(ISNUMBER(F142)),F142&lt;=0,F142&gt;Configuração!$B$4)),"Revisar horas",IF(AND(OR(C142&lt;&gt;"Serviço",E142&lt;&gt;"Presente"),F142&lt;&gt;""),"Horas não aplicáveis",IF(G142="Inativo","Cadastro inativo","OK")))))))))))</f>
        <v/>
      </c>
    </row>
    <row r="143" ht="21" customHeight="1">
      <c r="A143" s="33" t="n"/>
      <c r="B143" s="22" t="n"/>
      <c r="C143" s="23" t="n"/>
      <c r="D143" s="24" t="n"/>
      <c r="E143" s="23" t="n"/>
      <c r="F143" s="26" t="n"/>
      <c r="G143" s="27">
        <f>IF(B143="","",IFERROR(VLOOKUP(B143,Membros!$A$2:$B$121,2,FALSE),"Não cadastrado"))</f>
        <v/>
      </c>
      <c r="H143" s="28">
        <f>IF(COUNTA(A143:F143)=0,"",IF(AND(K143="OK",E143="Presente",A143&gt;=Configuração!$B$2,A143&lt;=Configuração!$B$3,COUNTIFS($B$2:B143,B143,$E$2:E143,"Presente",$A$2:A143,"&gt;="&amp;Configuração!$B$2,$A$2:A143,"&lt;="&amp;Configuração!$B$3,$K$2:K143,"OK")=1),1,0))</f>
        <v/>
      </c>
      <c r="I143" s="28">
        <f>IF(COUNTA(A143:F143)=0,"",IF(AND(K143="OK",E143="Presente",A143&gt;=Configuração!$B$2,A143&lt;=Configuração!$B$3,COUNTIFS($B$2:B143,B143,$C$2:C143,C143,$E$2:E143,"Presente",$A$2:A143,"&gt;="&amp;Configuração!$B$2,$A$2:A143,"&lt;="&amp;Configuração!$B$3,$K$2:K143,"OK")=1),1,0))</f>
        <v/>
      </c>
      <c r="J143" s="27">
        <f>IF(OR(A143="",B143="",C143="",D143=""),"",IF(COUNTIFS($A$2:$A$501,A143,$B$2:$B$501,B143,$C$2:$C$501,C143,$D$2:$D$501,D143)&gt;1,"Duplicado",""))</f>
        <v/>
      </c>
      <c r="K143" s="27">
        <f>IF(COUNTA(A143:F143)=0,"",IF(OR(A143="",B143="",C143="",D143="",E143=""),"Campos obrigatórios",IF(OR(NOT(ISNUMBER(A143)),A143&lt;DATE(2020,1,1),A143&gt;TODAY()),"Data inválida",IF(COUNTIF(Configuração!$E$2:$E$4,C143)=0,"Frente inválida",IF(COUNTIF(Configuração!$H$2:$H$4,E143)=0,"Situação inválida",IF(G143="Não cadastrado","Código não cadastrado",IF(COUNTIFS(Configuração!$F$2:$F$20,D143,Configuração!$G$2:$G$20,C143)=0,"Atividade incompatível",IF(J143="Duplicado","Possível duplicidade",IF(AND(C143="Serviço",E143="Presente",OR(F143="",NOT(ISNUMBER(F143)),F143&lt;=0,F143&gt;Configuração!$B$4)),"Revisar horas",IF(AND(OR(C143&lt;&gt;"Serviço",E143&lt;&gt;"Presente"),F143&lt;&gt;""),"Horas não aplicáveis",IF(G143="Inativo","Cadastro inativo","OK")))))))))))</f>
        <v/>
      </c>
    </row>
    <row r="144" ht="21" customHeight="1">
      <c r="A144" s="33" t="n"/>
      <c r="B144" s="22" t="n"/>
      <c r="C144" s="23" t="n"/>
      <c r="D144" s="24" t="n"/>
      <c r="E144" s="23" t="n"/>
      <c r="F144" s="26" t="n"/>
      <c r="G144" s="27">
        <f>IF(B144="","",IFERROR(VLOOKUP(B144,Membros!$A$2:$B$121,2,FALSE),"Não cadastrado"))</f>
        <v/>
      </c>
      <c r="H144" s="28">
        <f>IF(COUNTA(A144:F144)=0,"",IF(AND(K144="OK",E144="Presente",A144&gt;=Configuração!$B$2,A144&lt;=Configuração!$B$3,COUNTIFS($B$2:B144,B144,$E$2:E144,"Presente",$A$2:A144,"&gt;="&amp;Configuração!$B$2,$A$2:A144,"&lt;="&amp;Configuração!$B$3,$K$2:K144,"OK")=1),1,0))</f>
        <v/>
      </c>
      <c r="I144" s="28">
        <f>IF(COUNTA(A144:F144)=0,"",IF(AND(K144="OK",E144="Presente",A144&gt;=Configuração!$B$2,A144&lt;=Configuração!$B$3,COUNTIFS($B$2:B144,B144,$C$2:C144,C144,$E$2:E144,"Presente",$A$2:A144,"&gt;="&amp;Configuração!$B$2,$A$2:A144,"&lt;="&amp;Configuração!$B$3,$K$2:K144,"OK")=1),1,0))</f>
        <v/>
      </c>
      <c r="J144" s="27">
        <f>IF(OR(A144="",B144="",C144="",D144=""),"",IF(COUNTIFS($A$2:$A$501,A144,$B$2:$B$501,B144,$C$2:$C$501,C144,$D$2:$D$501,D144)&gt;1,"Duplicado",""))</f>
        <v/>
      </c>
      <c r="K144" s="27">
        <f>IF(COUNTA(A144:F144)=0,"",IF(OR(A144="",B144="",C144="",D144="",E144=""),"Campos obrigatórios",IF(OR(NOT(ISNUMBER(A144)),A144&lt;DATE(2020,1,1),A144&gt;TODAY()),"Data inválida",IF(COUNTIF(Configuração!$E$2:$E$4,C144)=0,"Frente inválida",IF(COUNTIF(Configuração!$H$2:$H$4,E144)=0,"Situação inválida",IF(G144="Não cadastrado","Código não cadastrado",IF(COUNTIFS(Configuração!$F$2:$F$20,D144,Configuração!$G$2:$G$20,C144)=0,"Atividade incompatível",IF(J144="Duplicado","Possível duplicidade",IF(AND(C144="Serviço",E144="Presente",OR(F144="",NOT(ISNUMBER(F144)),F144&lt;=0,F144&gt;Configuração!$B$4)),"Revisar horas",IF(AND(OR(C144&lt;&gt;"Serviço",E144&lt;&gt;"Presente"),F144&lt;&gt;""),"Horas não aplicáveis",IF(G144="Inativo","Cadastro inativo","OK")))))))))))</f>
        <v/>
      </c>
    </row>
    <row r="145" ht="21" customHeight="1">
      <c r="A145" s="33" t="n"/>
      <c r="B145" s="22" t="n"/>
      <c r="C145" s="23" t="n"/>
      <c r="D145" s="24" t="n"/>
      <c r="E145" s="23" t="n"/>
      <c r="F145" s="26" t="n"/>
      <c r="G145" s="27">
        <f>IF(B145="","",IFERROR(VLOOKUP(B145,Membros!$A$2:$B$121,2,FALSE),"Não cadastrado"))</f>
        <v/>
      </c>
      <c r="H145" s="28">
        <f>IF(COUNTA(A145:F145)=0,"",IF(AND(K145="OK",E145="Presente",A145&gt;=Configuração!$B$2,A145&lt;=Configuração!$B$3,COUNTIFS($B$2:B145,B145,$E$2:E145,"Presente",$A$2:A145,"&gt;="&amp;Configuração!$B$2,$A$2:A145,"&lt;="&amp;Configuração!$B$3,$K$2:K145,"OK")=1),1,0))</f>
        <v/>
      </c>
      <c r="I145" s="28">
        <f>IF(COUNTA(A145:F145)=0,"",IF(AND(K145="OK",E145="Presente",A145&gt;=Configuração!$B$2,A145&lt;=Configuração!$B$3,COUNTIFS($B$2:B145,B145,$C$2:C145,C145,$E$2:E145,"Presente",$A$2:A145,"&gt;="&amp;Configuração!$B$2,$A$2:A145,"&lt;="&amp;Configuração!$B$3,$K$2:K145,"OK")=1),1,0))</f>
        <v/>
      </c>
      <c r="J145" s="27">
        <f>IF(OR(A145="",B145="",C145="",D145=""),"",IF(COUNTIFS($A$2:$A$501,A145,$B$2:$B$501,B145,$C$2:$C$501,C145,$D$2:$D$501,D145)&gt;1,"Duplicado",""))</f>
        <v/>
      </c>
      <c r="K145" s="27">
        <f>IF(COUNTA(A145:F145)=0,"",IF(OR(A145="",B145="",C145="",D145="",E145=""),"Campos obrigatórios",IF(OR(NOT(ISNUMBER(A145)),A145&lt;DATE(2020,1,1),A145&gt;TODAY()),"Data inválida",IF(COUNTIF(Configuração!$E$2:$E$4,C145)=0,"Frente inválida",IF(COUNTIF(Configuração!$H$2:$H$4,E145)=0,"Situação inválida",IF(G145="Não cadastrado","Código não cadastrado",IF(COUNTIFS(Configuração!$F$2:$F$20,D145,Configuração!$G$2:$G$20,C145)=0,"Atividade incompatível",IF(J145="Duplicado","Possível duplicidade",IF(AND(C145="Serviço",E145="Presente",OR(F145="",NOT(ISNUMBER(F145)),F145&lt;=0,F145&gt;Configuração!$B$4)),"Revisar horas",IF(AND(OR(C145&lt;&gt;"Serviço",E145&lt;&gt;"Presente"),F145&lt;&gt;""),"Horas não aplicáveis",IF(G145="Inativo","Cadastro inativo","OK")))))))))))</f>
        <v/>
      </c>
    </row>
    <row r="146" ht="21" customHeight="1">
      <c r="A146" s="33" t="n"/>
      <c r="B146" s="22" t="n"/>
      <c r="C146" s="23" t="n"/>
      <c r="D146" s="24" t="n"/>
      <c r="E146" s="23" t="n"/>
      <c r="F146" s="26" t="n"/>
      <c r="G146" s="27">
        <f>IF(B146="","",IFERROR(VLOOKUP(B146,Membros!$A$2:$B$121,2,FALSE),"Não cadastrado"))</f>
        <v/>
      </c>
      <c r="H146" s="28">
        <f>IF(COUNTA(A146:F146)=0,"",IF(AND(K146="OK",E146="Presente",A146&gt;=Configuração!$B$2,A146&lt;=Configuração!$B$3,COUNTIFS($B$2:B146,B146,$E$2:E146,"Presente",$A$2:A146,"&gt;="&amp;Configuração!$B$2,$A$2:A146,"&lt;="&amp;Configuração!$B$3,$K$2:K146,"OK")=1),1,0))</f>
        <v/>
      </c>
      <c r="I146" s="28">
        <f>IF(COUNTA(A146:F146)=0,"",IF(AND(K146="OK",E146="Presente",A146&gt;=Configuração!$B$2,A146&lt;=Configuração!$B$3,COUNTIFS($B$2:B146,B146,$C$2:C146,C146,$E$2:E146,"Presente",$A$2:A146,"&gt;="&amp;Configuração!$B$2,$A$2:A146,"&lt;="&amp;Configuração!$B$3,$K$2:K146,"OK")=1),1,0))</f>
        <v/>
      </c>
      <c r="J146" s="27">
        <f>IF(OR(A146="",B146="",C146="",D146=""),"",IF(COUNTIFS($A$2:$A$501,A146,$B$2:$B$501,B146,$C$2:$C$501,C146,$D$2:$D$501,D146)&gt;1,"Duplicado",""))</f>
        <v/>
      </c>
      <c r="K146" s="27">
        <f>IF(COUNTA(A146:F146)=0,"",IF(OR(A146="",B146="",C146="",D146="",E146=""),"Campos obrigatórios",IF(OR(NOT(ISNUMBER(A146)),A146&lt;DATE(2020,1,1),A146&gt;TODAY()),"Data inválida",IF(COUNTIF(Configuração!$E$2:$E$4,C146)=0,"Frente inválida",IF(COUNTIF(Configuração!$H$2:$H$4,E146)=0,"Situação inválida",IF(G146="Não cadastrado","Código não cadastrado",IF(COUNTIFS(Configuração!$F$2:$F$20,D146,Configuração!$G$2:$G$20,C146)=0,"Atividade incompatível",IF(J146="Duplicado","Possível duplicidade",IF(AND(C146="Serviço",E146="Presente",OR(F146="",NOT(ISNUMBER(F146)),F146&lt;=0,F146&gt;Configuração!$B$4)),"Revisar horas",IF(AND(OR(C146&lt;&gt;"Serviço",E146&lt;&gt;"Presente"),F146&lt;&gt;""),"Horas não aplicáveis",IF(G146="Inativo","Cadastro inativo","OK")))))))))))</f>
        <v/>
      </c>
    </row>
    <row r="147" ht="21" customHeight="1">
      <c r="A147" s="33" t="n"/>
      <c r="B147" s="22" t="n"/>
      <c r="C147" s="23" t="n"/>
      <c r="D147" s="24" t="n"/>
      <c r="E147" s="23" t="n"/>
      <c r="F147" s="26" t="n"/>
      <c r="G147" s="27">
        <f>IF(B147="","",IFERROR(VLOOKUP(B147,Membros!$A$2:$B$121,2,FALSE),"Não cadastrado"))</f>
        <v/>
      </c>
      <c r="H147" s="28">
        <f>IF(COUNTA(A147:F147)=0,"",IF(AND(K147="OK",E147="Presente",A147&gt;=Configuração!$B$2,A147&lt;=Configuração!$B$3,COUNTIFS($B$2:B147,B147,$E$2:E147,"Presente",$A$2:A147,"&gt;="&amp;Configuração!$B$2,$A$2:A147,"&lt;="&amp;Configuração!$B$3,$K$2:K147,"OK")=1),1,0))</f>
        <v/>
      </c>
      <c r="I147" s="28">
        <f>IF(COUNTA(A147:F147)=0,"",IF(AND(K147="OK",E147="Presente",A147&gt;=Configuração!$B$2,A147&lt;=Configuração!$B$3,COUNTIFS($B$2:B147,B147,$C$2:C147,C147,$E$2:E147,"Presente",$A$2:A147,"&gt;="&amp;Configuração!$B$2,$A$2:A147,"&lt;="&amp;Configuração!$B$3,$K$2:K147,"OK")=1),1,0))</f>
        <v/>
      </c>
      <c r="J147" s="27">
        <f>IF(OR(A147="",B147="",C147="",D147=""),"",IF(COUNTIFS($A$2:$A$501,A147,$B$2:$B$501,B147,$C$2:$C$501,C147,$D$2:$D$501,D147)&gt;1,"Duplicado",""))</f>
        <v/>
      </c>
      <c r="K147" s="27">
        <f>IF(COUNTA(A147:F147)=0,"",IF(OR(A147="",B147="",C147="",D147="",E147=""),"Campos obrigatórios",IF(OR(NOT(ISNUMBER(A147)),A147&lt;DATE(2020,1,1),A147&gt;TODAY()),"Data inválida",IF(COUNTIF(Configuração!$E$2:$E$4,C147)=0,"Frente inválida",IF(COUNTIF(Configuração!$H$2:$H$4,E147)=0,"Situação inválida",IF(G147="Não cadastrado","Código não cadastrado",IF(COUNTIFS(Configuração!$F$2:$F$20,D147,Configuração!$G$2:$G$20,C147)=0,"Atividade incompatível",IF(J147="Duplicado","Possível duplicidade",IF(AND(C147="Serviço",E147="Presente",OR(F147="",NOT(ISNUMBER(F147)),F147&lt;=0,F147&gt;Configuração!$B$4)),"Revisar horas",IF(AND(OR(C147&lt;&gt;"Serviço",E147&lt;&gt;"Presente"),F147&lt;&gt;""),"Horas não aplicáveis",IF(G147="Inativo","Cadastro inativo","OK")))))))))))</f>
        <v/>
      </c>
    </row>
    <row r="148" ht="21" customHeight="1">
      <c r="A148" s="33" t="n"/>
      <c r="B148" s="22" t="n"/>
      <c r="C148" s="23" t="n"/>
      <c r="D148" s="24" t="n"/>
      <c r="E148" s="23" t="n"/>
      <c r="F148" s="26" t="n"/>
      <c r="G148" s="27">
        <f>IF(B148="","",IFERROR(VLOOKUP(B148,Membros!$A$2:$B$121,2,FALSE),"Não cadastrado"))</f>
        <v/>
      </c>
      <c r="H148" s="28">
        <f>IF(COUNTA(A148:F148)=0,"",IF(AND(K148="OK",E148="Presente",A148&gt;=Configuração!$B$2,A148&lt;=Configuração!$B$3,COUNTIFS($B$2:B148,B148,$E$2:E148,"Presente",$A$2:A148,"&gt;="&amp;Configuração!$B$2,$A$2:A148,"&lt;="&amp;Configuração!$B$3,$K$2:K148,"OK")=1),1,0))</f>
        <v/>
      </c>
      <c r="I148" s="28">
        <f>IF(COUNTA(A148:F148)=0,"",IF(AND(K148="OK",E148="Presente",A148&gt;=Configuração!$B$2,A148&lt;=Configuração!$B$3,COUNTIFS($B$2:B148,B148,$C$2:C148,C148,$E$2:E148,"Presente",$A$2:A148,"&gt;="&amp;Configuração!$B$2,$A$2:A148,"&lt;="&amp;Configuração!$B$3,$K$2:K148,"OK")=1),1,0))</f>
        <v/>
      </c>
      <c r="J148" s="27">
        <f>IF(OR(A148="",B148="",C148="",D148=""),"",IF(COUNTIFS($A$2:$A$501,A148,$B$2:$B$501,B148,$C$2:$C$501,C148,$D$2:$D$501,D148)&gt;1,"Duplicado",""))</f>
        <v/>
      </c>
      <c r="K148" s="27">
        <f>IF(COUNTA(A148:F148)=0,"",IF(OR(A148="",B148="",C148="",D148="",E148=""),"Campos obrigatórios",IF(OR(NOT(ISNUMBER(A148)),A148&lt;DATE(2020,1,1),A148&gt;TODAY()),"Data inválida",IF(COUNTIF(Configuração!$E$2:$E$4,C148)=0,"Frente inválida",IF(COUNTIF(Configuração!$H$2:$H$4,E148)=0,"Situação inválida",IF(G148="Não cadastrado","Código não cadastrado",IF(COUNTIFS(Configuração!$F$2:$F$20,D148,Configuração!$G$2:$G$20,C148)=0,"Atividade incompatível",IF(J148="Duplicado","Possível duplicidade",IF(AND(C148="Serviço",E148="Presente",OR(F148="",NOT(ISNUMBER(F148)),F148&lt;=0,F148&gt;Configuração!$B$4)),"Revisar horas",IF(AND(OR(C148&lt;&gt;"Serviço",E148&lt;&gt;"Presente"),F148&lt;&gt;""),"Horas não aplicáveis",IF(G148="Inativo","Cadastro inativo","OK")))))))))))</f>
        <v/>
      </c>
    </row>
    <row r="149" ht="21" customHeight="1">
      <c r="A149" s="33" t="n"/>
      <c r="B149" s="22" t="n"/>
      <c r="C149" s="23" t="n"/>
      <c r="D149" s="24" t="n"/>
      <c r="E149" s="23" t="n"/>
      <c r="F149" s="26" t="n"/>
      <c r="G149" s="27">
        <f>IF(B149="","",IFERROR(VLOOKUP(B149,Membros!$A$2:$B$121,2,FALSE),"Não cadastrado"))</f>
        <v/>
      </c>
      <c r="H149" s="28">
        <f>IF(COUNTA(A149:F149)=0,"",IF(AND(K149="OK",E149="Presente",A149&gt;=Configuração!$B$2,A149&lt;=Configuração!$B$3,COUNTIFS($B$2:B149,B149,$E$2:E149,"Presente",$A$2:A149,"&gt;="&amp;Configuração!$B$2,$A$2:A149,"&lt;="&amp;Configuração!$B$3,$K$2:K149,"OK")=1),1,0))</f>
        <v/>
      </c>
      <c r="I149" s="28">
        <f>IF(COUNTA(A149:F149)=0,"",IF(AND(K149="OK",E149="Presente",A149&gt;=Configuração!$B$2,A149&lt;=Configuração!$B$3,COUNTIFS($B$2:B149,B149,$C$2:C149,C149,$E$2:E149,"Presente",$A$2:A149,"&gt;="&amp;Configuração!$B$2,$A$2:A149,"&lt;="&amp;Configuração!$B$3,$K$2:K149,"OK")=1),1,0))</f>
        <v/>
      </c>
      <c r="J149" s="27">
        <f>IF(OR(A149="",B149="",C149="",D149=""),"",IF(COUNTIFS($A$2:$A$501,A149,$B$2:$B$501,B149,$C$2:$C$501,C149,$D$2:$D$501,D149)&gt;1,"Duplicado",""))</f>
        <v/>
      </c>
      <c r="K149" s="27">
        <f>IF(COUNTA(A149:F149)=0,"",IF(OR(A149="",B149="",C149="",D149="",E149=""),"Campos obrigatórios",IF(OR(NOT(ISNUMBER(A149)),A149&lt;DATE(2020,1,1),A149&gt;TODAY()),"Data inválida",IF(COUNTIF(Configuração!$E$2:$E$4,C149)=0,"Frente inválida",IF(COUNTIF(Configuração!$H$2:$H$4,E149)=0,"Situação inválida",IF(G149="Não cadastrado","Código não cadastrado",IF(COUNTIFS(Configuração!$F$2:$F$20,D149,Configuração!$G$2:$G$20,C149)=0,"Atividade incompatível",IF(J149="Duplicado","Possível duplicidade",IF(AND(C149="Serviço",E149="Presente",OR(F149="",NOT(ISNUMBER(F149)),F149&lt;=0,F149&gt;Configuração!$B$4)),"Revisar horas",IF(AND(OR(C149&lt;&gt;"Serviço",E149&lt;&gt;"Presente"),F149&lt;&gt;""),"Horas não aplicáveis",IF(G149="Inativo","Cadastro inativo","OK")))))))))))</f>
        <v/>
      </c>
    </row>
    <row r="150" ht="21" customHeight="1">
      <c r="A150" s="33" t="n"/>
      <c r="B150" s="22" t="n"/>
      <c r="C150" s="23" t="n"/>
      <c r="D150" s="24" t="n"/>
      <c r="E150" s="23" t="n"/>
      <c r="F150" s="26" t="n"/>
      <c r="G150" s="27">
        <f>IF(B150="","",IFERROR(VLOOKUP(B150,Membros!$A$2:$B$121,2,FALSE),"Não cadastrado"))</f>
        <v/>
      </c>
      <c r="H150" s="28">
        <f>IF(COUNTA(A150:F150)=0,"",IF(AND(K150="OK",E150="Presente",A150&gt;=Configuração!$B$2,A150&lt;=Configuração!$B$3,COUNTIFS($B$2:B150,B150,$E$2:E150,"Presente",$A$2:A150,"&gt;="&amp;Configuração!$B$2,$A$2:A150,"&lt;="&amp;Configuração!$B$3,$K$2:K150,"OK")=1),1,0))</f>
        <v/>
      </c>
      <c r="I150" s="28">
        <f>IF(COUNTA(A150:F150)=0,"",IF(AND(K150="OK",E150="Presente",A150&gt;=Configuração!$B$2,A150&lt;=Configuração!$B$3,COUNTIFS($B$2:B150,B150,$C$2:C150,C150,$E$2:E150,"Presente",$A$2:A150,"&gt;="&amp;Configuração!$B$2,$A$2:A150,"&lt;="&amp;Configuração!$B$3,$K$2:K150,"OK")=1),1,0))</f>
        <v/>
      </c>
      <c r="J150" s="27">
        <f>IF(OR(A150="",B150="",C150="",D150=""),"",IF(COUNTIFS($A$2:$A$501,A150,$B$2:$B$501,B150,$C$2:$C$501,C150,$D$2:$D$501,D150)&gt;1,"Duplicado",""))</f>
        <v/>
      </c>
      <c r="K150" s="27">
        <f>IF(COUNTA(A150:F150)=0,"",IF(OR(A150="",B150="",C150="",D150="",E150=""),"Campos obrigatórios",IF(OR(NOT(ISNUMBER(A150)),A150&lt;DATE(2020,1,1),A150&gt;TODAY()),"Data inválida",IF(COUNTIF(Configuração!$E$2:$E$4,C150)=0,"Frente inválida",IF(COUNTIF(Configuração!$H$2:$H$4,E150)=0,"Situação inválida",IF(G150="Não cadastrado","Código não cadastrado",IF(COUNTIFS(Configuração!$F$2:$F$20,D150,Configuração!$G$2:$G$20,C150)=0,"Atividade incompatível",IF(J150="Duplicado","Possível duplicidade",IF(AND(C150="Serviço",E150="Presente",OR(F150="",NOT(ISNUMBER(F150)),F150&lt;=0,F150&gt;Configuração!$B$4)),"Revisar horas",IF(AND(OR(C150&lt;&gt;"Serviço",E150&lt;&gt;"Presente"),F150&lt;&gt;""),"Horas não aplicáveis",IF(G150="Inativo","Cadastro inativo","OK")))))))))))</f>
        <v/>
      </c>
    </row>
    <row r="151" ht="21" customHeight="1">
      <c r="A151" s="33" t="n"/>
      <c r="B151" s="22" t="n"/>
      <c r="C151" s="23" t="n"/>
      <c r="D151" s="24" t="n"/>
      <c r="E151" s="23" t="n"/>
      <c r="F151" s="26" t="n"/>
      <c r="G151" s="27">
        <f>IF(B151="","",IFERROR(VLOOKUP(B151,Membros!$A$2:$B$121,2,FALSE),"Não cadastrado"))</f>
        <v/>
      </c>
      <c r="H151" s="28">
        <f>IF(COUNTA(A151:F151)=0,"",IF(AND(K151="OK",E151="Presente",A151&gt;=Configuração!$B$2,A151&lt;=Configuração!$B$3,COUNTIFS($B$2:B151,B151,$E$2:E151,"Presente",$A$2:A151,"&gt;="&amp;Configuração!$B$2,$A$2:A151,"&lt;="&amp;Configuração!$B$3,$K$2:K151,"OK")=1),1,0))</f>
        <v/>
      </c>
      <c r="I151" s="28">
        <f>IF(COUNTA(A151:F151)=0,"",IF(AND(K151="OK",E151="Presente",A151&gt;=Configuração!$B$2,A151&lt;=Configuração!$B$3,COUNTIFS($B$2:B151,B151,$C$2:C151,C151,$E$2:E151,"Presente",$A$2:A151,"&gt;="&amp;Configuração!$B$2,$A$2:A151,"&lt;="&amp;Configuração!$B$3,$K$2:K151,"OK")=1),1,0))</f>
        <v/>
      </c>
      <c r="J151" s="27">
        <f>IF(OR(A151="",B151="",C151="",D151=""),"",IF(COUNTIFS($A$2:$A$501,A151,$B$2:$B$501,B151,$C$2:$C$501,C151,$D$2:$D$501,D151)&gt;1,"Duplicado",""))</f>
        <v/>
      </c>
      <c r="K151" s="27">
        <f>IF(COUNTA(A151:F151)=0,"",IF(OR(A151="",B151="",C151="",D151="",E151=""),"Campos obrigatórios",IF(OR(NOT(ISNUMBER(A151)),A151&lt;DATE(2020,1,1),A151&gt;TODAY()),"Data inválida",IF(COUNTIF(Configuração!$E$2:$E$4,C151)=0,"Frente inválida",IF(COUNTIF(Configuração!$H$2:$H$4,E151)=0,"Situação inválida",IF(G151="Não cadastrado","Código não cadastrado",IF(COUNTIFS(Configuração!$F$2:$F$20,D151,Configuração!$G$2:$G$20,C151)=0,"Atividade incompatível",IF(J151="Duplicado","Possível duplicidade",IF(AND(C151="Serviço",E151="Presente",OR(F151="",NOT(ISNUMBER(F151)),F151&lt;=0,F151&gt;Configuração!$B$4)),"Revisar horas",IF(AND(OR(C151&lt;&gt;"Serviço",E151&lt;&gt;"Presente"),F151&lt;&gt;""),"Horas não aplicáveis",IF(G151="Inativo","Cadastro inativo","OK")))))))))))</f>
        <v/>
      </c>
    </row>
    <row r="152" ht="21" customHeight="1">
      <c r="A152" s="33" t="n"/>
      <c r="B152" s="22" t="n"/>
      <c r="C152" s="23" t="n"/>
      <c r="D152" s="24" t="n"/>
      <c r="E152" s="23" t="n"/>
      <c r="F152" s="26" t="n"/>
      <c r="G152" s="27">
        <f>IF(B152="","",IFERROR(VLOOKUP(B152,Membros!$A$2:$B$121,2,FALSE),"Não cadastrado"))</f>
        <v/>
      </c>
      <c r="H152" s="28">
        <f>IF(COUNTA(A152:F152)=0,"",IF(AND(K152="OK",E152="Presente",A152&gt;=Configuração!$B$2,A152&lt;=Configuração!$B$3,COUNTIFS($B$2:B152,B152,$E$2:E152,"Presente",$A$2:A152,"&gt;="&amp;Configuração!$B$2,$A$2:A152,"&lt;="&amp;Configuração!$B$3,$K$2:K152,"OK")=1),1,0))</f>
        <v/>
      </c>
      <c r="I152" s="28">
        <f>IF(COUNTA(A152:F152)=0,"",IF(AND(K152="OK",E152="Presente",A152&gt;=Configuração!$B$2,A152&lt;=Configuração!$B$3,COUNTIFS($B$2:B152,B152,$C$2:C152,C152,$E$2:E152,"Presente",$A$2:A152,"&gt;="&amp;Configuração!$B$2,$A$2:A152,"&lt;="&amp;Configuração!$B$3,$K$2:K152,"OK")=1),1,0))</f>
        <v/>
      </c>
      <c r="J152" s="27">
        <f>IF(OR(A152="",B152="",C152="",D152=""),"",IF(COUNTIFS($A$2:$A$501,A152,$B$2:$B$501,B152,$C$2:$C$501,C152,$D$2:$D$501,D152)&gt;1,"Duplicado",""))</f>
        <v/>
      </c>
      <c r="K152" s="27">
        <f>IF(COUNTA(A152:F152)=0,"",IF(OR(A152="",B152="",C152="",D152="",E152=""),"Campos obrigatórios",IF(OR(NOT(ISNUMBER(A152)),A152&lt;DATE(2020,1,1),A152&gt;TODAY()),"Data inválida",IF(COUNTIF(Configuração!$E$2:$E$4,C152)=0,"Frente inválida",IF(COUNTIF(Configuração!$H$2:$H$4,E152)=0,"Situação inválida",IF(G152="Não cadastrado","Código não cadastrado",IF(COUNTIFS(Configuração!$F$2:$F$20,D152,Configuração!$G$2:$G$20,C152)=0,"Atividade incompatível",IF(J152="Duplicado","Possível duplicidade",IF(AND(C152="Serviço",E152="Presente",OR(F152="",NOT(ISNUMBER(F152)),F152&lt;=0,F152&gt;Configuração!$B$4)),"Revisar horas",IF(AND(OR(C152&lt;&gt;"Serviço",E152&lt;&gt;"Presente"),F152&lt;&gt;""),"Horas não aplicáveis",IF(G152="Inativo","Cadastro inativo","OK")))))))))))</f>
        <v/>
      </c>
    </row>
    <row r="153" ht="21" customHeight="1">
      <c r="A153" s="33" t="n"/>
      <c r="B153" s="22" t="n"/>
      <c r="C153" s="23" t="n"/>
      <c r="D153" s="24" t="n"/>
      <c r="E153" s="23" t="n"/>
      <c r="F153" s="26" t="n"/>
      <c r="G153" s="27">
        <f>IF(B153="","",IFERROR(VLOOKUP(B153,Membros!$A$2:$B$121,2,FALSE),"Não cadastrado"))</f>
        <v/>
      </c>
      <c r="H153" s="28">
        <f>IF(COUNTA(A153:F153)=0,"",IF(AND(K153="OK",E153="Presente",A153&gt;=Configuração!$B$2,A153&lt;=Configuração!$B$3,COUNTIFS($B$2:B153,B153,$E$2:E153,"Presente",$A$2:A153,"&gt;="&amp;Configuração!$B$2,$A$2:A153,"&lt;="&amp;Configuração!$B$3,$K$2:K153,"OK")=1),1,0))</f>
        <v/>
      </c>
      <c r="I153" s="28">
        <f>IF(COUNTA(A153:F153)=0,"",IF(AND(K153="OK",E153="Presente",A153&gt;=Configuração!$B$2,A153&lt;=Configuração!$B$3,COUNTIFS($B$2:B153,B153,$C$2:C153,C153,$E$2:E153,"Presente",$A$2:A153,"&gt;="&amp;Configuração!$B$2,$A$2:A153,"&lt;="&amp;Configuração!$B$3,$K$2:K153,"OK")=1),1,0))</f>
        <v/>
      </c>
      <c r="J153" s="27">
        <f>IF(OR(A153="",B153="",C153="",D153=""),"",IF(COUNTIFS($A$2:$A$501,A153,$B$2:$B$501,B153,$C$2:$C$501,C153,$D$2:$D$501,D153)&gt;1,"Duplicado",""))</f>
        <v/>
      </c>
      <c r="K153" s="27">
        <f>IF(COUNTA(A153:F153)=0,"",IF(OR(A153="",B153="",C153="",D153="",E153=""),"Campos obrigatórios",IF(OR(NOT(ISNUMBER(A153)),A153&lt;DATE(2020,1,1),A153&gt;TODAY()),"Data inválida",IF(COUNTIF(Configuração!$E$2:$E$4,C153)=0,"Frente inválida",IF(COUNTIF(Configuração!$H$2:$H$4,E153)=0,"Situação inválida",IF(G153="Não cadastrado","Código não cadastrado",IF(COUNTIFS(Configuração!$F$2:$F$20,D153,Configuração!$G$2:$G$20,C153)=0,"Atividade incompatível",IF(J153="Duplicado","Possível duplicidade",IF(AND(C153="Serviço",E153="Presente",OR(F153="",NOT(ISNUMBER(F153)),F153&lt;=0,F153&gt;Configuração!$B$4)),"Revisar horas",IF(AND(OR(C153&lt;&gt;"Serviço",E153&lt;&gt;"Presente"),F153&lt;&gt;""),"Horas não aplicáveis",IF(G153="Inativo","Cadastro inativo","OK")))))))))))</f>
        <v/>
      </c>
    </row>
    <row r="154" ht="21" customHeight="1">
      <c r="A154" s="33" t="n"/>
      <c r="B154" s="22" t="n"/>
      <c r="C154" s="23" t="n"/>
      <c r="D154" s="24" t="n"/>
      <c r="E154" s="23" t="n"/>
      <c r="F154" s="26" t="n"/>
      <c r="G154" s="27">
        <f>IF(B154="","",IFERROR(VLOOKUP(B154,Membros!$A$2:$B$121,2,FALSE),"Não cadastrado"))</f>
        <v/>
      </c>
      <c r="H154" s="28">
        <f>IF(COUNTA(A154:F154)=0,"",IF(AND(K154="OK",E154="Presente",A154&gt;=Configuração!$B$2,A154&lt;=Configuração!$B$3,COUNTIFS($B$2:B154,B154,$E$2:E154,"Presente",$A$2:A154,"&gt;="&amp;Configuração!$B$2,$A$2:A154,"&lt;="&amp;Configuração!$B$3,$K$2:K154,"OK")=1),1,0))</f>
        <v/>
      </c>
      <c r="I154" s="28">
        <f>IF(COUNTA(A154:F154)=0,"",IF(AND(K154="OK",E154="Presente",A154&gt;=Configuração!$B$2,A154&lt;=Configuração!$B$3,COUNTIFS($B$2:B154,B154,$C$2:C154,C154,$E$2:E154,"Presente",$A$2:A154,"&gt;="&amp;Configuração!$B$2,$A$2:A154,"&lt;="&amp;Configuração!$B$3,$K$2:K154,"OK")=1),1,0))</f>
        <v/>
      </c>
      <c r="J154" s="27">
        <f>IF(OR(A154="",B154="",C154="",D154=""),"",IF(COUNTIFS($A$2:$A$501,A154,$B$2:$B$501,B154,$C$2:$C$501,C154,$D$2:$D$501,D154)&gt;1,"Duplicado",""))</f>
        <v/>
      </c>
      <c r="K154" s="27">
        <f>IF(COUNTA(A154:F154)=0,"",IF(OR(A154="",B154="",C154="",D154="",E154=""),"Campos obrigatórios",IF(OR(NOT(ISNUMBER(A154)),A154&lt;DATE(2020,1,1),A154&gt;TODAY()),"Data inválida",IF(COUNTIF(Configuração!$E$2:$E$4,C154)=0,"Frente inválida",IF(COUNTIF(Configuração!$H$2:$H$4,E154)=0,"Situação inválida",IF(G154="Não cadastrado","Código não cadastrado",IF(COUNTIFS(Configuração!$F$2:$F$20,D154,Configuração!$G$2:$G$20,C154)=0,"Atividade incompatível",IF(J154="Duplicado","Possível duplicidade",IF(AND(C154="Serviço",E154="Presente",OR(F154="",NOT(ISNUMBER(F154)),F154&lt;=0,F154&gt;Configuração!$B$4)),"Revisar horas",IF(AND(OR(C154&lt;&gt;"Serviço",E154&lt;&gt;"Presente"),F154&lt;&gt;""),"Horas não aplicáveis",IF(G154="Inativo","Cadastro inativo","OK")))))))))))</f>
        <v/>
      </c>
    </row>
    <row r="155" ht="21" customHeight="1">
      <c r="A155" s="33" t="n"/>
      <c r="B155" s="22" t="n"/>
      <c r="C155" s="23" t="n"/>
      <c r="D155" s="24" t="n"/>
      <c r="E155" s="23" t="n"/>
      <c r="F155" s="26" t="n"/>
      <c r="G155" s="27">
        <f>IF(B155="","",IFERROR(VLOOKUP(B155,Membros!$A$2:$B$121,2,FALSE),"Não cadastrado"))</f>
        <v/>
      </c>
      <c r="H155" s="28">
        <f>IF(COUNTA(A155:F155)=0,"",IF(AND(K155="OK",E155="Presente",A155&gt;=Configuração!$B$2,A155&lt;=Configuração!$B$3,COUNTIFS($B$2:B155,B155,$E$2:E155,"Presente",$A$2:A155,"&gt;="&amp;Configuração!$B$2,$A$2:A155,"&lt;="&amp;Configuração!$B$3,$K$2:K155,"OK")=1),1,0))</f>
        <v/>
      </c>
      <c r="I155" s="28">
        <f>IF(COUNTA(A155:F155)=0,"",IF(AND(K155="OK",E155="Presente",A155&gt;=Configuração!$B$2,A155&lt;=Configuração!$B$3,COUNTIFS($B$2:B155,B155,$C$2:C155,C155,$E$2:E155,"Presente",$A$2:A155,"&gt;="&amp;Configuração!$B$2,$A$2:A155,"&lt;="&amp;Configuração!$B$3,$K$2:K155,"OK")=1),1,0))</f>
        <v/>
      </c>
      <c r="J155" s="27">
        <f>IF(OR(A155="",B155="",C155="",D155=""),"",IF(COUNTIFS($A$2:$A$501,A155,$B$2:$B$501,B155,$C$2:$C$501,C155,$D$2:$D$501,D155)&gt;1,"Duplicado",""))</f>
        <v/>
      </c>
      <c r="K155" s="27">
        <f>IF(COUNTA(A155:F155)=0,"",IF(OR(A155="",B155="",C155="",D155="",E155=""),"Campos obrigatórios",IF(OR(NOT(ISNUMBER(A155)),A155&lt;DATE(2020,1,1),A155&gt;TODAY()),"Data inválida",IF(COUNTIF(Configuração!$E$2:$E$4,C155)=0,"Frente inválida",IF(COUNTIF(Configuração!$H$2:$H$4,E155)=0,"Situação inválida",IF(G155="Não cadastrado","Código não cadastrado",IF(COUNTIFS(Configuração!$F$2:$F$20,D155,Configuração!$G$2:$G$20,C155)=0,"Atividade incompatível",IF(J155="Duplicado","Possível duplicidade",IF(AND(C155="Serviço",E155="Presente",OR(F155="",NOT(ISNUMBER(F155)),F155&lt;=0,F155&gt;Configuração!$B$4)),"Revisar horas",IF(AND(OR(C155&lt;&gt;"Serviço",E155&lt;&gt;"Presente"),F155&lt;&gt;""),"Horas não aplicáveis",IF(G155="Inativo","Cadastro inativo","OK")))))))))))</f>
        <v/>
      </c>
    </row>
    <row r="156" ht="21" customHeight="1">
      <c r="A156" s="33" t="n"/>
      <c r="B156" s="22" t="n"/>
      <c r="C156" s="23" t="n"/>
      <c r="D156" s="24" t="n"/>
      <c r="E156" s="23" t="n"/>
      <c r="F156" s="26" t="n"/>
      <c r="G156" s="27">
        <f>IF(B156="","",IFERROR(VLOOKUP(B156,Membros!$A$2:$B$121,2,FALSE),"Não cadastrado"))</f>
        <v/>
      </c>
      <c r="H156" s="28">
        <f>IF(COUNTA(A156:F156)=0,"",IF(AND(K156="OK",E156="Presente",A156&gt;=Configuração!$B$2,A156&lt;=Configuração!$B$3,COUNTIFS($B$2:B156,B156,$E$2:E156,"Presente",$A$2:A156,"&gt;="&amp;Configuração!$B$2,$A$2:A156,"&lt;="&amp;Configuração!$B$3,$K$2:K156,"OK")=1),1,0))</f>
        <v/>
      </c>
      <c r="I156" s="28">
        <f>IF(COUNTA(A156:F156)=0,"",IF(AND(K156="OK",E156="Presente",A156&gt;=Configuração!$B$2,A156&lt;=Configuração!$B$3,COUNTIFS($B$2:B156,B156,$C$2:C156,C156,$E$2:E156,"Presente",$A$2:A156,"&gt;="&amp;Configuração!$B$2,$A$2:A156,"&lt;="&amp;Configuração!$B$3,$K$2:K156,"OK")=1),1,0))</f>
        <v/>
      </c>
      <c r="J156" s="27">
        <f>IF(OR(A156="",B156="",C156="",D156=""),"",IF(COUNTIFS($A$2:$A$501,A156,$B$2:$B$501,B156,$C$2:$C$501,C156,$D$2:$D$501,D156)&gt;1,"Duplicado",""))</f>
        <v/>
      </c>
      <c r="K156" s="27">
        <f>IF(COUNTA(A156:F156)=0,"",IF(OR(A156="",B156="",C156="",D156="",E156=""),"Campos obrigatórios",IF(OR(NOT(ISNUMBER(A156)),A156&lt;DATE(2020,1,1),A156&gt;TODAY()),"Data inválida",IF(COUNTIF(Configuração!$E$2:$E$4,C156)=0,"Frente inválida",IF(COUNTIF(Configuração!$H$2:$H$4,E156)=0,"Situação inválida",IF(G156="Não cadastrado","Código não cadastrado",IF(COUNTIFS(Configuração!$F$2:$F$20,D156,Configuração!$G$2:$G$20,C156)=0,"Atividade incompatível",IF(J156="Duplicado","Possível duplicidade",IF(AND(C156="Serviço",E156="Presente",OR(F156="",NOT(ISNUMBER(F156)),F156&lt;=0,F156&gt;Configuração!$B$4)),"Revisar horas",IF(AND(OR(C156&lt;&gt;"Serviço",E156&lt;&gt;"Presente"),F156&lt;&gt;""),"Horas não aplicáveis",IF(G156="Inativo","Cadastro inativo","OK")))))))))))</f>
        <v/>
      </c>
    </row>
    <row r="157" ht="21" customHeight="1">
      <c r="A157" s="33" t="n"/>
      <c r="B157" s="22" t="n"/>
      <c r="C157" s="23" t="n"/>
      <c r="D157" s="24" t="n"/>
      <c r="E157" s="23" t="n"/>
      <c r="F157" s="26" t="n"/>
      <c r="G157" s="27">
        <f>IF(B157="","",IFERROR(VLOOKUP(B157,Membros!$A$2:$B$121,2,FALSE),"Não cadastrado"))</f>
        <v/>
      </c>
      <c r="H157" s="28">
        <f>IF(COUNTA(A157:F157)=0,"",IF(AND(K157="OK",E157="Presente",A157&gt;=Configuração!$B$2,A157&lt;=Configuração!$B$3,COUNTIFS($B$2:B157,B157,$E$2:E157,"Presente",$A$2:A157,"&gt;="&amp;Configuração!$B$2,$A$2:A157,"&lt;="&amp;Configuração!$B$3,$K$2:K157,"OK")=1),1,0))</f>
        <v/>
      </c>
      <c r="I157" s="28">
        <f>IF(COUNTA(A157:F157)=0,"",IF(AND(K157="OK",E157="Presente",A157&gt;=Configuração!$B$2,A157&lt;=Configuração!$B$3,COUNTIFS($B$2:B157,B157,$C$2:C157,C157,$E$2:E157,"Presente",$A$2:A157,"&gt;="&amp;Configuração!$B$2,$A$2:A157,"&lt;="&amp;Configuração!$B$3,$K$2:K157,"OK")=1),1,0))</f>
        <v/>
      </c>
      <c r="J157" s="27">
        <f>IF(OR(A157="",B157="",C157="",D157=""),"",IF(COUNTIFS($A$2:$A$501,A157,$B$2:$B$501,B157,$C$2:$C$501,C157,$D$2:$D$501,D157)&gt;1,"Duplicado",""))</f>
        <v/>
      </c>
      <c r="K157" s="27">
        <f>IF(COUNTA(A157:F157)=0,"",IF(OR(A157="",B157="",C157="",D157="",E157=""),"Campos obrigatórios",IF(OR(NOT(ISNUMBER(A157)),A157&lt;DATE(2020,1,1),A157&gt;TODAY()),"Data inválida",IF(COUNTIF(Configuração!$E$2:$E$4,C157)=0,"Frente inválida",IF(COUNTIF(Configuração!$H$2:$H$4,E157)=0,"Situação inválida",IF(G157="Não cadastrado","Código não cadastrado",IF(COUNTIFS(Configuração!$F$2:$F$20,D157,Configuração!$G$2:$G$20,C157)=0,"Atividade incompatível",IF(J157="Duplicado","Possível duplicidade",IF(AND(C157="Serviço",E157="Presente",OR(F157="",NOT(ISNUMBER(F157)),F157&lt;=0,F157&gt;Configuração!$B$4)),"Revisar horas",IF(AND(OR(C157&lt;&gt;"Serviço",E157&lt;&gt;"Presente"),F157&lt;&gt;""),"Horas não aplicáveis",IF(G157="Inativo","Cadastro inativo","OK")))))))))))</f>
        <v/>
      </c>
    </row>
    <row r="158" ht="21" customHeight="1">
      <c r="A158" s="33" t="n"/>
      <c r="B158" s="22" t="n"/>
      <c r="C158" s="23" t="n"/>
      <c r="D158" s="24" t="n"/>
      <c r="E158" s="23" t="n"/>
      <c r="F158" s="26" t="n"/>
      <c r="G158" s="27">
        <f>IF(B158="","",IFERROR(VLOOKUP(B158,Membros!$A$2:$B$121,2,FALSE),"Não cadastrado"))</f>
        <v/>
      </c>
      <c r="H158" s="28">
        <f>IF(COUNTA(A158:F158)=0,"",IF(AND(K158="OK",E158="Presente",A158&gt;=Configuração!$B$2,A158&lt;=Configuração!$B$3,COUNTIFS($B$2:B158,B158,$E$2:E158,"Presente",$A$2:A158,"&gt;="&amp;Configuração!$B$2,$A$2:A158,"&lt;="&amp;Configuração!$B$3,$K$2:K158,"OK")=1),1,0))</f>
        <v/>
      </c>
      <c r="I158" s="28">
        <f>IF(COUNTA(A158:F158)=0,"",IF(AND(K158="OK",E158="Presente",A158&gt;=Configuração!$B$2,A158&lt;=Configuração!$B$3,COUNTIFS($B$2:B158,B158,$C$2:C158,C158,$E$2:E158,"Presente",$A$2:A158,"&gt;="&amp;Configuração!$B$2,$A$2:A158,"&lt;="&amp;Configuração!$B$3,$K$2:K158,"OK")=1),1,0))</f>
        <v/>
      </c>
      <c r="J158" s="27">
        <f>IF(OR(A158="",B158="",C158="",D158=""),"",IF(COUNTIFS($A$2:$A$501,A158,$B$2:$B$501,B158,$C$2:$C$501,C158,$D$2:$D$501,D158)&gt;1,"Duplicado",""))</f>
        <v/>
      </c>
      <c r="K158" s="27">
        <f>IF(COUNTA(A158:F158)=0,"",IF(OR(A158="",B158="",C158="",D158="",E158=""),"Campos obrigatórios",IF(OR(NOT(ISNUMBER(A158)),A158&lt;DATE(2020,1,1),A158&gt;TODAY()),"Data inválida",IF(COUNTIF(Configuração!$E$2:$E$4,C158)=0,"Frente inválida",IF(COUNTIF(Configuração!$H$2:$H$4,E158)=0,"Situação inválida",IF(G158="Não cadastrado","Código não cadastrado",IF(COUNTIFS(Configuração!$F$2:$F$20,D158,Configuração!$G$2:$G$20,C158)=0,"Atividade incompatível",IF(J158="Duplicado","Possível duplicidade",IF(AND(C158="Serviço",E158="Presente",OR(F158="",NOT(ISNUMBER(F158)),F158&lt;=0,F158&gt;Configuração!$B$4)),"Revisar horas",IF(AND(OR(C158&lt;&gt;"Serviço",E158&lt;&gt;"Presente"),F158&lt;&gt;""),"Horas não aplicáveis",IF(G158="Inativo","Cadastro inativo","OK")))))))))))</f>
        <v/>
      </c>
    </row>
    <row r="159" ht="21" customHeight="1">
      <c r="A159" s="33" t="n"/>
      <c r="B159" s="22" t="n"/>
      <c r="C159" s="23" t="n"/>
      <c r="D159" s="24" t="n"/>
      <c r="E159" s="23" t="n"/>
      <c r="F159" s="26" t="n"/>
      <c r="G159" s="27">
        <f>IF(B159="","",IFERROR(VLOOKUP(B159,Membros!$A$2:$B$121,2,FALSE),"Não cadastrado"))</f>
        <v/>
      </c>
      <c r="H159" s="28">
        <f>IF(COUNTA(A159:F159)=0,"",IF(AND(K159="OK",E159="Presente",A159&gt;=Configuração!$B$2,A159&lt;=Configuração!$B$3,COUNTIFS($B$2:B159,B159,$E$2:E159,"Presente",$A$2:A159,"&gt;="&amp;Configuração!$B$2,$A$2:A159,"&lt;="&amp;Configuração!$B$3,$K$2:K159,"OK")=1),1,0))</f>
        <v/>
      </c>
      <c r="I159" s="28">
        <f>IF(COUNTA(A159:F159)=0,"",IF(AND(K159="OK",E159="Presente",A159&gt;=Configuração!$B$2,A159&lt;=Configuração!$B$3,COUNTIFS($B$2:B159,B159,$C$2:C159,C159,$E$2:E159,"Presente",$A$2:A159,"&gt;="&amp;Configuração!$B$2,$A$2:A159,"&lt;="&amp;Configuração!$B$3,$K$2:K159,"OK")=1),1,0))</f>
        <v/>
      </c>
      <c r="J159" s="27">
        <f>IF(OR(A159="",B159="",C159="",D159=""),"",IF(COUNTIFS($A$2:$A$501,A159,$B$2:$B$501,B159,$C$2:$C$501,C159,$D$2:$D$501,D159)&gt;1,"Duplicado",""))</f>
        <v/>
      </c>
      <c r="K159" s="27">
        <f>IF(COUNTA(A159:F159)=0,"",IF(OR(A159="",B159="",C159="",D159="",E159=""),"Campos obrigatórios",IF(OR(NOT(ISNUMBER(A159)),A159&lt;DATE(2020,1,1),A159&gt;TODAY()),"Data inválida",IF(COUNTIF(Configuração!$E$2:$E$4,C159)=0,"Frente inválida",IF(COUNTIF(Configuração!$H$2:$H$4,E159)=0,"Situação inválida",IF(G159="Não cadastrado","Código não cadastrado",IF(COUNTIFS(Configuração!$F$2:$F$20,D159,Configuração!$G$2:$G$20,C159)=0,"Atividade incompatível",IF(J159="Duplicado","Possível duplicidade",IF(AND(C159="Serviço",E159="Presente",OR(F159="",NOT(ISNUMBER(F159)),F159&lt;=0,F159&gt;Configuração!$B$4)),"Revisar horas",IF(AND(OR(C159&lt;&gt;"Serviço",E159&lt;&gt;"Presente"),F159&lt;&gt;""),"Horas não aplicáveis",IF(G159="Inativo","Cadastro inativo","OK")))))))))))</f>
        <v/>
      </c>
    </row>
    <row r="160" ht="21" customHeight="1">
      <c r="A160" s="33" t="n"/>
      <c r="B160" s="22" t="n"/>
      <c r="C160" s="23" t="n"/>
      <c r="D160" s="24" t="n"/>
      <c r="E160" s="23" t="n"/>
      <c r="F160" s="26" t="n"/>
      <c r="G160" s="27">
        <f>IF(B160="","",IFERROR(VLOOKUP(B160,Membros!$A$2:$B$121,2,FALSE),"Não cadastrado"))</f>
        <v/>
      </c>
      <c r="H160" s="28">
        <f>IF(COUNTA(A160:F160)=0,"",IF(AND(K160="OK",E160="Presente",A160&gt;=Configuração!$B$2,A160&lt;=Configuração!$B$3,COUNTIFS($B$2:B160,B160,$E$2:E160,"Presente",$A$2:A160,"&gt;="&amp;Configuração!$B$2,$A$2:A160,"&lt;="&amp;Configuração!$B$3,$K$2:K160,"OK")=1),1,0))</f>
        <v/>
      </c>
      <c r="I160" s="28">
        <f>IF(COUNTA(A160:F160)=0,"",IF(AND(K160="OK",E160="Presente",A160&gt;=Configuração!$B$2,A160&lt;=Configuração!$B$3,COUNTIFS($B$2:B160,B160,$C$2:C160,C160,$E$2:E160,"Presente",$A$2:A160,"&gt;="&amp;Configuração!$B$2,$A$2:A160,"&lt;="&amp;Configuração!$B$3,$K$2:K160,"OK")=1),1,0))</f>
        <v/>
      </c>
      <c r="J160" s="27">
        <f>IF(OR(A160="",B160="",C160="",D160=""),"",IF(COUNTIFS($A$2:$A$501,A160,$B$2:$B$501,B160,$C$2:$C$501,C160,$D$2:$D$501,D160)&gt;1,"Duplicado",""))</f>
        <v/>
      </c>
      <c r="K160" s="27">
        <f>IF(COUNTA(A160:F160)=0,"",IF(OR(A160="",B160="",C160="",D160="",E160=""),"Campos obrigatórios",IF(OR(NOT(ISNUMBER(A160)),A160&lt;DATE(2020,1,1),A160&gt;TODAY()),"Data inválida",IF(COUNTIF(Configuração!$E$2:$E$4,C160)=0,"Frente inválida",IF(COUNTIF(Configuração!$H$2:$H$4,E160)=0,"Situação inválida",IF(G160="Não cadastrado","Código não cadastrado",IF(COUNTIFS(Configuração!$F$2:$F$20,D160,Configuração!$G$2:$G$20,C160)=0,"Atividade incompatível",IF(J160="Duplicado","Possível duplicidade",IF(AND(C160="Serviço",E160="Presente",OR(F160="",NOT(ISNUMBER(F160)),F160&lt;=0,F160&gt;Configuração!$B$4)),"Revisar horas",IF(AND(OR(C160&lt;&gt;"Serviço",E160&lt;&gt;"Presente"),F160&lt;&gt;""),"Horas não aplicáveis",IF(G160="Inativo","Cadastro inativo","OK")))))))))))</f>
        <v/>
      </c>
    </row>
    <row r="161" ht="21" customHeight="1">
      <c r="A161" s="33" t="n"/>
      <c r="B161" s="22" t="n"/>
      <c r="C161" s="23" t="n"/>
      <c r="D161" s="24" t="n"/>
      <c r="E161" s="23" t="n"/>
      <c r="F161" s="26" t="n"/>
      <c r="G161" s="27">
        <f>IF(B161="","",IFERROR(VLOOKUP(B161,Membros!$A$2:$B$121,2,FALSE),"Não cadastrado"))</f>
        <v/>
      </c>
      <c r="H161" s="28">
        <f>IF(COUNTA(A161:F161)=0,"",IF(AND(K161="OK",E161="Presente",A161&gt;=Configuração!$B$2,A161&lt;=Configuração!$B$3,COUNTIFS($B$2:B161,B161,$E$2:E161,"Presente",$A$2:A161,"&gt;="&amp;Configuração!$B$2,$A$2:A161,"&lt;="&amp;Configuração!$B$3,$K$2:K161,"OK")=1),1,0))</f>
        <v/>
      </c>
      <c r="I161" s="28">
        <f>IF(COUNTA(A161:F161)=0,"",IF(AND(K161="OK",E161="Presente",A161&gt;=Configuração!$B$2,A161&lt;=Configuração!$B$3,COUNTIFS($B$2:B161,B161,$C$2:C161,C161,$E$2:E161,"Presente",$A$2:A161,"&gt;="&amp;Configuração!$B$2,$A$2:A161,"&lt;="&amp;Configuração!$B$3,$K$2:K161,"OK")=1),1,0))</f>
        <v/>
      </c>
      <c r="J161" s="27">
        <f>IF(OR(A161="",B161="",C161="",D161=""),"",IF(COUNTIFS($A$2:$A$501,A161,$B$2:$B$501,B161,$C$2:$C$501,C161,$D$2:$D$501,D161)&gt;1,"Duplicado",""))</f>
        <v/>
      </c>
      <c r="K161" s="27">
        <f>IF(COUNTA(A161:F161)=0,"",IF(OR(A161="",B161="",C161="",D161="",E161=""),"Campos obrigatórios",IF(OR(NOT(ISNUMBER(A161)),A161&lt;DATE(2020,1,1),A161&gt;TODAY()),"Data inválida",IF(COUNTIF(Configuração!$E$2:$E$4,C161)=0,"Frente inválida",IF(COUNTIF(Configuração!$H$2:$H$4,E161)=0,"Situação inválida",IF(G161="Não cadastrado","Código não cadastrado",IF(COUNTIFS(Configuração!$F$2:$F$20,D161,Configuração!$G$2:$G$20,C161)=0,"Atividade incompatível",IF(J161="Duplicado","Possível duplicidade",IF(AND(C161="Serviço",E161="Presente",OR(F161="",NOT(ISNUMBER(F161)),F161&lt;=0,F161&gt;Configuração!$B$4)),"Revisar horas",IF(AND(OR(C161&lt;&gt;"Serviço",E161&lt;&gt;"Presente"),F161&lt;&gt;""),"Horas não aplicáveis",IF(G161="Inativo","Cadastro inativo","OK")))))))))))</f>
        <v/>
      </c>
    </row>
    <row r="162" ht="21" customHeight="1">
      <c r="A162" s="33" t="n"/>
      <c r="B162" s="22" t="n"/>
      <c r="C162" s="23" t="n"/>
      <c r="D162" s="24" t="n"/>
      <c r="E162" s="23" t="n"/>
      <c r="F162" s="26" t="n"/>
      <c r="G162" s="27">
        <f>IF(B162="","",IFERROR(VLOOKUP(B162,Membros!$A$2:$B$121,2,FALSE),"Não cadastrado"))</f>
        <v/>
      </c>
      <c r="H162" s="28">
        <f>IF(COUNTA(A162:F162)=0,"",IF(AND(K162="OK",E162="Presente",A162&gt;=Configuração!$B$2,A162&lt;=Configuração!$B$3,COUNTIFS($B$2:B162,B162,$E$2:E162,"Presente",$A$2:A162,"&gt;="&amp;Configuração!$B$2,$A$2:A162,"&lt;="&amp;Configuração!$B$3,$K$2:K162,"OK")=1),1,0))</f>
        <v/>
      </c>
      <c r="I162" s="28">
        <f>IF(COUNTA(A162:F162)=0,"",IF(AND(K162="OK",E162="Presente",A162&gt;=Configuração!$B$2,A162&lt;=Configuração!$B$3,COUNTIFS($B$2:B162,B162,$C$2:C162,C162,$E$2:E162,"Presente",$A$2:A162,"&gt;="&amp;Configuração!$B$2,$A$2:A162,"&lt;="&amp;Configuração!$B$3,$K$2:K162,"OK")=1),1,0))</f>
        <v/>
      </c>
      <c r="J162" s="27">
        <f>IF(OR(A162="",B162="",C162="",D162=""),"",IF(COUNTIFS($A$2:$A$501,A162,$B$2:$B$501,B162,$C$2:$C$501,C162,$D$2:$D$501,D162)&gt;1,"Duplicado",""))</f>
        <v/>
      </c>
      <c r="K162" s="27">
        <f>IF(COUNTA(A162:F162)=0,"",IF(OR(A162="",B162="",C162="",D162="",E162=""),"Campos obrigatórios",IF(OR(NOT(ISNUMBER(A162)),A162&lt;DATE(2020,1,1),A162&gt;TODAY()),"Data inválida",IF(COUNTIF(Configuração!$E$2:$E$4,C162)=0,"Frente inválida",IF(COUNTIF(Configuração!$H$2:$H$4,E162)=0,"Situação inválida",IF(G162="Não cadastrado","Código não cadastrado",IF(COUNTIFS(Configuração!$F$2:$F$20,D162,Configuração!$G$2:$G$20,C162)=0,"Atividade incompatível",IF(J162="Duplicado","Possível duplicidade",IF(AND(C162="Serviço",E162="Presente",OR(F162="",NOT(ISNUMBER(F162)),F162&lt;=0,F162&gt;Configuração!$B$4)),"Revisar horas",IF(AND(OR(C162&lt;&gt;"Serviço",E162&lt;&gt;"Presente"),F162&lt;&gt;""),"Horas não aplicáveis",IF(G162="Inativo","Cadastro inativo","OK")))))))))))</f>
        <v/>
      </c>
    </row>
    <row r="163" ht="21" customHeight="1">
      <c r="A163" s="33" t="n"/>
      <c r="B163" s="22" t="n"/>
      <c r="C163" s="23" t="n"/>
      <c r="D163" s="24" t="n"/>
      <c r="E163" s="23" t="n"/>
      <c r="F163" s="26" t="n"/>
      <c r="G163" s="27">
        <f>IF(B163="","",IFERROR(VLOOKUP(B163,Membros!$A$2:$B$121,2,FALSE),"Não cadastrado"))</f>
        <v/>
      </c>
      <c r="H163" s="28">
        <f>IF(COUNTA(A163:F163)=0,"",IF(AND(K163="OK",E163="Presente",A163&gt;=Configuração!$B$2,A163&lt;=Configuração!$B$3,COUNTIFS($B$2:B163,B163,$E$2:E163,"Presente",$A$2:A163,"&gt;="&amp;Configuração!$B$2,$A$2:A163,"&lt;="&amp;Configuração!$B$3,$K$2:K163,"OK")=1),1,0))</f>
        <v/>
      </c>
      <c r="I163" s="28">
        <f>IF(COUNTA(A163:F163)=0,"",IF(AND(K163="OK",E163="Presente",A163&gt;=Configuração!$B$2,A163&lt;=Configuração!$B$3,COUNTIFS($B$2:B163,B163,$C$2:C163,C163,$E$2:E163,"Presente",$A$2:A163,"&gt;="&amp;Configuração!$B$2,$A$2:A163,"&lt;="&amp;Configuração!$B$3,$K$2:K163,"OK")=1),1,0))</f>
        <v/>
      </c>
      <c r="J163" s="27">
        <f>IF(OR(A163="",B163="",C163="",D163=""),"",IF(COUNTIFS($A$2:$A$501,A163,$B$2:$B$501,B163,$C$2:$C$501,C163,$D$2:$D$501,D163)&gt;1,"Duplicado",""))</f>
        <v/>
      </c>
      <c r="K163" s="27">
        <f>IF(COUNTA(A163:F163)=0,"",IF(OR(A163="",B163="",C163="",D163="",E163=""),"Campos obrigatórios",IF(OR(NOT(ISNUMBER(A163)),A163&lt;DATE(2020,1,1),A163&gt;TODAY()),"Data inválida",IF(COUNTIF(Configuração!$E$2:$E$4,C163)=0,"Frente inválida",IF(COUNTIF(Configuração!$H$2:$H$4,E163)=0,"Situação inválida",IF(G163="Não cadastrado","Código não cadastrado",IF(COUNTIFS(Configuração!$F$2:$F$20,D163,Configuração!$G$2:$G$20,C163)=0,"Atividade incompatível",IF(J163="Duplicado","Possível duplicidade",IF(AND(C163="Serviço",E163="Presente",OR(F163="",NOT(ISNUMBER(F163)),F163&lt;=0,F163&gt;Configuração!$B$4)),"Revisar horas",IF(AND(OR(C163&lt;&gt;"Serviço",E163&lt;&gt;"Presente"),F163&lt;&gt;""),"Horas não aplicáveis",IF(G163="Inativo","Cadastro inativo","OK")))))))))))</f>
        <v/>
      </c>
    </row>
    <row r="164" ht="21" customHeight="1">
      <c r="A164" s="33" t="n"/>
      <c r="B164" s="22" t="n"/>
      <c r="C164" s="23" t="n"/>
      <c r="D164" s="24" t="n"/>
      <c r="E164" s="23" t="n"/>
      <c r="F164" s="26" t="n"/>
      <c r="G164" s="27">
        <f>IF(B164="","",IFERROR(VLOOKUP(B164,Membros!$A$2:$B$121,2,FALSE),"Não cadastrado"))</f>
        <v/>
      </c>
      <c r="H164" s="28">
        <f>IF(COUNTA(A164:F164)=0,"",IF(AND(K164="OK",E164="Presente",A164&gt;=Configuração!$B$2,A164&lt;=Configuração!$B$3,COUNTIFS($B$2:B164,B164,$E$2:E164,"Presente",$A$2:A164,"&gt;="&amp;Configuração!$B$2,$A$2:A164,"&lt;="&amp;Configuração!$B$3,$K$2:K164,"OK")=1),1,0))</f>
        <v/>
      </c>
      <c r="I164" s="28">
        <f>IF(COUNTA(A164:F164)=0,"",IF(AND(K164="OK",E164="Presente",A164&gt;=Configuração!$B$2,A164&lt;=Configuração!$B$3,COUNTIFS($B$2:B164,B164,$C$2:C164,C164,$E$2:E164,"Presente",$A$2:A164,"&gt;="&amp;Configuração!$B$2,$A$2:A164,"&lt;="&amp;Configuração!$B$3,$K$2:K164,"OK")=1),1,0))</f>
        <v/>
      </c>
      <c r="J164" s="27">
        <f>IF(OR(A164="",B164="",C164="",D164=""),"",IF(COUNTIFS($A$2:$A$501,A164,$B$2:$B$501,B164,$C$2:$C$501,C164,$D$2:$D$501,D164)&gt;1,"Duplicado",""))</f>
        <v/>
      </c>
      <c r="K164" s="27">
        <f>IF(COUNTA(A164:F164)=0,"",IF(OR(A164="",B164="",C164="",D164="",E164=""),"Campos obrigatórios",IF(OR(NOT(ISNUMBER(A164)),A164&lt;DATE(2020,1,1),A164&gt;TODAY()),"Data inválida",IF(COUNTIF(Configuração!$E$2:$E$4,C164)=0,"Frente inválida",IF(COUNTIF(Configuração!$H$2:$H$4,E164)=0,"Situação inválida",IF(G164="Não cadastrado","Código não cadastrado",IF(COUNTIFS(Configuração!$F$2:$F$20,D164,Configuração!$G$2:$G$20,C164)=0,"Atividade incompatível",IF(J164="Duplicado","Possível duplicidade",IF(AND(C164="Serviço",E164="Presente",OR(F164="",NOT(ISNUMBER(F164)),F164&lt;=0,F164&gt;Configuração!$B$4)),"Revisar horas",IF(AND(OR(C164&lt;&gt;"Serviço",E164&lt;&gt;"Presente"),F164&lt;&gt;""),"Horas não aplicáveis",IF(G164="Inativo","Cadastro inativo","OK")))))))))))</f>
        <v/>
      </c>
    </row>
    <row r="165" ht="21" customHeight="1">
      <c r="A165" s="33" t="n"/>
      <c r="B165" s="22" t="n"/>
      <c r="C165" s="23" t="n"/>
      <c r="D165" s="24" t="n"/>
      <c r="E165" s="23" t="n"/>
      <c r="F165" s="26" t="n"/>
      <c r="G165" s="27">
        <f>IF(B165="","",IFERROR(VLOOKUP(B165,Membros!$A$2:$B$121,2,FALSE),"Não cadastrado"))</f>
        <v/>
      </c>
      <c r="H165" s="28">
        <f>IF(COUNTA(A165:F165)=0,"",IF(AND(K165="OK",E165="Presente",A165&gt;=Configuração!$B$2,A165&lt;=Configuração!$B$3,COUNTIFS($B$2:B165,B165,$E$2:E165,"Presente",$A$2:A165,"&gt;="&amp;Configuração!$B$2,$A$2:A165,"&lt;="&amp;Configuração!$B$3,$K$2:K165,"OK")=1),1,0))</f>
        <v/>
      </c>
      <c r="I165" s="28">
        <f>IF(COUNTA(A165:F165)=0,"",IF(AND(K165="OK",E165="Presente",A165&gt;=Configuração!$B$2,A165&lt;=Configuração!$B$3,COUNTIFS($B$2:B165,B165,$C$2:C165,C165,$E$2:E165,"Presente",$A$2:A165,"&gt;="&amp;Configuração!$B$2,$A$2:A165,"&lt;="&amp;Configuração!$B$3,$K$2:K165,"OK")=1),1,0))</f>
        <v/>
      </c>
      <c r="J165" s="27">
        <f>IF(OR(A165="",B165="",C165="",D165=""),"",IF(COUNTIFS($A$2:$A$501,A165,$B$2:$B$501,B165,$C$2:$C$501,C165,$D$2:$D$501,D165)&gt;1,"Duplicado",""))</f>
        <v/>
      </c>
      <c r="K165" s="27">
        <f>IF(COUNTA(A165:F165)=0,"",IF(OR(A165="",B165="",C165="",D165="",E165=""),"Campos obrigatórios",IF(OR(NOT(ISNUMBER(A165)),A165&lt;DATE(2020,1,1),A165&gt;TODAY()),"Data inválida",IF(COUNTIF(Configuração!$E$2:$E$4,C165)=0,"Frente inválida",IF(COUNTIF(Configuração!$H$2:$H$4,E165)=0,"Situação inválida",IF(G165="Não cadastrado","Código não cadastrado",IF(COUNTIFS(Configuração!$F$2:$F$20,D165,Configuração!$G$2:$G$20,C165)=0,"Atividade incompatível",IF(J165="Duplicado","Possível duplicidade",IF(AND(C165="Serviço",E165="Presente",OR(F165="",NOT(ISNUMBER(F165)),F165&lt;=0,F165&gt;Configuração!$B$4)),"Revisar horas",IF(AND(OR(C165&lt;&gt;"Serviço",E165&lt;&gt;"Presente"),F165&lt;&gt;""),"Horas não aplicáveis",IF(G165="Inativo","Cadastro inativo","OK")))))))))))</f>
        <v/>
      </c>
    </row>
    <row r="166" ht="21" customHeight="1">
      <c r="A166" s="33" t="n"/>
      <c r="B166" s="22" t="n"/>
      <c r="C166" s="23" t="n"/>
      <c r="D166" s="24" t="n"/>
      <c r="E166" s="23" t="n"/>
      <c r="F166" s="26" t="n"/>
      <c r="G166" s="27">
        <f>IF(B166="","",IFERROR(VLOOKUP(B166,Membros!$A$2:$B$121,2,FALSE),"Não cadastrado"))</f>
        <v/>
      </c>
      <c r="H166" s="28">
        <f>IF(COUNTA(A166:F166)=0,"",IF(AND(K166="OK",E166="Presente",A166&gt;=Configuração!$B$2,A166&lt;=Configuração!$B$3,COUNTIFS($B$2:B166,B166,$E$2:E166,"Presente",$A$2:A166,"&gt;="&amp;Configuração!$B$2,$A$2:A166,"&lt;="&amp;Configuração!$B$3,$K$2:K166,"OK")=1),1,0))</f>
        <v/>
      </c>
      <c r="I166" s="28">
        <f>IF(COUNTA(A166:F166)=0,"",IF(AND(K166="OK",E166="Presente",A166&gt;=Configuração!$B$2,A166&lt;=Configuração!$B$3,COUNTIFS($B$2:B166,B166,$C$2:C166,C166,$E$2:E166,"Presente",$A$2:A166,"&gt;="&amp;Configuração!$B$2,$A$2:A166,"&lt;="&amp;Configuração!$B$3,$K$2:K166,"OK")=1),1,0))</f>
        <v/>
      </c>
      <c r="J166" s="27">
        <f>IF(OR(A166="",B166="",C166="",D166=""),"",IF(COUNTIFS($A$2:$A$501,A166,$B$2:$B$501,B166,$C$2:$C$501,C166,$D$2:$D$501,D166)&gt;1,"Duplicado",""))</f>
        <v/>
      </c>
      <c r="K166" s="27">
        <f>IF(COUNTA(A166:F166)=0,"",IF(OR(A166="",B166="",C166="",D166="",E166=""),"Campos obrigatórios",IF(OR(NOT(ISNUMBER(A166)),A166&lt;DATE(2020,1,1),A166&gt;TODAY()),"Data inválida",IF(COUNTIF(Configuração!$E$2:$E$4,C166)=0,"Frente inválida",IF(COUNTIF(Configuração!$H$2:$H$4,E166)=0,"Situação inválida",IF(G166="Não cadastrado","Código não cadastrado",IF(COUNTIFS(Configuração!$F$2:$F$20,D166,Configuração!$G$2:$G$20,C166)=0,"Atividade incompatível",IF(J166="Duplicado","Possível duplicidade",IF(AND(C166="Serviço",E166="Presente",OR(F166="",NOT(ISNUMBER(F166)),F166&lt;=0,F166&gt;Configuração!$B$4)),"Revisar horas",IF(AND(OR(C166&lt;&gt;"Serviço",E166&lt;&gt;"Presente"),F166&lt;&gt;""),"Horas não aplicáveis",IF(G166="Inativo","Cadastro inativo","OK")))))))))))</f>
        <v/>
      </c>
    </row>
    <row r="167" ht="21" customHeight="1">
      <c r="A167" s="33" t="n"/>
      <c r="B167" s="22" t="n"/>
      <c r="C167" s="23" t="n"/>
      <c r="D167" s="24" t="n"/>
      <c r="E167" s="23" t="n"/>
      <c r="F167" s="26" t="n"/>
      <c r="G167" s="27">
        <f>IF(B167="","",IFERROR(VLOOKUP(B167,Membros!$A$2:$B$121,2,FALSE),"Não cadastrado"))</f>
        <v/>
      </c>
      <c r="H167" s="28">
        <f>IF(COUNTA(A167:F167)=0,"",IF(AND(K167="OK",E167="Presente",A167&gt;=Configuração!$B$2,A167&lt;=Configuração!$B$3,COUNTIFS($B$2:B167,B167,$E$2:E167,"Presente",$A$2:A167,"&gt;="&amp;Configuração!$B$2,$A$2:A167,"&lt;="&amp;Configuração!$B$3,$K$2:K167,"OK")=1),1,0))</f>
        <v/>
      </c>
      <c r="I167" s="28">
        <f>IF(COUNTA(A167:F167)=0,"",IF(AND(K167="OK",E167="Presente",A167&gt;=Configuração!$B$2,A167&lt;=Configuração!$B$3,COUNTIFS($B$2:B167,B167,$C$2:C167,C167,$E$2:E167,"Presente",$A$2:A167,"&gt;="&amp;Configuração!$B$2,$A$2:A167,"&lt;="&amp;Configuração!$B$3,$K$2:K167,"OK")=1),1,0))</f>
        <v/>
      </c>
      <c r="J167" s="27">
        <f>IF(OR(A167="",B167="",C167="",D167=""),"",IF(COUNTIFS($A$2:$A$501,A167,$B$2:$B$501,B167,$C$2:$C$501,C167,$D$2:$D$501,D167)&gt;1,"Duplicado",""))</f>
        <v/>
      </c>
      <c r="K167" s="27">
        <f>IF(COUNTA(A167:F167)=0,"",IF(OR(A167="",B167="",C167="",D167="",E167=""),"Campos obrigatórios",IF(OR(NOT(ISNUMBER(A167)),A167&lt;DATE(2020,1,1),A167&gt;TODAY()),"Data inválida",IF(COUNTIF(Configuração!$E$2:$E$4,C167)=0,"Frente inválida",IF(COUNTIF(Configuração!$H$2:$H$4,E167)=0,"Situação inválida",IF(G167="Não cadastrado","Código não cadastrado",IF(COUNTIFS(Configuração!$F$2:$F$20,D167,Configuração!$G$2:$G$20,C167)=0,"Atividade incompatível",IF(J167="Duplicado","Possível duplicidade",IF(AND(C167="Serviço",E167="Presente",OR(F167="",NOT(ISNUMBER(F167)),F167&lt;=0,F167&gt;Configuração!$B$4)),"Revisar horas",IF(AND(OR(C167&lt;&gt;"Serviço",E167&lt;&gt;"Presente"),F167&lt;&gt;""),"Horas não aplicáveis",IF(G167="Inativo","Cadastro inativo","OK")))))))))))</f>
        <v/>
      </c>
    </row>
    <row r="168" ht="21" customHeight="1">
      <c r="A168" s="33" t="n"/>
      <c r="B168" s="22" t="n"/>
      <c r="C168" s="23" t="n"/>
      <c r="D168" s="24" t="n"/>
      <c r="E168" s="23" t="n"/>
      <c r="F168" s="26" t="n"/>
      <c r="G168" s="27">
        <f>IF(B168="","",IFERROR(VLOOKUP(B168,Membros!$A$2:$B$121,2,FALSE),"Não cadastrado"))</f>
        <v/>
      </c>
      <c r="H168" s="28">
        <f>IF(COUNTA(A168:F168)=0,"",IF(AND(K168="OK",E168="Presente",A168&gt;=Configuração!$B$2,A168&lt;=Configuração!$B$3,COUNTIFS($B$2:B168,B168,$E$2:E168,"Presente",$A$2:A168,"&gt;="&amp;Configuração!$B$2,$A$2:A168,"&lt;="&amp;Configuração!$B$3,$K$2:K168,"OK")=1),1,0))</f>
        <v/>
      </c>
      <c r="I168" s="28">
        <f>IF(COUNTA(A168:F168)=0,"",IF(AND(K168="OK",E168="Presente",A168&gt;=Configuração!$B$2,A168&lt;=Configuração!$B$3,COUNTIFS($B$2:B168,B168,$C$2:C168,C168,$E$2:E168,"Presente",$A$2:A168,"&gt;="&amp;Configuração!$B$2,$A$2:A168,"&lt;="&amp;Configuração!$B$3,$K$2:K168,"OK")=1),1,0))</f>
        <v/>
      </c>
      <c r="J168" s="27">
        <f>IF(OR(A168="",B168="",C168="",D168=""),"",IF(COUNTIFS($A$2:$A$501,A168,$B$2:$B$501,B168,$C$2:$C$501,C168,$D$2:$D$501,D168)&gt;1,"Duplicado",""))</f>
        <v/>
      </c>
      <c r="K168" s="27">
        <f>IF(COUNTA(A168:F168)=0,"",IF(OR(A168="",B168="",C168="",D168="",E168=""),"Campos obrigatórios",IF(OR(NOT(ISNUMBER(A168)),A168&lt;DATE(2020,1,1),A168&gt;TODAY()),"Data inválida",IF(COUNTIF(Configuração!$E$2:$E$4,C168)=0,"Frente inválida",IF(COUNTIF(Configuração!$H$2:$H$4,E168)=0,"Situação inválida",IF(G168="Não cadastrado","Código não cadastrado",IF(COUNTIFS(Configuração!$F$2:$F$20,D168,Configuração!$G$2:$G$20,C168)=0,"Atividade incompatível",IF(J168="Duplicado","Possível duplicidade",IF(AND(C168="Serviço",E168="Presente",OR(F168="",NOT(ISNUMBER(F168)),F168&lt;=0,F168&gt;Configuração!$B$4)),"Revisar horas",IF(AND(OR(C168&lt;&gt;"Serviço",E168&lt;&gt;"Presente"),F168&lt;&gt;""),"Horas não aplicáveis",IF(G168="Inativo","Cadastro inativo","OK")))))))))))</f>
        <v/>
      </c>
    </row>
    <row r="169" ht="21" customHeight="1">
      <c r="A169" s="33" t="n"/>
      <c r="B169" s="22" t="n"/>
      <c r="C169" s="23" t="n"/>
      <c r="D169" s="24" t="n"/>
      <c r="E169" s="23" t="n"/>
      <c r="F169" s="26" t="n"/>
      <c r="G169" s="27">
        <f>IF(B169="","",IFERROR(VLOOKUP(B169,Membros!$A$2:$B$121,2,FALSE),"Não cadastrado"))</f>
        <v/>
      </c>
      <c r="H169" s="28">
        <f>IF(COUNTA(A169:F169)=0,"",IF(AND(K169="OK",E169="Presente",A169&gt;=Configuração!$B$2,A169&lt;=Configuração!$B$3,COUNTIFS($B$2:B169,B169,$E$2:E169,"Presente",$A$2:A169,"&gt;="&amp;Configuração!$B$2,$A$2:A169,"&lt;="&amp;Configuração!$B$3,$K$2:K169,"OK")=1),1,0))</f>
        <v/>
      </c>
      <c r="I169" s="28">
        <f>IF(COUNTA(A169:F169)=0,"",IF(AND(K169="OK",E169="Presente",A169&gt;=Configuração!$B$2,A169&lt;=Configuração!$B$3,COUNTIFS($B$2:B169,B169,$C$2:C169,C169,$E$2:E169,"Presente",$A$2:A169,"&gt;="&amp;Configuração!$B$2,$A$2:A169,"&lt;="&amp;Configuração!$B$3,$K$2:K169,"OK")=1),1,0))</f>
        <v/>
      </c>
      <c r="J169" s="27">
        <f>IF(OR(A169="",B169="",C169="",D169=""),"",IF(COUNTIFS($A$2:$A$501,A169,$B$2:$B$501,B169,$C$2:$C$501,C169,$D$2:$D$501,D169)&gt;1,"Duplicado",""))</f>
        <v/>
      </c>
      <c r="K169" s="27">
        <f>IF(COUNTA(A169:F169)=0,"",IF(OR(A169="",B169="",C169="",D169="",E169=""),"Campos obrigatórios",IF(OR(NOT(ISNUMBER(A169)),A169&lt;DATE(2020,1,1),A169&gt;TODAY()),"Data inválida",IF(COUNTIF(Configuração!$E$2:$E$4,C169)=0,"Frente inválida",IF(COUNTIF(Configuração!$H$2:$H$4,E169)=0,"Situação inválida",IF(G169="Não cadastrado","Código não cadastrado",IF(COUNTIFS(Configuração!$F$2:$F$20,D169,Configuração!$G$2:$G$20,C169)=0,"Atividade incompatível",IF(J169="Duplicado","Possível duplicidade",IF(AND(C169="Serviço",E169="Presente",OR(F169="",NOT(ISNUMBER(F169)),F169&lt;=0,F169&gt;Configuração!$B$4)),"Revisar horas",IF(AND(OR(C169&lt;&gt;"Serviço",E169&lt;&gt;"Presente"),F169&lt;&gt;""),"Horas não aplicáveis",IF(G169="Inativo","Cadastro inativo","OK")))))))))))</f>
        <v/>
      </c>
    </row>
    <row r="170" ht="21" customHeight="1">
      <c r="A170" s="33" t="n"/>
      <c r="B170" s="22" t="n"/>
      <c r="C170" s="23" t="n"/>
      <c r="D170" s="24" t="n"/>
      <c r="E170" s="23" t="n"/>
      <c r="F170" s="26" t="n"/>
      <c r="G170" s="27">
        <f>IF(B170="","",IFERROR(VLOOKUP(B170,Membros!$A$2:$B$121,2,FALSE),"Não cadastrado"))</f>
        <v/>
      </c>
      <c r="H170" s="28">
        <f>IF(COUNTA(A170:F170)=0,"",IF(AND(K170="OK",E170="Presente",A170&gt;=Configuração!$B$2,A170&lt;=Configuração!$B$3,COUNTIFS($B$2:B170,B170,$E$2:E170,"Presente",$A$2:A170,"&gt;="&amp;Configuração!$B$2,$A$2:A170,"&lt;="&amp;Configuração!$B$3,$K$2:K170,"OK")=1),1,0))</f>
        <v/>
      </c>
      <c r="I170" s="28">
        <f>IF(COUNTA(A170:F170)=0,"",IF(AND(K170="OK",E170="Presente",A170&gt;=Configuração!$B$2,A170&lt;=Configuração!$B$3,COUNTIFS($B$2:B170,B170,$C$2:C170,C170,$E$2:E170,"Presente",$A$2:A170,"&gt;="&amp;Configuração!$B$2,$A$2:A170,"&lt;="&amp;Configuração!$B$3,$K$2:K170,"OK")=1),1,0))</f>
        <v/>
      </c>
      <c r="J170" s="27">
        <f>IF(OR(A170="",B170="",C170="",D170=""),"",IF(COUNTIFS($A$2:$A$501,A170,$B$2:$B$501,B170,$C$2:$C$501,C170,$D$2:$D$501,D170)&gt;1,"Duplicado",""))</f>
        <v/>
      </c>
      <c r="K170" s="27">
        <f>IF(COUNTA(A170:F170)=0,"",IF(OR(A170="",B170="",C170="",D170="",E170=""),"Campos obrigatórios",IF(OR(NOT(ISNUMBER(A170)),A170&lt;DATE(2020,1,1),A170&gt;TODAY()),"Data inválida",IF(COUNTIF(Configuração!$E$2:$E$4,C170)=0,"Frente inválida",IF(COUNTIF(Configuração!$H$2:$H$4,E170)=0,"Situação inválida",IF(G170="Não cadastrado","Código não cadastrado",IF(COUNTIFS(Configuração!$F$2:$F$20,D170,Configuração!$G$2:$G$20,C170)=0,"Atividade incompatível",IF(J170="Duplicado","Possível duplicidade",IF(AND(C170="Serviço",E170="Presente",OR(F170="",NOT(ISNUMBER(F170)),F170&lt;=0,F170&gt;Configuração!$B$4)),"Revisar horas",IF(AND(OR(C170&lt;&gt;"Serviço",E170&lt;&gt;"Presente"),F170&lt;&gt;""),"Horas não aplicáveis",IF(G170="Inativo","Cadastro inativo","OK")))))))))))</f>
        <v/>
      </c>
    </row>
    <row r="171" ht="21" customHeight="1">
      <c r="A171" s="33" t="n"/>
      <c r="B171" s="22" t="n"/>
      <c r="C171" s="23" t="n"/>
      <c r="D171" s="24" t="n"/>
      <c r="E171" s="23" t="n"/>
      <c r="F171" s="26" t="n"/>
      <c r="G171" s="27">
        <f>IF(B171="","",IFERROR(VLOOKUP(B171,Membros!$A$2:$B$121,2,FALSE),"Não cadastrado"))</f>
        <v/>
      </c>
      <c r="H171" s="28">
        <f>IF(COUNTA(A171:F171)=0,"",IF(AND(K171="OK",E171="Presente",A171&gt;=Configuração!$B$2,A171&lt;=Configuração!$B$3,COUNTIFS($B$2:B171,B171,$E$2:E171,"Presente",$A$2:A171,"&gt;="&amp;Configuração!$B$2,$A$2:A171,"&lt;="&amp;Configuração!$B$3,$K$2:K171,"OK")=1),1,0))</f>
        <v/>
      </c>
      <c r="I171" s="28">
        <f>IF(COUNTA(A171:F171)=0,"",IF(AND(K171="OK",E171="Presente",A171&gt;=Configuração!$B$2,A171&lt;=Configuração!$B$3,COUNTIFS($B$2:B171,B171,$C$2:C171,C171,$E$2:E171,"Presente",$A$2:A171,"&gt;="&amp;Configuração!$B$2,$A$2:A171,"&lt;="&amp;Configuração!$B$3,$K$2:K171,"OK")=1),1,0))</f>
        <v/>
      </c>
      <c r="J171" s="27">
        <f>IF(OR(A171="",B171="",C171="",D171=""),"",IF(COUNTIFS($A$2:$A$501,A171,$B$2:$B$501,B171,$C$2:$C$501,C171,$D$2:$D$501,D171)&gt;1,"Duplicado",""))</f>
        <v/>
      </c>
      <c r="K171" s="27">
        <f>IF(COUNTA(A171:F171)=0,"",IF(OR(A171="",B171="",C171="",D171="",E171=""),"Campos obrigatórios",IF(OR(NOT(ISNUMBER(A171)),A171&lt;DATE(2020,1,1),A171&gt;TODAY()),"Data inválida",IF(COUNTIF(Configuração!$E$2:$E$4,C171)=0,"Frente inválida",IF(COUNTIF(Configuração!$H$2:$H$4,E171)=0,"Situação inválida",IF(G171="Não cadastrado","Código não cadastrado",IF(COUNTIFS(Configuração!$F$2:$F$20,D171,Configuração!$G$2:$G$20,C171)=0,"Atividade incompatível",IF(J171="Duplicado","Possível duplicidade",IF(AND(C171="Serviço",E171="Presente",OR(F171="",NOT(ISNUMBER(F171)),F171&lt;=0,F171&gt;Configuração!$B$4)),"Revisar horas",IF(AND(OR(C171&lt;&gt;"Serviço",E171&lt;&gt;"Presente"),F171&lt;&gt;""),"Horas não aplicáveis",IF(G171="Inativo","Cadastro inativo","OK")))))))))))</f>
        <v/>
      </c>
    </row>
    <row r="172" ht="21" customHeight="1">
      <c r="A172" s="33" t="n"/>
      <c r="B172" s="22" t="n"/>
      <c r="C172" s="23" t="n"/>
      <c r="D172" s="24" t="n"/>
      <c r="E172" s="23" t="n"/>
      <c r="F172" s="26" t="n"/>
      <c r="G172" s="27">
        <f>IF(B172="","",IFERROR(VLOOKUP(B172,Membros!$A$2:$B$121,2,FALSE),"Não cadastrado"))</f>
        <v/>
      </c>
      <c r="H172" s="28">
        <f>IF(COUNTA(A172:F172)=0,"",IF(AND(K172="OK",E172="Presente",A172&gt;=Configuração!$B$2,A172&lt;=Configuração!$B$3,COUNTIFS($B$2:B172,B172,$E$2:E172,"Presente",$A$2:A172,"&gt;="&amp;Configuração!$B$2,$A$2:A172,"&lt;="&amp;Configuração!$B$3,$K$2:K172,"OK")=1),1,0))</f>
        <v/>
      </c>
      <c r="I172" s="28">
        <f>IF(COUNTA(A172:F172)=0,"",IF(AND(K172="OK",E172="Presente",A172&gt;=Configuração!$B$2,A172&lt;=Configuração!$B$3,COUNTIFS($B$2:B172,B172,$C$2:C172,C172,$E$2:E172,"Presente",$A$2:A172,"&gt;="&amp;Configuração!$B$2,$A$2:A172,"&lt;="&amp;Configuração!$B$3,$K$2:K172,"OK")=1),1,0))</f>
        <v/>
      </c>
      <c r="J172" s="27">
        <f>IF(OR(A172="",B172="",C172="",D172=""),"",IF(COUNTIFS($A$2:$A$501,A172,$B$2:$B$501,B172,$C$2:$C$501,C172,$D$2:$D$501,D172)&gt;1,"Duplicado",""))</f>
        <v/>
      </c>
      <c r="K172" s="27">
        <f>IF(COUNTA(A172:F172)=0,"",IF(OR(A172="",B172="",C172="",D172="",E172=""),"Campos obrigatórios",IF(OR(NOT(ISNUMBER(A172)),A172&lt;DATE(2020,1,1),A172&gt;TODAY()),"Data inválida",IF(COUNTIF(Configuração!$E$2:$E$4,C172)=0,"Frente inválida",IF(COUNTIF(Configuração!$H$2:$H$4,E172)=0,"Situação inválida",IF(G172="Não cadastrado","Código não cadastrado",IF(COUNTIFS(Configuração!$F$2:$F$20,D172,Configuração!$G$2:$G$20,C172)=0,"Atividade incompatível",IF(J172="Duplicado","Possível duplicidade",IF(AND(C172="Serviço",E172="Presente",OR(F172="",NOT(ISNUMBER(F172)),F172&lt;=0,F172&gt;Configuração!$B$4)),"Revisar horas",IF(AND(OR(C172&lt;&gt;"Serviço",E172&lt;&gt;"Presente"),F172&lt;&gt;""),"Horas não aplicáveis",IF(G172="Inativo","Cadastro inativo","OK")))))))))))</f>
        <v/>
      </c>
    </row>
    <row r="173" ht="21" customHeight="1">
      <c r="A173" s="33" t="n"/>
      <c r="B173" s="22" t="n"/>
      <c r="C173" s="23" t="n"/>
      <c r="D173" s="24" t="n"/>
      <c r="E173" s="23" t="n"/>
      <c r="F173" s="26" t="n"/>
      <c r="G173" s="27">
        <f>IF(B173="","",IFERROR(VLOOKUP(B173,Membros!$A$2:$B$121,2,FALSE),"Não cadastrado"))</f>
        <v/>
      </c>
      <c r="H173" s="28">
        <f>IF(COUNTA(A173:F173)=0,"",IF(AND(K173="OK",E173="Presente",A173&gt;=Configuração!$B$2,A173&lt;=Configuração!$B$3,COUNTIFS($B$2:B173,B173,$E$2:E173,"Presente",$A$2:A173,"&gt;="&amp;Configuração!$B$2,$A$2:A173,"&lt;="&amp;Configuração!$B$3,$K$2:K173,"OK")=1),1,0))</f>
        <v/>
      </c>
      <c r="I173" s="28">
        <f>IF(COUNTA(A173:F173)=0,"",IF(AND(K173="OK",E173="Presente",A173&gt;=Configuração!$B$2,A173&lt;=Configuração!$B$3,COUNTIFS($B$2:B173,B173,$C$2:C173,C173,$E$2:E173,"Presente",$A$2:A173,"&gt;="&amp;Configuração!$B$2,$A$2:A173,"&lt;="&amp;Configuração!$B$3,$K$2:K173,"OK")=1),1,0))</f>
        <v/>
      </c>
      <c r="J173" s="27">
        <f>IF(OR(A173="",B173="",C173="",D173=""),"",IF(COUNTIFS($A$2:$A$501,A173,$B$2:$B$501,B173,$C$2:$C$501,C173,$D$2:$D$501,D173)&gt;1,"Duplicado",""))</f>
        <v/>
      </c>
      <c r="K173" s="27">
        <f>IF(COUNTA(A173:F173)=0,"",IF(OR(A173="",B173="",C173="",D173="",E173=""),"Campos obrigatórios",IF(OR(NOT(ISNUMBER(A173)),A173&lt;DATE(2020,1,1),A173&gt;TODAY()),"Data inválida",IF(COUNTIF(Configuração!$E$2:$E$4,C173)=0,"Frente inválida",IF(COUNTIF(Configuração!$H$2:$H$4,E173)=0,"Situação inválida",IF(G173="Não cadastrado","Código não cadastrado",IF(COUNTIFS(Configuração!$F$2:$F$20,D173,Configuração!$G$2:$G$20,C173)=0,"Atividade incompatível",IF(J173="Duplicado","Possível duplicidade",IF(AND(C173="Serviço",E173="Presente",OR(F173="",NOT(ISNUMBER(F173)),F173&lt;=0,F173&gt;Configuração!$B$4)),"Revisar horas",IF(AND(OR(C173&lt;&gt;"Serviço",E173&lt;&gt;"Presente"),F173&lt;&gt;""),"Horas não aplicáveis",IF(G173="Inativo","Cadastro inativo","OK")))))))))))</f>
        <v/>
      </c>
    </row>
    <row r="174" ht="21" customHeight="1">
      <c r="A174" s="33" t="n"/>
      <c r="B174" s="22" t="n"/>
      <c r="C174" s="23" t="n"/>
      <c r="D174" s="24" t="n"/>
      <c r="E174" s="23" t="n"/>
      <c r="F174" s="26" t="n"/>
      <c r="G174" s="27">
        <f>IF(B174="","",IFERROR(VLOOKUP(B174,Membros!$A$2:$B$121,2,FALSE),"Não cadastrado"))</f>
        <v/>
      </c>
      <c r="H174" s="28">
        <f>IF(COUNTA(A174:F174)=0,"",IF(AND(K174="OK",E174="Presente",A174&gt;=Configuração!$B$2,A174&lt;=Configuração!$B$3,COUNTIFS($B$2:B174,B174,$E$2:E174,"Presente",$A$2:A174,"&gt;="&amp;Configuração!$B$2,$A$2:A174,"&lt;="&amp;Configuração!$B$3,$K$2:K174,"OK")=1),1,0))</f>
        <v/>
      </c>
      <c r="I174" s="28">
        <f>IF(COUNTA(A174:F174)=0,"",IF(AND(K174="OK",E174="Presente",A174&gt;=Configuração!$B$2,A174&lt;=Configuração!$B$3,COUNTIFS($B$2:B174,B174,$C$2:C174,C174,$E$2:E174,"Presente",$A$2:A174,"&gt;="&amp;Configuração!$B$2,$A$2:A174,"&lt;="&amp;Configuração!$B$3,$K$2:K174,"OK")=1),1,0))</f>
        <v/>
      </c>
      <c r="J174" s="27">
        <f>IF(OR(A174="",B174="",C174="",D174=""),"",IF(COUNTIFS($A$2:$A$501,A174,$B$2:$B$501,B174,$C$2:$C$501,C174,$D$2:$D$501,D174)&gt;1,"Duplicado",""))</f>
        <v/>
      </c>
      <c r="K174" s="27">
        <f>IF(COUNTA(A174:F174)=0,"",IF(OR(A174="",B174="",C174="",D174="",E174=""),"Campos obrigatórios",IF(OR(NOT(ISNUMBER(A174)),A174&lt;DATE(2020,1,1),A174&gt;TODAY()),"Data inválida",IF(COUNTIF(Configuração!$E$2:$E$4,C174)=0,"Frente inválida",IF(COUNTIF(Configuração!$H$2:$H$4,E174)=0,"Situação inválida",IF(G174="Não cadastrado","Código não cadastrado",IF(COUNTIFS(Configuração!$F$2:$F$20,D174,Configuração!$G$2:$G$20,C174)=0,"Atividade incompatível",IF(J174="Duplicado","Possível duplicidade",IF(AND(C174="Serviço",E174="Presente",OR(F174="",NOT(ISNUMBER(F174)),F174&lt;=0,F174&gt;Configuração!$B$4)),"Revisar horas",IF(AND(OR(C174&lt;&gt;"Serviço",E174&lt;&gt;"Presente"),F174&lt;&gt;""),"Horas não aplicáveis",IF(G174="Inativo","Cadastro inativo","OK")))))))))))</f>
        <v/>
      </c>
    </row>
    <row r="175" ht="21" customHeight="1">
      <c r="A175" s="33" t="n"/>
      <c r="B175" s="22" t="n"/>
      <c r="C175" s="23" t="n"/>
      <c r="D175" s="24" t="n"/>
      <c r="E175" s="23" t="n"/>
      <c r="F175" s="26" t="n"/>
      <c r="G175" s="27">
        <f>IF(B175="","",IFERROR(VLOOKUP(B175,Membros!$A$2:$B$121,2,FALSE),"Não cadastrado"))</f>
        <v/>
      </c>
      <c r="H175" s="28">
        <f>IF(COUNTA(A175:F175)=0,"",IF(AND(K175="OK",E175="Presente",A175&gt;=Configuração!$B$2,A175&lt;=Configuração!$B$3,COUNTIFS($B$2:B175,B175,$E$2:E175,"Presente",$A$2:A175,"&gt;="&amp;Configuração!$B$2,$A$2:A175,"&lt;="&amp;Configuração!$B$3,$K$2:K175,"OK")=1),1,0))</f>
        <v/>
      </c>
      <c r="I175" s="28">
        <f>IF(COUNTA(A175:F175)=0,"",IF(AND(K175="OK",E175="Presente",A175&gt;=Configuração!$B$2,A175&lt;=Configuração!$B$3,COUNTIFS($B$2:B175,B175,$C$2:C175,C175,$E$2:E175,"Presente",$A$2:A175,"&gt;="&amp;Configuração!$B$2,$A$2:A175,"&lt;="&amp;Configuração!$B$3,$K$2:K175,"OK")=1),1,0))</f>
        <v/>
      </c>
      <c r="J175" s="27">
        <f>IF(OR(A175="",B175="",C175="",D175=""),"",IF(COUNTIFS($A$2:$A$501,A175,$B$2:$B$501,B175,$C$2:$C$501,C175,$D$2:$D$501,D175)&gt;1,"Duplicado",""))</f>
        <v/>
      </c>
      <c r="K175" s="27">
        <f>IF(COUNTA(A175:F175)=0,"",IF(OR(A175="",B175="",C175="",D175="",E175=""),"Campos obrigatórios",IF(OR(NOT(ISNUMBER(A175)),A175&lt;DATE(2020,1,1),A175&gt;TODAY()),"Data inválida",IF(COUNTIF(Configuração!$E$2:$E$4,C175)=0,"Frente inválida",IF(COUNTIF(Configuração!$H$2:$H$4,E175)=0,"Situação inválida",IF(G175="Não cadastrado","Código não cadastrado",IF(COUNTIFS(Configuração!$F$2:$F$20,D175,Configuração!$G$2:$G$20,C175)=0,"Atividade incompatível",IF(J175="Duplicado","Possível duplicidade",IF(AND(C175="Serviço",E175="Presente",OR(F175="",NOT(ISNUMBER(F175)),F175&lt;=0,F175&gt;Configuração!$B$4)),"Revisar horas",IF(AND(OR(C175&lt;&gt;"Serviço",E175&lt;&gt;"Presente"),F175&lt;&gt;""),"Horas não aplicáveis",IF(G175="Inativo","Cadastro inativo","OK")))))))))))</f>
        <v/>
      </c>
    </row>
    <row r="176" ht="21" customHeight="1">
      <c r="A176" s="33" t="n"/>
      <c r="B176" s="22" t="n"/>
      <c r="C176" s="23" t="n"/>
      <c r="D176" s="24" t="n"/>
      <c r="E176" s="23" t="n"/>
      <c r="F176" s="26" t="n"/>
      <c r="G176" s="27">
        <f>IF(B176="","",IFERROR(VLOOKUP(B176,Membros!$A$2:$B$121,2,FALSE),"Não cadastrado"))</f>
        <v/>
      </c>
      <c r="H176" s="28">
        <f>IF(COUNTA(A176:F176)=0,"",IF(AND(K176="OK",E176="Presente",A176&gt;=Configuração!$B$2,A176&lt;=Configuração!$B$3,COUNTIFS($B$2:B176,B176,$E$2:E176,"Presente",$A$2:A176,"&gt;="&amp;Configuração!$B$2,$A$2:A176,"&lt;="&amp;Configuração!$B$3,$K$2:K176,"OK")=1),1,0))</f>
        <v/>
      </c>
      <c r="I176" s="28">
        <f>IF(COUNTA(A176:F176)=0,"",IF(AND(K176="OK",E176="Presente",A176&gt;=Configuração!$B$2,A176&lt;=Configuração!$B$3,COUNTIFS($B$2:B176,B176,$C$2:C176,C176,$E$2:E176,"Presente",$A$2:A176,"&gt;="&amp;Configuração!$B$2,$A$2:A176,"&lt;="&amp;Configuração!$B$3,$K$2:K176,"OK")=1),1,0))</f>
        <v/>
      </c>
      <c r="J176" s="27">
        <f>IF(OR(A176="",B176="",C176="",D176=""),"",IF(COUNTIFS($A$2:$A$501,A176,$B$2:$B$501,B176,$C$2:$C$501,C176,$D$2:$D$501,D176)&gt;1,"Duplicado",""))</f>
        <v/>
      </c>
      <c r="K176" s="27">
        <f>IF(COUNTA(A176:F176)=0,"",IF(OR(A176="",B176="",C176="",D176="",E176=""),"Campos obrigatórios",IF(OR(NOT(ISNUMBER(A176)),A176&lt;DATE(2020,1,1),A176&gt;TODAY()),"Data inválida",IF(COUNTIF(Configuração!$E$2:$E$4,C176)=0,"Frente inválida",IF(COUNTIF(Configuração!$H$2:$H$4,E176)=0,"Situação inválida",IF(G176="Não cadastrado","Código não cadastrado",IF(COUNTIFS(Configuração!$F$2:$F$20,D176,Configuração!$G$2:$G$20,C176)=0,"Atividade incompatível",IF(J176="Duplicado","Possível duplicidade",IF(AND(C176="Serviço",E176="Presente",OR(F176="",NOT(ISNUMBER(F176)),F176&lt;=0,F176&gt;Configuração!$B$4)),"Revisar horas",IF(AND(OR(C176&lt;&gt;"Serviço",E176&lt;&gt;"Presente"),F176&lt;&gt;""),"Horas não aplicáveis",IF(G176="Inativo","Cadastro inativo","OK")))))))))))</f>
        <v/>
      </c>
    </row>
    <row r="177" ht="21" customHeight="1">
      <c r="A177" s="33" t="n"/>
      <c r="B177" s="22" t="n"/>
      <c r="C177" s="23" t="n"/>
      <c r="D177" s="24" t="n"/>
      <c r="E177" s="23" t="n"/>
      <c r="F177" s="26" t="n"/>
      <c r="G177" s="27">
        <f>IF(B177="","",IFERROR(VLOOKUP(B177,Membros!$A$2:$B$121,2,FALSE),"Não cadastrado"))</f>
        <v/>
      </c>
      <c r="H177" s="28">
        <f>IF(COUNTA(A177:F177)=0,"",IF(AND(K177="OK",E177="Presente",A177&gt;=Configuração!$B$2,A177&lt;=Configuração!$B$3,COUNTIFS($B$2:B177,B177,$E$2:E177,"Presente",$A$2:A177,"&gt;="&amp;Configuração!$B$2,$A$2:A177,"&lt;="&amp;Configuração!$B$3,$K$2:K177,"OK")=1),1,0))</f>
        <v/>
      </c>
      <c r="I177" s="28">
        <f>IF(COUNTA(A177:F177)=0,"",IF(AND(K177="OK",E177="Presente",A177&gt;=Configuração!$B$2,A177&lt;=Configuração!$B$3,COUNTIFS($B$2:B177,B177,$C$2:C177,C177,$E$2:E177,"Presente",$A$2:A177,"&gt;="&amp;Configuração!$B$2,$A$2:A177,"&lt;="&amp;Configuração!$B$3,$K$2:K177,"OK")=1),1,0))</f>
        <v/>
      </c>
      <c r="J177" s="27">
        <f>IF(OR(A177="",B177="",C177="",D177=""),"",IF(COUNTIFS($A$2:$A$501,A177,$B$2:$B$501,B177,$C$2:$C$501,C177,$D$2:$D$501,D177)&gt;1,"Duplicado",""))</f>
        <v/>
      </c>
      <c r="K177" s="27">
        <f>IF(COUNTA(A177:F177)=0,"",IF(OR(A177="",B177="",C177="",D177="",E177=""),"Campos obrigatórios",IF(OR(NOT(ISNUMBER(A177)),A177&lt;DATE(2020,1,1),A177&gt;TODAY()),"Data inválida",IF(COUNTIF(Configuração!$E$2:$E$4,C177)=0,"Frente inválida",IF(COUNTIF(Configuração!$H$2:$H$4,E177)=0,"Situação inválida",IF(G177="Não cadastrado","Código não cadastrado",IF(COUNTIFS(Configuração!$F$2:$F$20,D177,Configuração!$G$2:$G$20,C177)=0,"Atividade incompatível",IF(J177="Duplicado","Possível duplicidade",IF(AND(C177="Serviço",E177="Presente",OR(F177="",NOT(ISNUMBER(F177)),F177&lt;=0,F177&gt;Configuração!$B$4)),"Revisar horas",IF(AND(OR(C177&lt;&gt;"Serviço",E177&lt;&gt;"Presente"),F177&lt;&gt;""),"Horas não aplicáveis",IF(G177="Inativo","Cadastro inativo","OK")))))))))))</f>
        <v/>
      </c>
    </row>
    <row r="178" ht="21" customHeight="1">
      <c r="A178" s="33" t="n"/>
      <c r="B178" s="22" t="n"/>
      <c r="C178" s="23" t="n"/>
      <c r="D178" s="24" t="n"/>
      <c r="E178" s="23" t="n"/>
      <c r="F178" s="26" t="n"/>
      <c r="G178" s="27">
        <f>IF(B178="","",IFERROR(VLOOKUP(B178,Membros!$A$2:$B$121,2,FALSE),"Não cadastrado"))</f>
        <v/>
      </c>
      <c r="H178" s="28">
        <f>IF(COUNTA(A178:F178)=0,"",IF(AND(K178="OK",E178="Presente",A178&gt;=Configuração!$B$2,A178&lt;=Configuração!$B$3,COUNTIFS($B$2:B178,B178,$E$2:E178,"Presente",$A$2:A178,"&gt;="&amp;Configuração!$B$2,$A$2:A178,"&lt;="&amp;Configuração!$B$3,$K$2:K178,"OK")=1),1,0))</f>
        <v/>
      </c>
      <c r="I178" s="28">
        <f>IF(COUNTA(A178:F178)=0,"",IF(AND(K178="OK",E178="Presente",A178&gt;=Configuração!$B$2,A178&lt;=Configuração!$B$3,COUNTIFS($B$2:B178,B178,$C$2:C178,C178,$E$2:E178,"Presente",$A$2:A178,"&gt;="&amp;Configuração!$B$2,$A$2:A178,"&lt;="&amp;Configuração!$B$3,$K$2:K178,"OK")=1),1,0))</f>
        <v/>
      </c>
      <c r="J178" s="27">
        <f>IF(OR(A178="",B178="",C178="",D178=""),"",IF(COUNTIFS($A$2:$A$501,A178,$B$2:$B$501,B178,$C$2:$C$501,C178,$D$2:$D$501,D178)&gt;1,"Duplicado",""))</f>
        <v/>
      </c>
      <c r="K178" s="27">
        <f>IF(COUNTA(A178:F178)=0,"",IF(OR(A178="",B178="",C178="",D178="",E178=""),"Campos obrigatórios",IF(OR(NOT(ISNUMBER(A178)),A178&lt;DATE(2020,1,1),A178&gt;TODAY()),"Data inválida",IF(COUNTIF(Configuração!$E$2:$E$4,C178)=0,"Frente inválida",IF(COUNTIF(Configuração!$H$2:$H$4,E178)=0,"Situação inválida",IF(G178="Não cadastrado","Código não cadastrado",IF(COUNTIFS(Configuração!$F$2:$F$20,D178,Configuração!$G$2:$G$20,C178)=0,"Atividade incompatível",IF(J178="Duplicado","Possível duplicidade",IF(AND(C178="Serviço",E178="Presente",OR(F178="",NOT(ISNUMBER(F178)),F178&lt;=0,F178&gt;Configuração!$B$4)),"Revisar horas",IF(AND(OR(C178&lt;&gt;"Serviço",E178&lt;&gt;"Presente"),F178&lt;&gt;""),"Horas não aplicáveis",IF(G178="Inativo","Cadastro inativo","OK")))))))))))</f>
        <v/>
      </c>
    </row>
    <row r="179" ht="21" customHeight="1">
      <c r="A179" s="33" t="n"/>
      <c r="B179" s="22" t="n"/>
      <c r="C179" s="23" t="n"/>
      <c r="D179" s="24" t="n"/>
      <c r="E179" s="23" t="n"/>
      <c r="F179" s="26" t="n"/>
      <c r="G179" s="27">
        <f>IF(B179="","",IFERROR(VLOOKUP(B179,Membros!$A$2:$B$121,2,FALSE),"Não cadastrado"))</f>
        <v/>
      </c>
      <c r="H179" s="28">
        <f>IF(COUNTA(A179:F179)=0,"",IF(AND(K179="OK",E179="Presente",A179&gt;=Configuração!$B$2,A179&lt;=Configuração!$B$3,COUNTIFS($B$2:B179,B179,$E$2:E179,"Presente",$A$2:A179,"&gt;="&amp;Configuração!$B$2,$A$2:A179,"&lt;="&amp;Configuração!$B$3,$K$2:K179,"OK")=1),1,0))</f>
        <v/>
      </c>
      <c r="I179" s="28">
        <f>IF(COUNTA(A179:F179)=0,"",IF(AND(K179="OK",E179="Presente",A179&gt;=Configuração!$B$2,A179&lt;=Configuração!$B$3,COUNTIFS($B$2:B179,B179,$C$2:C179,C179,$E$2:E179,"Presente",$A$2:A179,"&gt;="&amp;Configuração!$B$2,$A$2:A179,"&lt;="&amp;Configuração!$B$3,$K$2:K179,"OK")=1),1,0))</f>
        <v/>
      </c>
      <c r="J179" s="27">
        <f>IF(OR(A179="",B179="",C179="",D179=""),"",IF(COUNTIFS($A$2:$A$501,A179,$B$2:$B$501,B179,$C$2:$C$501,C179,$D$2:$D$501,D179)&gt;1,"Duplicado",""))</f>
        <v/>
      </c>
      <c r="K179" s="27">
        <f>IF(COUNTA(A179:F179)=0,"",IF(OR(A179="",B179="",C179="",D179="",E179=""),"Campos obrigatórios",IF(OR(NOT(ISNUMBER(A179)),A179&lt;DATE(2020,1,1),A179&gt;TODAY()),"Data inválida",IF(COUNTIF(Configuração!$E$2:$E$4,C179)=0,"Frente inválida",IF(COUNTIF(Configuração!$H$2:$H$4,E179)=0,"Situação inválida",IF(G179="Não cadastrado","Código não cadastrado",IF(COUNTIFS(Configuração!$F$2:$F$20,D179,Configuração!$G$2:$G$20,C179)=0,"Atividade incompatível",IF(J179="Duplicado","Possível duplicidade",IF(AND(C179="Serviço",E179="Presente",OR(F179="",NOT(ISNUMBER(F179)),F179&lt;=0,F179&gt;Configuração!$B$4)),"Revisar horas",IF(AND(OR(C179&lt;&gt;"Serviço",E179&lt;&gt;"Presente"),F179&lt;&gt;""),"Horas não aplicáveis",IF(G179="Inativo","Cadastro inativo","OK")))))))))))</f>
        <v/>
      </c>
    </row>
    <row r="180" ht="21" customHeight="1">
      <c r="A180" s="33" t="n"/>
      <c r="B180" s="22" t="n"/>
      <c r="C180" s="23" t="n"/>
      <c r="D180" s="24" t="n"/>
      <c r="E180" s="23" t="n"/>
      <c r="F180" s="26" t="n"/>
      <c r="G180" s="27">
        <f>IF(B180="","",IFERROR(VLOOKUP(B180,Membros!$A$2:$B$121,2,FALSE),"Não cadastrado"))</f>
        <v/>
      </c>
      <c r="H180" s="28">
        <f>IF(COUNTA(A180:F180)=0,"",IF(AND(K180="OK",E180="Presente",A180&gt;=Configuração!$B$2,A180&lt;=Configuração!$B$3,COUNTIFS($B$2:B180,B180,$E$2:E180,"Presente",$A$2:A180,"&gt;="&amp;Configuração!$B$2,$A$2:A180,"&lt;="&amp;Configuração!$B$3,$K$2:K180,"OK")=1),1,0))</f>
        <v/>
      </c>
      <c r="I180" s="28">
        <f>IF(COUNTA(A180:F180)=0,"",IF(AND(K180="OK",E180="Presente",A180&gt;=Configuração!$B$2,A180&lt;=Configuração!$B$3,COUNTIFS($B$2:B180,B180,$C$2:C180,C180,$E$2:E180,"Presente",$A$2:A180,"&gt;="&amp;Configuração!$B$2,$A$2:A180,"&lt;="&amp;Configuração!$B$3,$K$2:K180,"OK")=1),1,0))</f>
        <v/>
      </c>
      <c r="J180" s="27">
        <f>IF(OR(A180="",B180="",C180="",D180=""),"",IF(COUNTIFS($A$2:$A$501,A180,$B$2:$B$501,B180,$C$2:$C$501,C180,$D$2:$D$501,D180)&gt;1,"Duplicado",""))</f>
        <v/>
      </c>
      <c r="K180" s="27">
        <f>IF(COUNTA(A180:F180)=0,"",IF(OR(A180="",B180="",C180="",D180="",E180=""),"Campos obrigatórios",IF(OR(NOT(ISNUMBER(A180)),A180&lt;DATE(2020,1,1),A180&gt;TODAY()),"Data inválida",IF(COUNTIF(Configuração!$E$2:$E$4,C180)=0,"Frente inválida",IF(COUNTIF(Configuração!$H$2:$H$4,E180)=0,"Situação inválida",IF(G180="Não cadastrado","Código não cadastrado",IF(COUNTIFS(Configuração!$F$2:$F$20,D180,Configuração!$G$2:$G$20,C180)=0,"Atividade incompatível",IF(J180="Duplicado","Possível duplicidade",IF(AND(C180="Serviço",E180="Presente",OR(F180="",NOT(ISNUMBER(F180)),F180&lt;=0,F180&gt;Configuração!$B$4)),"Revisar horas",IF(AND(OR(C180&lt;&gt;"Serviço",E180&lt;&gt;"Presente"),F180&lt;&gt;""),"Horas não aplicáveis",IF(G180="Inativo","Cadastro inativo","OK")))))))))))</f>
        <v/>
      </c>
    </row>
    <row r="181" ht="21" customHeight="1">
      <c r="A181" s="33" t="n"/>
      <c r="B181" s="22" t="n"/>
      <c r="C181" s="23" t="n"/>
      <c r="D181" s="24" t="n"/>
      <c r="E181" s="23" t="n"/>
      <c r="F181" s="26" t="n"/>
      <c r="G181" s="27">
        <f>IF(B181="","",IFERROR(VLOOKUP(B181,Membros!$A$2:$B$121,2,FALSE),"Não cadastrado"))</f>
        <v/>
      </c>
      <c r="H181" s="28">
        <f>IF(COUNTA(A181:F181)=0,"",IF(AND(K181="OK",E181="Presente",A181&gt;=Configuração!$B$2,A181&lt;=Configuração!$B$3,COUNTIFS($B$2:B181,B181,$E$2:E181,"Presente",$A$2:A181,"&gt;="&amp;Configuração!$B$2,$A$2:A181,"&lt;="&amp;Configuração!$B$3,$K$2:K181,"OK")=1),1,0))</f>
        <v/>
      </c>
      <c r="I181" s="28">
        <f>IF(COUNTA(A181:F181)=0,"",IF(AND(K181="OK",E181="Presente",A181&gt;=Configuração!$B$2,A181&lt;=Configuração!$B$3,COUNTIFS($B$2:B181,B181,$C$2:C181,C181,$E$2:E181,"Presente",$A$2:A181,"&gt;="&amp;Configuração!$B$2,$A$2:A181,"&lt;="&amp;Configuração!$B$3,$K$2:K181,"OK")=1),1,0))</f>
        <v/>
      </c>
      <c r="J181" s="27">
        <f>IF(OR(A181="",B181="",C181="",D181=""),"",IF(COUNTIFS($A$2:$A$501,A181,$B$2:$B$501,B181,$C$2:$C$501,C181,$D$2:$D$501,D181)&gt;1,"Duplicado",""))</f>
        <v/>
      </c>
      <c r="K181" s="27">
        <f>IF(COUNTA(A181:F181)=0,"",IF(OR(A181="",B181="",C181="",D181="",E181=""),"Campos obrigatórios",IF(OR(NOT(ISNUMBER(A181)),A181&lt;DATE(2020,1,1),A181&gt;TODAY()),"Data inválida",IF(COUNTIF(Configuração!$E$2:$E$4,C181)=0,"Frente inválida",IF(COUNTIF(Configuração!$H$2:$H$4,E181)=0,"Situação inválida",IF(G181="Não cadastrado","Código não cadastrado",IF(COUNTIFS(Configuração!$F$2:$F$20,D181,Configuração!$G$2:$G$20,C181)=0,"Atividade incompatível",IF(J181="Duplicado","Possível duplicidade",IF(AND(C181="Serviço",E181="Presente",OR(F181="",NOT(ISNUMBER(F181)),F181&lt;=0,F181&gt;Configuração!$B$4)),"Revisar horas",IF(AND(OR(C181&lt;&gt;"Serviço",E181&lt;&gt;"Presente"),F181&lt;&gt;""),"Horas não aplicáveis",IF(G181="Inativo","Cadastro inativo","OK")))))))))))</f>
        <v/>
      </c>
    </row>
    <row r="182" ht="21" customHeight="1">
      <c r="A182" s="33" t="n"/>
      <c r="B182" s="22" t="n"/>
      <c r="C182" s="23" t="n"/>
      <c r="D182" s="24" t="n"/>
      <c r="E182" s="23" t="n"/>
      <c r="F182" s="26" t="n"/>
      <c r="G182" s="27">
        <f>IF(B182="","",IFERROR(VLOOKUP(B182,Membros!$A$2:$B$121,2,FALSE),"Não cadastrado"))</f>
        <v/>
      </c>
      <c r="H182" s="28">
        <f>IF(COUNTA(A182:F182)=0,"",IF(AND(K182="OK",E182="Presente",A182&gt;=Configuração!$B$2,A182&lt;=Configuração!$B$3,COUNTIFS($B$2:B182,B182,$E$2:E182,"Presente",$A$2:A182,"&gt;="&amp;Configuração!$B$2,$A$2:A182,"&lt;="&amp;Configuração!$B$3,$K$2:K182,"OK")=1),1,0))</f>
        <v/>
      </c>
      <c r="I182" s="28">
        <f>IF(COUNTA(A182:F182)=0,"",IF(AND(K182="OK",E182="Presente",A182&gt;=Configuração!$B$2,A182&lt;=Configuração!$B$3,COUNTIFS($B$2:B182,B182,$C$2:C182,C182,$E$2:E182,"Presente",$A$2:A182,"&gt;="&amp;Configuração!$B$2,$A$2:A182,"&lt;="&amp;Configuração!$B$3,$K$2:K182,"OK")=1),1,0))</f>
        <v/>
      </c>
      <c r="J182" s="27">
        <f>IF(OR(A182="",B182="",C182="",D182=""),"",IF(COUNTIFS($A$2:$A$501,A182,$B$2:$B$501,B182,$C$2:$C$501,C182,$D$2:$D$501,D182)&gt;1,"Duplicado",""))</f>
        <v/>
      </c>
      <c r="K182" s="27">
        <f>IF(COUNTA(A182:F182)=0,"",IF(OR(A182="",B182="",C182="",D182="",E182=""),"Campos obrigatórios",IF(OR(NOT(ISNUMBER(A182)),A182&lt;DATE(2020,1,1),A182&gt;TODAY()),"Data inválida",IF(COUNTIF(Configuração!$E$2:$E$4,C182)=0,"Frente inválida",IF(COUNTIF(Configuração!$H$2:$H$4,E182)=0,"Situação inválida",IF(G182="Não cadastrado","Código não cadastrado",IF(COUNTIFS(Configuração!$F$2:$F$20,D182,Configuração!$G$2:$G$20,C182)=0,"Atividade incompatível",IF(J182="Duplicado","Possível duplicidade",IF(AND(C182="Serviço",E182="Presente",OR(F182="",NOT(ISNUMBER(F182)),F182&lt;=0,F182&gt;Configuração!$B$4)),"Revisar horas",IF(AND(OR(C182&lt;&gt;"Serviço",E182&lt;&gt;"Presente"),F182&lt;&gt;""),"Horas não aplicáveis",IF(G182="Inativo","Cadastro inativo","OK")))))))))))</f>
        <v/>
      </c>
    </row>
    <row r="183" ht="21" customHeight="1">
      <c r="A183" s="33" t="n"/>
      <c r="B183" s="22" t="n"/>
      <c r="C183" s="23" t="n"/>
      <c r="D183" s="24" t="n"/>
      <c r="E183" s="23" t="n"/>
      <c r="F183" s="26" t="n"/>
      <c r="G183" s="27">
        <f>IF(B183="","",IFERROR(VLOOKUP(B183,Membros!$A$2:$B$121,2,FALSE),"Não cadastrado"))</f>
        <v/>
      </c>
      <c r="H183" s="28">
        <f>IF(COUNTA(A183:F183)=0,"",IF(AND(K183="OK",E183="Presente",A183&gt;=Configuração!$B$2,A183&lt;=Configuração!$B$3,COUNTIFS($B$2:B183,B183,$E$2:E183,"Presente",$A$2:A183,"&gt;="&amp;Configuração!$B$2,$A$2:A183,"&lt;="&amp;Configuração!$B$3,$K$2:K183,"OK")=1),1,0))</f>
        <v/>
      </c>
      <c r="I183" s="28">
        <f>IF(COUNTA(A183:F183)=0,"",IF(AND(K183="OK",E183="Presente",A183&gt;=Configuração!$B$2,A183&lt;=Configuração!$B$3,COUNTIFS($B$2:B183,B183,$C$2:C183,C183,$E$2:E183,"Presente",$A$2:A183,"&gt;="&amp;Configuração!$B$2,$A$2:A183,"&lt;="&amp;Configuração!$B$3,$K$2:K183,"OK")=1),1,0))</f>
        <v/>
      </c>
      <c r="J183" s="27">
        <f>IF(OR(A183="",B183="",C183="",D183=""),"",IF(COUNTIFS($A$2:$A$501,A183,$B$2:$B$501,B183,$C$2:$C$501,C183,$D$2:$D$501,D183)&gt;1,"Duplicado",""))</f>
        <v/>
      </c>
      <c r="K183" s="27">
        <f>IF(COUNTA(A183:F183)=0,"",IF(OR(A183="",B183="",C183="",D183="",E183=""),"Campos obrigatórios",IF(OR(NOT(ISNUMBER(A183)),A183&lt;DATE(2020,1,1),A183&gt;TODAY()),"Data inválida",IF(COUNTIF(Configuração!$E$2:$E$4,C183)=0,"Frente inválida",IF(COUNTIF(Configuração!$H$2:$H$4,E183)=0,"Situação inválida",IF(G183="Não cadastrado","Código não cadastrado",IF(COUNTIFS(Configuração!$F$2:$F$20,D183,Configuração!$G$2:$G$20,C183)=0,"Atividade incompatível",IF(J183="Duplicado","Possível duplicidade",IF(AND(C183="Serviço",E183="Presente",OR(F183="",NOT(ISNUMBER(F183)),F183&lt;=0,F183&gt;Configuração!$B$4)),"Revisar horas",IF(AND(OR(C183&lt;&gt;"Serviço",E183&lt;&gt;"Presente"),F183&lt;&gt;""),"Horas não aplicáveis",IF(G183="Inativo","Cadastro inativo","OK")))))))))))</f>
        <v/>
      </c>
    </row>
    <row r="184" ht="21" customHeight="1">
      <c r="A184" s="33" t="n"/>
      <c r="B184" s="22" t="n"/>
      <c r="C184" s="23" t="n"/>
      <c r="D184" s="24" t="n"/>
      <c r="E184" s="23" t="n"/>
      <c r="F184" s="26" t="n"/>
      <c r="G184" s="27">
        <f>IF(B184="","",IFERROR(VLOOKUP(B184,Membros!$A$2:$B$121,2,FALSE),"Não cadastrado"))</f>
        <v/>
      </c>
      <c r="H184" s="28">
        <f>IF(COUNTA(A184:F184)=0,"",IF(AND(K184="OK",E184="Presente",A184&gt;=Configuração!$B$2,A184&lt;=Configuração!$B$3,COUNTIFS($B$2:B184,B184,$E$2:E184,"Presente",$A$2:A184,"&gt;="&amp;Configuração!$B$2,$A$2:A184,"&lt;="&amp;Configuração!$B$3,$K$2:K184,"OK")=1),1,0))</f>
        <v/>
      </c>
      <c r="I184" s="28">
        <f>IF(COUNTA(A184:F184)=0,"",IF(AND(K184="OK",E184="Presente",A184&gt;=Configuração!$B$2,A184&lt;=Configuração!$B$3,COUNTIFS($B$2:B184,B184,$C$2:C184,C184,$E$2:E184,"Presente",$A$2:A184,"&gt;="&amp;Configuração!$B$2,$A$2:A184,"&lt;="&amp;Configuração!$B$3,$K$2:K184,"OK")=1),1,0))</f>
        <v/>
      </c>
      <c r="J184" s="27">
        <f>IF(OR(A184="",B184="",C184="",D184=""),"",IF(COUNTIFS($A$2:$A$501,A184,$B$2:$B$501,B184,$C$2:$C$501,C184,$D$2:$D$501,D184)&gt;1,"Duplicado",""))</f>
        <v/>
      </c>
      <c r="K184" s="27">
        <f>IF(COUNTA(A184:F184)=0,"",IF(OR(A184="",B184="",C184="",D184="",E184=""),"Campos obrigatórios",IF(OR(NOT(ISNUMBER(A184)),A184&lt;DATE(2020,1,1),A184&gt;TODAY()),"Data inválida",IF(COUNTIF(Configuração!$E$2:$E$4,C184)=0,"Frente inválida",IF(COUNTIF(Configuração!$H$2:$H$4,E184)=0,"Situação inválida",IF(G184="Não cadastrado","Código não cadastrado",IF(COUNTIFS(Configuração!$F$2:$F$20,D184,Configuração!$G$2:$G$20,C184)=0,"Atividade incompatível",IF(J184="Duplicado","Possível duplicidade",IF(AND(C184="Serviço",E184="Presente",OR(F184="",NOT(ISNUMBER(F184)),F184&lt;=0,F184&gt;Configuração!$B$4)),"Revisar horas",IF(AND(OR(C184&lt;&gt;"Serviço",E184&lt;&gt;"Presente"),F184&lt;&gt;""),"Horas não aplicáveis",IF(G184="Inativo","Cadastro inativo","OK")))))))))))</f>
        <v/>
      </c>
    </row>
    <row r="185" ht="21" customHeight="1">
      <c r="A185" s="33" t="n"/>
      <c r="B185" s="22" t="n"/>
      <c r="C185" s="23" t="n"/>
      <c r="D185" s="24" t="n"/>
      <c r="E185" s="23" t="n"/>
      <c r="F185" s="26" t="n"/>
      <c r="G185" s="27">
        <f>IF(B185="","",IFERROR(VLOOKUP(B185,Membros!$A$2:$B$121,2,FALSE),"Não cadastrado"))</f>
        <v/>
      </c>
      <c r="H185" s="28">
        <f>IF(COUNTA(A185:F185)=0,"",IF(AND(K185="OK",E185="Presente",A185&gt;=Configuração!$B$2,A185&lt;=Configuração!$B$3,COUNTIFS($B$2:B185,B185,$E$2:E185,"Presente",$A$2:A185,"&gt;="&amp;Configuração!$B$2,$A$2:A185,"&lt;="&amp;Configuração!$B$3,$K$2:K185,"OK")=1),1,0))</f>
        <v/>
      </c>
      <c r="I185" s="28">
        <f>IF(COUNTA(A185:F185)=0,"",IF(AND(K185="OK",E185="Presente",A185&gt;=Configuração!$B$2,A185&lt;=Configuração!$B$3,COUNTIFS($B$2:B185,B185,$C$2:C185,C185,$E$2:E185,"Presente",$A$2:A185,"&gt;="&amp;Configuração!$B$2,$A$2:A185,"&lt;="&amp;Configuração!$B$3,$K$2:K185,"OK")=1),1,0))</f>
        <v/>
      </c>
      <c r="J185" s="27">
        <f>IF(OR(A185="",B185="",C185="",D185=""),"",IF(COUNTIFS($A$2:$A$501,A185,$B$2:$B$501,B185,$C$2:$C$501,C185,$D$2:$D$501,D185)&gt;1,"Duplicado",""))</f>
        <v/>
      </c>
      <c r="K185" s="27">
        <f>IF(COUNTA(A185:F185)=0,"",IF(OR(A185="",B185="",C185="",D185="",E185=""),"Campos obrigatórios",IF(OR(NOT(ISNUMBER(A185)),A185&lt;DATE(2020,1,1),A185&gt;TODAY()),"Data inválida",IF(COUNTIF(Configuração!$E$2:$E$4,C185)=0,"Frente inválida",IF(COUNTIF(Configuração!$H$2:$H$4,E185)=0,"Situação inválida",IF(G185="Não cadastrado","Código não cadastrado",IF(COUNTIFS(Configuração!$F$2:$F$20,D185,Configuração!$G$2:$G$20,C185)=0,"Atividade incompatível",IF(J185="Duplicado","Possível duplicidade",IF(AND(C185="Serviço",E185="Presente",OR(F185="",NOT(ISNUMBER(F185)),F185&lt;=0,F185&gt;Configuração!$B$4)),"Revisar horas",IF(AND(OR(C185&lt;&gt;"Serviço",E185&lt;&gt;"Presente"),F185&lt;&gt;""),"Horas não aplicáveis",IF(G185="Inativo","Cadastro inativo","OK")))))))))))</f>
        <v/>
      </c>
    </row>
    <row r="186" ht="21" customHeight="1">
      <c r="A186" s="33" t="n"/>
      <c r="B186" s="22" t="n"/>
      <c r="C186" s="23" t="n"/>
      <c r="D186" s="24" t="n"/>
      <c r="E186" s="23" t="n"/>
      <c r="F186" s="26" t="n"/>
      <c r="G186" s="27">
        <f>IF(B186="","",IFERROR(VLOOKUP(B186,Membros!$A$2:$B$121,2,FALSE),"Não cadastrado"))</f>
        <v/>
      </c>
      <c r="H186" s="28">
        <f>IF(COUNTA(A186:F186)=0,"",IF(AND(K186="OK",E186="Presente",A186&gt;=Configuração!$B$2,A186&lt;=Configuração!$B$3,COUNTIFS($B$2:B186,B186,$E$2:E186,"Presente",$A$2:A186,"&gt;="&amp;Configuração!$B$2,$A$2:A186,"&lt;="&amp;Configuração!$B$3,$K$2:K186,"OK")=1),1,0))</f>
        <v/>
      </c>
      <c r="I186" s="28">
        <f>IF(COUNTA(A186:F186)=0,"",IF(AND(K186="OK",E186="Presente",A186&gt;=Configuração!$B$2,A186&lt;=Configuração!$B$3,COUNTIFS($B$2:B186,B186,$C$2:C186,C186,$E$2:E186,"Presente",$A$2:A186,"&gt;="&amp;Configuração!$B$2,$A$2:A186,"&lt;="&amp;Configuração!$B$3,$K$2:K186,"OK")=1),1,0))</f>
        <v/>
      </c>
      <c r="J186" s="27">
        <f>IF(OR(A186="",B186="",C186="",D186=""),"",IF(COUNTIFS($A$2:$A$501,A186,$B$2:$B$501,B186,$C$2:$C$501,C186,$D$2:$D$501,D186)&gt;1,"Duplicado",""))</f>
        <v/>
      </c>
      <c r="K186" s="27">
        <f>IF(COUNTA(A186:F186)=0,"",IF(OR(A186="",B186="",C186="",D186="",E186=""),"Campos obrigatórios",IF(OR(NOT(ISNUMBER(A186)),A186&lt;DATE(2020,1,1),A186&gt;TODAY()),"Data inválida",IF(COUNTIF(Configuração!$E$2:$E$4,C186)=0,"Frente inválida",IF(COUNTIF(Configuração!$H$2:$H$4,E186)=0,"Situação inválida",IF(G186="Não cadastrado","Código não cadastrado",IF(COUNTIFS(Configuração!$F$2:$F$20,D186,Configuração!$G$2:$G$20,C186)=0,"Atividade incompatível",IF(J186="Duplicado","Possível duplicidade",IF(AND(C186="Serviço",E186="Presente",OR(F186="",NOT(ISNUMBER(F186)),F186&lt;=0,F186&gt;Configuração!$B$4)),"Revisar horas",IF(AND(OR(C186&lt;&gt;"Serviço",E186&lt;&gt;"Presente"),F186&lt;&gt;""),"Horas não aplicáveis",IF(G186="Inativo","Cadastro inativo","OK")))))))))))</f>
        <v/>
      </c>
    </row>
    <row r="187" ht="21" customHeight="1">
      <c r="A187" s="33" t="n"/>
      <c r="B187" s="22" t="n"/>
      <c r="C187" s="23" t="n"/>
      <c r="D187" s="24" t="n"/>
      <c r="E187" s="23" t="n"/>
      <c r="F187" s="26" t="n"/>
      <c r="G187" s="27">
        <f>IF(B187="","",IFERROR(VLOOKUP(B187,Membros!$A$2:$B$121,2,FALSE),"Não cadastrado"))</f>
        <v/>
      </c>
      <c r="H187" s="28">
        <f>IF(COUNTA(A187:F187)=0,"",IF(AND(K187="OK",E187="Presente",A187&gt;=Configuração!$B$2,A187&lt;=Configuração!$B$3,COUNTIFS($B$2:B187,B187,$E$2:E187,"Presente",$A$2:A187,"&gt;="&amp;Configuração!$B$2,$A$2:A187,"&lt;="&amp;Configuração!$B$3,$K$2:K187,"OK")=1),1,0))</f>
        <v/>
      </c>
      <c r="I187" s="28">
        <f>IF(COUNTA(A187:F187)=0,"",IF(AND(K187="OK",E187="Presente",A187&gt;=Configuração!$B$2,A187&lt;=Configuração!$B$3,COUNTIFS($B$2:B187,B187,$C$2:C187,C187,$E$2:E187,"Presente",$A$2:A187,"&gt;="&amp;Configuração!$B$2,$A$2:A187,"&lt;="&amp;Configuração!$B$3,$K$2:K187,"OK")=1),1,0))</f>
        <v/>
      </c>
      <c r="J187" s="27">
        <f>IF(OR(A187="",B187="",C187="",D187=""),"",IF(COUNTIFS($A$2:$A$501,A187,$B$2:$B$501,B187,$C$2:$C$501,C187,$D$2:$D$501,D187)&gt;1,"Duplicado",""))</f>
        <v/>
      </c>
      <c r="K187" s="27">
        <f>IF(COUNTA(A187:F187)=0,"",IF(OR(A187="",B187="",C187="",D187="",E187=""),"Campos obrigatórios",IF(OR(NOT(ISNUMBER(A187)),A187&lt;DATE(2020,1,1),A187&gt;TODAY()),"Data inválida",IF(COUNTIF(Configuração!$E$2:$E$4,C187)=0,"Frente inválida",IF(COUNTIF(Configuração!$H$2:$H$4,E187)=0,"Situação inválida",IF(G187="Não cadastrado","Código não cadastrado",IF(COUNTIFS(Configuração!$F$2:$F$20,D187,Configuração!$G$2:$G$20,C187)=0,"Atividade incompatível",IF(J187="Duplicado","Possível duplicidade",IF(AND(C187="Serviço",E187="Presente",OR(F187="",NOT(ISNUMBER(F187)),F187&lt;=0,F187&gt;Configuração!$B$4)),"Revisar horas",IF(AND(OR(C187&lt;&gt;"Serviço",E187&lt;&gt;"Presente"),F187&lt;&gt;""),"Horas não aplicáveis",IF(G187="Inativo","Cadastro inativo","OK")))))))))))</f>
        <v/>
      </c>
    </row>
    <row r="188" ht="21" customHeight="1">
      <c r="A188" s="33" t="n"/>
      <c r="B188" s="22" t="n"/>
      <c r="C188" s="23" t="n"/>
      <c r="D188" s="24" t="n"/>
      <c r="E188" s="23" t="n"/>
      <c r="F188" s="26" t="n"/>
      <c r="G188" s="27">
        <f>IF(B188="","",IFERROR(VLOOKUP(B188,Membros!$A$2:$B$121,2,FALSE),"Não cadastrado"))</f>
        <v/>
      </c>
      <c r="H188" s="28">
        <f>IF(COUNTA(A188:F188)=0,"",IF(AND(K188="OK",E188="Presente",A188&gt;=Configuração!$B$2,A188&lt;=Configuração!$B$3,COUNTIFS($B$2:B188,B188,$E$2:E188,"Presente",$A$2:A188,"&gt;="&amp;Configuração!$B$2,$A$2:A188,"&lt;="&amp;Configuração!$B$3,$K$2:K188,"OK")=1),1,0))</f>
        <v/>
      </c>
      <c r="I188" s="28">
        <f>IF(COUNTA(A188:F188)=0,"",IF(AND(K188="OK",E188="Presente",A188&gt;=Configuração!$B$2,A188&lt;=Configuração!$B$3,COUNTIFS($B$2:B188,B188,$C$2:C188,C188,$E$2:E188,"Presente",$A$2:A188,"&gt;="&amp;Configuração!$B$2,$A$2:A188,"&lt;="&amp;Configuração!$B$3,$K$2:K188,"OK")=1),1,0))</f>
        <v/>
      </c>
      <c r="J188" s="27">
        <f>IF(OR(A188="",B188="",C188="",D188=""),"",IF(COUNTIFS($A$2:$A$501,A188,$B$2:$B$501,B188,$C$2:$C$501,C188,$D$2:$D$501,D188)&gt;1,"Duplicado",""))</f>
        <v/>
      </c>
      <c r="K188" s="27">
        <f>IF(COUNTA(A188:F188)=0,"",IF(OR(A188="",B188="",C188="",D188="",E188=""),"Campos obrigatórios",IF(OR(NOT(ISNUMBER(A188)),A188&lt;DATE(2020,1,1),A188&gt;TODAY()),"Data inválida",IF(COUNTIF(Configuração!$E$2:$E$4,C188)=0,"Frente inválida",IF(COUNTIF(Configuração!$H$2:$H$4,E188)=0,"Situação inválida",IF(G188="Não cadastrado","Código não cadastrado",IF(COUNTIFS(Configuração!$F$2:$F$20,D188,Configuração!$G$2:$G$20,C188)=0,"Atividade incompatível",IF(J188="Duplicado","Possível duplicidade",IF(AND(C188="Serviço",E188="Presente",OR(F188="",NOT(ISNUMBER(F188)),F188&lt;=0,F188&gt;Configuração!$B$4)),"Revisar horas",IF(AND(OR(C188&lt;&gt;"Serviço",E188&lt;&gt;"Presente"),F188&lt;&gt;""),"Horas não aplicáveis",IF(G188="Inativo","Cadastro inativo","OK")))))))))))</f>
        <v/>
      </c>
    </row>
    <row r="189" ht="21" customHeight="1">
      <c r="A189" s="33" t="n"/>
      <c r="B189" s="22" t="n"/>
      <c r="C189" s="23" t="n"/>
      <c r="D189" s="24" t="n"/>
      <c r="E189" s="23" t="n"/>
      <c r="F189" s="26" t="n"/>
      <c r="G189" s="27">
        <f>IF(B189="","",IFERROR(VLOOKUP(B189,Membros!$A$2:$B$121,2,FALSE),"Não cadastrado"))</f>
        <v/>
      </c>
      <c r="H189" s="28">
        <f>IF(COUNTA(A189:F189)=0,"",IF(AND(K189="OK",E189="Presente",A189&gt;=Configuração!$B$2,A189&lt;=Configuração!$B$3,COUNTIFS($B$2:B189,B189,$E$2:E189,"Presente",$A$2:A189,"&gt;="&amp;Configuração!$B$2,$A$2:A189,"&lt;="&amp;Configuração!$B$3,$K$2:K189,"OK")=1),1,0))</f>
        <v/>
      </c>
      <c r="I189" s="28">
        <f>IF(COUNTA(A189:F189)=0,"",IF(AND(K189="OK",E189="Presente",A189&gt;=Configuração!$B$2,A189&lt;=Configuração!$B$3,COUNTIFS($B$2:B189,B189,$C$2:C189,C189,$E$2:E189,"Presente",$A$2:A189,"&gt;="&amp;Configuração!$B$2,$A$2:A189,"&lt;="&amp;Configuração!$B$3,$K$2:K189,"OK")=1),1,0))</f>
        <v/>
      </c>
      <c r="J189" s="27">
        <f>IF(OR(A189="",B189="",C189="",D189=""),"",IF(COUNTIFS($A$2:$A$501,A189,$B$2:$B$501,B189,$C$2:$C$501,C189,$D$2:$D$501,D189)&gt;1,"Duplicado",""))</f>
        <v/>
      </c>
      <c r="K189" s="27">
        <f>IF(COUNTA(A189:F189)=0,"",IF(OR(A189="",B189="",C189="",D189="",E189=""),"Campos obrigatórios",IF(OR(NOT(ISNUMBER(A189)),A189&lt;DATE(2020,1,1),A189&gt;TODAY()),"Data inválida",IF(COUNTIF(Configuração!$E$2:$E$4,C189)=0,"Frente inválida",IF(COUNTIF(Configuração!$H$2:$H$4,E189)=0,"Situação inválida",IF(G189="Não cadastrado","Código não cadastrado",IF(COUNTIFS(Configuração!$F$2:$F$20,D189,Configuração!$G$2:$G$20,C189)=0,"Atividade incompatível",IF(J189="Duplicado","Possível duplicidade",IF(AND(C189="Serviço",E189="Presente",OR(F189="",NOT(ISNUMBER(F189)),F189&lt;=0,F189&gt;Configuração!$B$4)),"Revisar horas",IF(AND(OR(C189&lt;&gt;"Serviço",E189&lt;&gt;"Presente"),F189&lt;&gt;""),"Horas não aplicáveis",IF(G189="Inativo","Cadastro inativo","OK")))))))))))</f>
        <v/>
      </c>
    </row>
    <row r="190" ht="21" customHeight="1">
      <c r="A190" s="33" t="n"/>
      <c r="B190" s="22" t="n"/>
      <c r="C190" s="23" t="n"/>
      <c r="D190" s="24" t="n"/>
      <c r="E190" s="23" t="n"/>
      <c r="F190" s="26" t="n"/>
      <c r="G190" s="27">
        <f>IF(B190="","",IFERROR(VLOOKUP(B190,Membros!$A$2:$B$121,2,FALSE),"Não cadastrado"))</f>
        <v/>
      </c>
      <c r="H190" s="28">
        <f>IF(COUNTA(A190:F190)=0,"",IF(AND(K190="OK",E190="Presente",A190&gt;=Configuração!$B$2,A190&lt;=Configuração!$B$3,COUNTIFS($B$2:B190,B190,$E$2:E190,"Presente",$A$2:A190,"&gt;="&amp;Configuração!$B$2,$A$2:A190,"&lt;="&amp;Configuração!$B$3,$K$2:K190,"OK")=1),1,0))</f>
        <v/>
      </c>
      <c r="I190" s="28">
        <f>IF(COUNTA(A190:F190)=0,"",IF(AND(K190="OK",E190="Presente",A190&gt;=Configuração!$B$2,A190&lt;=Configuração!$B$3,COUNTIFS($B$2:B190,B190,$C$2:C190,C190,$E$2:E190,"Presente",$A$2:A190,"&gt;="&amp;Configuração!$B$2,$A$2:A190,"&lt;="&amp;Configuração!$B$3,$K$2:K190,"OK")=1),1,0))</f>
        <v/>
      </c>
      <c r="J190" s="27">
        <f>IF(OR(A190="",B190="",C190="",D190=""),"",IF(COUNTIFS($A$2:$A$501,A190,$B$2:$B$501,B190,$C$2:$C$501,C190,$D$2:$D$501,D190)&gt;1,"Duplicado",""))</f>
        <v/>
      </c>
      <c r="K190" s="27">
        <f>IF(COUNTA(A190:F190)=0,"",IF(OR(A190="",B190="",C190="",D190="",E190=""),"Campos obrigatórios",IF(OR(NOT(ISNUMBER(A190)),A190&lt;DATE(2020,1,1),A190&gt;TODAY()),"Data inválida",IF(COUNTIF(Configuração!$E$2:$E$4,C190)=0,"Frente inválida",IF(COUNTIF(Configuração!$H$2:$H$4,E190)=0,"Situação inválida",IF(G190="Não cadastrado","Código não cadastrado",IF(COUNTIFS(Configuração!$F$2:$F$20,D190,Configuração!$G$2:$G$20,C190)=0,"Atividade incompatível",IF(J190="Duplicado","Possível duplicidade",IF(AND(C190="Serviço",E190="Presente",OR(F190="",NOT(ISNUMBER(F190)),F190&lt;=0,F190&gt;Configuração!$B$4)),"Revisar horas",IF(AND(OR(C190&lt;&gt;"Serviço",E190&lt;&gt;"Presente"),F190&lt;&gt;""),"Horas não aplicáveis",IF(G190="Inativo","Cadastro inativo","OK")))))))))))</f>
        <v/>
      </c>
    </row>
    <row r="191" ht="21" customHeight="1">
      <c r="A191" s="33" t="n"/>
      <c r="B191" s="22" t="n"/>
      <c r="C191" s="23" t="n"/>
      <c r="D191" s="24" t="n"/>
      <c r="E191" s="23" t="n"/>
      <c r="F191" s="26" t="n"/>
      <c r="G191" s="27">
        <f>IF(B191="","",IFERROR(VLOOKUP(B191,Membros!$A$2:$B$121,2,FALSE),"Não cadastrado"))</f>
        <v/>
      </c>
      <c r="H191" s="28">
        <f>IF(COUNTA(A191:F191)=0,"",IF(AND(K191="OK",E191="Presente",A191&gt;=Configuração!$B$2,A191&lt;=Configuração!$B$3,COUNTIFS($B$2:B191,B191,$E$2:E191,"Presente",$A$2:A191,"&gt;="&amp;Configuração!$B$2,$A$2:A191,"&lt;="&amp;Configuração!$B$3,$K$2:K191,"OK")=1),1,0))</f>
        <v/>
      </c>
      <c r="I191" s="28">
        <f>IF(COUNTA(A191:F191)=0,"",IF(AND(K191="OK",E191="Presente",A191&gt;=Configuração!$B$2,A191&lt;=Configuração!$B$3,COUNTIFS($B$2:B191,B191,$C$2:C191,C191,$E$2:E191,"Presente",$A$2:A191,"&gt;="&amp;Configuração!$B$2,$A$2:A191,"&lt;="&amp;Configuração!$B$3,$K$2:K191,"OK")=1),1,0))</f>
        <v/>
      </c>
      <c r="J191" s="27">
        <f>IF(OR(A191="",B191="",C191="",D191=""),"",IF(COUNTIFS($A$2:$A$501,A191,$B$2:$B$501,B191,$C$2:$C$501,C191,$D$2:$D$501,D191)&gt;1,"Duplicado",""))</f>
        <v/>
      </c>
      <c r="K191" s="27">
        <f>IF(COUNTA(A191:F191)=0,"",IF(OR(A191="",B191="",C191="",D191="",E191=""),"Campos obrigatórios",IF(OR(NOT(ISNUMBER(A191)),A191&lt;DATE(2020,1,1),A191&gt;TODAY()),"Data inválida",IF(COUNTIF(Configuração!$E$2:$E$4,C191)=0,"Frente inválida",IF(COUNTIF(Configuração!$H$2:$H$4,E191)=0,"Situação inválida",IF(G191="Não cadastrado","Código não cadastrado",IF(COUNTIFS(Configuração!$F$2:$F$20,D191,Configuração!$G$2:$G$20,C191)=0,"Atividade incompatível",IF(J191="Duplicado","Possível duplicidade",IF(AND(C191="Serviço",E191="Presente",OR(F191="",NOT(ISNUMBER(F191)),F191&lt;=0,F191&gt;Configuração!$B$4)),"Revisar horas",IF(AND(OR(C191&lt;&gt;"Serviço",E191&lt;&gt;"Presente"),F191&lt;&gt;""),"Horas não aplicáveis",IF(G191="Inativo","Cadastro inativo","OK")))))))))))</f>
        <v/>
      </c>
    </row>
    <row r="192" ht="21" customHeight="1">
      <c r="A192" s="33" t="n"/>
      <c r="B192" s="22" t="n"/>
      <c r="C192" s="23" t="n"/>
      <c r="D192" s="24" t="n"/>
      <c r="E192" s="23" t="n"/>
      <c r="F192" s="26" t="n"/>
      <c r="G192" s="27">
        <f>IF(B192="","",IFERROR(VLOOKUP(B192,Membros!$A$2:$B$121,2,FALSE),"Não cadastrado"))</f>
        <v/>
      </c>
      <c r="H192" s="28">
        <f>IF(COUNTA(A192:F192)=0,"",IF(AND(K192="OK",E192="Presente",A192&gt;=Configuração!$B$2,A192&lt;=Configuração!$B$3,COUNTIFS($B$2:B192,B192,$E$2:E192,"Presente",$A$2:A192,"&gt;="&amp;Configuração!$B$2,$A$2:A192,"&lt;="&amp;Configuração!$B$3,$K$2:K192,"OK")=1),1,0))</f>
        <v/>
      </c>
      <c r="I192" s="28">
        <f>IF(COUNTA(A192:F192)=0,"",IF(AND(K192="OK",E192="Presente",A192&gt;=Configuração!$B$2,A192&lt;=Configuração!$B$3,COUNTIFS($B$2:B192,B192,$C$2:C192,C192,$E$2:E192,"Presente",$A$2:A192,"&gt;="&amp;Configuração!$B$2,$A$2:A192,"&lt;="&amp;Configuração!$B$3,$K$2:K192,"OK")=1),1,0))</f>
        <v/>
      </c>
      <c r="J192" s="27">
        <f>IF(OR(A192="",B192="",C192="",D192=""),"",IF(COUNTIFS($A$2:$A$501,A192,$B$2:$B$501,B192,$C$2:$C$501,C192,$D$2:$D$501,D192)&gt;1,"Duplicado",""))</f>
        <v/>
      </c>
      <c r="K192" s="27">
        <f>IF(COUNTA(A192:F192)=0,"",IF(OR(A192="",B192="",C192="",D192="",E192=""),"Campos obrigatórios",IF(OR(NOT(ISNUMBER(A192)),A192&lt;DATE(2020,1,1),A192&gt;TODAY()),"Data inválida",IF(COUNTIF(Configuração!$E$2:$E$4,C192)=0,"Frente inválida",IF(COUNTIF(Configuração!$H$2:$H$4,E192)=0,"Situação inválida",IF(G192="Não cadastrado","Código não cadastrado",IF(COUNTIFS(Configuração!$F$2:$F$20,D192,Configuração!$G$2:$G$20,C192)=0,"Atividade incompatível",IF(J192="Duplicado","Possível duplicidade",IF(AND(C192="Serviço",E192="Presente",OR(F192="",NOT(ISNUMBER(F192)),F192&lt;=0,F192&gt;Configuração!$B$4)),"Revisar horas",IF(AND(OR(C192&lt;&gt;"Serviço",E192&lt;&gt;"Presente"),F192&lt;&gt;""),"Horas não aplicáveis",IF(G192="Inativo","Cadastro inativo","OK")))))))))))</f>
        <v/>
      </c>
    </row>
    <row r="193" ht="21" customHeight="1">
      <c r="A193" s="33" t="n"/>
      <c r="B193" s="22" t="n"/>
      <c r="C193" s="23" t="n"/>
      <c r="D193" s="24" t="n"/>
      <c r="E193" s="23" t="n"/>
      <c r="F193" s="26" t="n"/>
      <c r="G193" s="27">
        <f>IF(B193="","",IFERROR(VLOOKUP(B193,Membros!$A$2:$B$121,2,FALSE),"Não cadastrado"))</f>
        <v/>
      </c>
      <c r="H193" s="28">
        <f>IF(COUNTA(A193:F193)=0,"",IF(AND(K193="OK",E193="Presente",A193&gt;=Configuração!$B$2,A193&lt;=Configuração!$B$3,COUNTIFS($B$2:B193,B193,$E$2:E193,"Presente",$A$2:A193,"&gt;="&amp;Configuração!$B$2,$A$2:A193,"&lt;="&amp;Configuração!$B$3,$K$2:K193,"OK")=1),1,0))</f>
        <v/>
      </c>
      <c r="I193" s="28">
        <f>IF(COUNTA(A193:F193)=0,"",IF(AND(K193="OK",E193="Presente",A193&gt;=Configuração!$B$2,A193&lt;=Configuração!$B$3,COUNTIFS($B$2:B193,B193,$C$2:C193,C193,$E$2:E193,"Presente",$A$2:A193,"&gt;="&amp;Configuração!$B$2,$A$2:A193,"&lt;="&amp;Configuração!$B$3,$K$2:K193,"OK")=1),1,0))</f>
        <v/>
      </c>
      <c r="J193" s="27">
        <f>IF(OR(A193="",B193="",C193="",D193=""),"",IF(COUNTIFS($A$2:$A$501,A193,$B$2:$B$501,B193,$C$2:$C$501,C193,$D$2:$D$501,D193)&gt;1,"Duplicado",""))</f>
        <v/>
      </c>
      <c r="K193" s="27">
        <f>IF(COUNTA(A193:F193)=0,"",IF(OR(A193="",B193="",C193="",D193="",E193=""),"Campos obrigatórios",IF(OR(NOT(ISNUMBER(A193)),A193&lt;DATE(2020,1,1),A193&gt;TODAY()),"Data inválida",IF(COUNTIF(Configuração!$E$2:$E$4,C193)=0,"Frente inválida",IF(COUNTIF(Configuração!$H$2:$H$4,E193)=0,"Situação inválida",IF(G193="Não cadastrado","Código não cadastrado",IF(COUNTIFS(Configuração!$F$2:$F$20,D193,Configuração!$G$2:$G$20,C193)=0,"Atividade incompatível",IF(J193="Duplicado","Possível duplicidade",IF(AND(C193="Serviço",E193="Presente",OR(F193="",NOT(ISNUMBER(F193)),F193&lt;=0,F193&gt;Configuração!$B$4)),"Revisar horas",IF(AND(OR(C193&lt;&gt;"Serviço",E193&lt;&gt;"Presente"),F193&lt;&gt;""),"Horas não aplicáveis",IF(G193="Inativo","Cadastro inativo","OK")))))))))))</f>
        <v/>
      </c>
    </row>
    <row r="194" ht="21" customHeight="1">
      <c r="A194" s="33" t="n"/>
      <c r="B194" s="22" t="n"/>
      <c r="C194" s="23" t="n"/>
      <c r="D194" s="24" t="n"/>
      <c r="E194" s="23" t="n"/>
      <c r="F194" s="26" t="n"/>
      <c r="G194" s="27">
        <f>IF(B194="","",IFERROR(VLOOKUP(B194,Membros!$A$2:$B$121,2,FALSE),"Não cadastrado"))</f>
        <v/>
      </c>
      <c r="H194" s="28">
        <f>IF(COUNTA(A194:F194)=0,"",IF(AND(K194="OK",E194="Presente",A194&gt;=Configuração!$B$2,A194&lt;=Configuração!$B$3,COUNTIFS($B$2:B194,B194,$E$2:E194,"Presente",$A$2:A194,"&gt;="&amp;Configuração!$B$2,$A$2:A194,"&lt;="&amp;Configuração!$B$3,$K$2:K194,"OK")=1),1,0))</f>
        <v/>
      </c>
      <c r="I194" s="28">
        <f>IF(COUNTA(A194:F194)=0,"",IF(AND(K194="OK",E194="Presente",A194&gt;=Configuração!$B$2,A194&lt;=Configuração!$B$3,COUNTIFS($B$2:B194,B194,$C$2:C194,C194,$E$2:E194,"Presente",$A$2:A194,"&gt;="&amp;Configuração!$B$2,$A$2:A194,"&lt;="&amp;Configuração!$B$3,$K$2:K194,"OK")=1),1,0))</f>
        <v/>
      </c>
      <c r="J194" s="27">
        <f>IF(OR(A194="",B194="",C194="",D194=""),"",IF(COUNTIFS($A$2:$A$501,A194,$B$2:$B$501,B194,$C$2:$C$501,C194,$D$2:$D$501,D194)&gt;1,"Duplicado",""))</f>
        <v/>
      </c>
      <c r="K194" s="27">
        <f>IF(COUNTA(A194:F194)=0,"",IF(OR(A194="",B194="",C194="",D194="",E194=""),"Campos obrigatórios",IF(OR(NOT(ISNUMBER(A194)),A194&lt;DATE(2020,1,1),A194&gt;TODAY()),"Data inválida",IF(COUNTIF(Configuração!$E$2:$E$4,C194)=0,"Frente inválida",IF(COUNTIF(Configuração!$H$2:$H$4,E194)=0,"Situação inválida",IF(G194="Não cadastrado","Código não cadastrado",IF(COUNTIFS(Configuração!$F$2:$F$20,D194,Configuração!$G$2:$G$20,C194)=0,"Atividade incompatível",IF(J194="Duplicado","Possível duplicidade",IF(AND(C194="Serviço",E194="Presente",OR(F194="",NOT(ISNUMBER(F194)),F194&lt;=0,F194&gt;Configuração!$B$4)),"Revisar horas",IF(AND(OR(C194&lt;&gt;"Serviço",E194&lt;&gt;"Presente"),F194&lt;&gt;""),"Horas não aplicáveis",IF(G194="Inativo","Cadastro inativo","OK")))))))))))</f>
        <v/>
      </c>
    </row>
    <row r="195" ht="21" customHeight="1">
      <c r="A195" s="33" t="n"/>
      <c r="B195" s="22" t="n"/>
      <c r="C195" s="23" t="n"/>
      <c r="D195" s="24" t="n"/>
      <c r="E195" s="23" t="n"/>
      <c r="F195" s="26" t="n"/>
      <c r="G195" s="27">
        <f>IF(B195="","",IFERROR(VLOOKUP(B195,Membros!$A$2:$B$121,2,FALSE),"Não cadastrado"))</f>
        <v/>
      </c>
      <c r="H195" s="28">
        <f>IF(COUNTA(A195:F195)=0,"",IF(AND(K195="OK",E195="Presente",A195&gt;=Configuração!$B$2,A195&lt;=Configuração!$B$3,COUNTIFS($B$2:B195,B195,$E$2:E195,"Presente",$A$2:A195,"&gt;="&amp;Configuração!$B$2,$A$2:A195,"&lt;="&amp;Configuração!$B$3,$K$2:K195,"OK")=1),1,0))</f>
        <v/>
      </c>
      <c r="I195" s="28">
        <f>IF(COUNTA(A195:F195)=0,"",IF(AND(K195="OK",E195="Presente",A195&gt;=Configuração!$B$2,A195&lt;=Configuração!$B$3,COUNTIFS($B$2:B195,B195,$C$2:C195,C195,$E$2:E195,"Presente",$A$2:A195,"&gt;="&amp;Configuração!$B$2,$A$2:A195,"&lt;="&amp;Configuração!$B$3,$K$2:K195,"OK")=1),1,0))</f>
        <v/>
      </c>
      <c r="J195" s="27">
        <f>IF(OR(A195="",B195="",C195="",D195=""),"",IF(COUNTIFS($A$2:$A$501,A195,$B$2:$B$501,B195,$C$2:$C$501,C195,$D$2:$D$501,D195)&gt;1,"Duplicado",""))</f>
        <v/>
      </c>
      <c r="K195" s="27">
        <f>IF(COUNTA(A195:F195)=0,"",IF(OR(A195="",B195="",C195="",D195="",E195=""),"Campos obrigatórios",IF(OR(NOT(ISNUMBER(A195)),A195&lt;DATE(2020,1,1),A195&gt;TODAY()),"Data inválida",IF(COUNTIF(Configuração!$E$2:$E$4,C195)=0,"Frente inválida",IF(COUNTIF(Configuração!$H$2:$H$4,E195)=0,"Situação inválida",IF(G195="Não cadastrado","Código não cadastrado",IF(COUNTIFS(Configuração!$F$2:$F$20,D195,Configuração!$G$2:$G$20,C195)=0,"Atividade incompatível",IF(J195="Duplicado","Possível duplicidade",IF(AND(C195="Serviço",E195="Presente",OR(F195="",NOT(ISNUMBER(F195)),F195&lt;=0,F195&gt;Configuração!$B$4)),"Revisar horas",IF(AND(OR(C195&lt;&gt;"Serviço",E195&lt;&gt;"Presente"),F195&lt;&gt;""),"Horas não aplicáveis",IF(G195="Inativo","Cadastro inativo","OK")))))))))))</f>
        <v/>
      </c>
    </row>
    <row r="196" ht="21" customHeight="1">
      <c r="A196" s="33" t="n"/>
      <c r="B196" s="22" t="n"/>
      <c r="C196" s="23" t="n"/>
      <c r="D196" s="24" t="n"/>
      <c r="E196" s="23" t="n"/>
      <c r="F196" s="26" t="n"/>
      <c r="G196" s="27">
        <f>IF(B196="","",IFERROR(VLOOKUP(B196,Membros!$A$2:$B$121,2,FALSE),"Não cadastrado"))</f>
        <v/>
      </c>
      <c r="H196" s="28">
        <f>IF(COUNTA(A196:F196)=0,"",IF(AND(K196="OK",E196="Presente",A196&gt;=Configuração!$B$2,A196&lt;=Configuração!$B$3,COUNTIFS($B$2:B196,B196,$E$2:E196,"Presente",$A$2:A196,"&gt;="&amp;Configuração!$B$2,$A$2:A196,"&lt;="&amp;Configuração!$B$3,$K$2:K196,"OK")=1),1,0))</f>
        <v/>
      </c>
      <c r="I196" s="28">
        <f>IF(COUNTA(A196:F196)=0,"",IF(AND(K196="OK",E196="Presente",A196&gt;=Configuração!$B$2,A196&lt;=Configuração!$B$3,COUNTIFS($B$2:B196,B196,$C$2:C196,C196,$E$2:E196,"Presente",$A$2:A196,"&gt;="&amp;Configuração!$B$2,$A$2:A196,"&lt;="&amp;Configuração!$B$3,$K$2:K196,"OK")=1),1,0))</f>
        <v/>
      </c>
      <c r="J196" s="27">
        <f>IF(OR(A196="",B196="",C196="",D196=""),"",IF(COUNTIFS($A$2:$A$501,A196,$B$2:$B$501,B196,$C$2:$C$501,C196,$D$2:$D$501,D196)&gt;1,"Duplicado",""))</f>
        <v/>
      </c>
      <c r="K196" s="27">
        <f>IF(COUNTA(A196:F196)=0,"",IF(OR(A196="",B196="",C196="",D196="",E196=""),"Campos obrigatórios",IF(OR(NOT(ISNUMBER(A196)),A196&lt;DATE(2020,1,1),A196&gt;TODAY()),"Data inválida",IF(COUNTIF(Configuração!$E$2:$E$4,C196)=0,"Frente inválida",IF(COUNTIF(Configuração!$H$2:$H$4,E196)=0,"Situação inválida",IF(G196="Não cadastrado","Código não cadastrado",IF(COUNTIFS(Configuração!$F$2:$F$20,D196,Configuração!$G$2:$G$20,C196)=0,"Atividade incompatível",IF(J196="Duplicado","Possível duplicidade",IF(AND(C196="Serviço",E196="Presente",OR(F196="",NOT(ISNUMBER(F196)),F196&lt;=0,F196&gt;Configuração!$B$4)),"Revisar horas",IF(AND(OR(C196&lt;&gt;"Serviço",E196&lt;&gt;"Presente"),F196&lt;&gt;""),"Horas não aplicáveis",IF(G196="Inativo","Cadastro inativo","OK")))))))))))</f>
        <v/>
      </c>
    </row>
    <row r="197" ht="21" customHeight="1">
      <c r="A197" s="33" t="n"/>
      <c r="B197" s="22" t="n"/>
      <c r="C197" s="23" t="n"/>
      <c r="D197" s="24" t="n"/>
      <c r="E197" s="23" t="n"/>
      <c r="F197" s="26" t="n"/>
      <c r="G197" s="27">
        <f>IF(B197="","",IFERROR(VLOOKUP(B197,Membros!$A$2:$B$121,2,FALSE),"Não cadastrado"))</f>
        <v/>
      </c>
      <c r="H197" s="28">
        <f>IF(COUNTA(A197:F197)=0,"",IF(AND(K197="OK",E197="Presente",A197&gt;=Configuração!$B$2,A197&lt;=Configuração!$B$3,COUNTIFS($B$2:B197,B197,$E$2:E197,"Presente",$A$2:A197,"&gt;="&amp;Configuração!$B$2,$A$2:A197,"&lt;="&amp;Configuração!$B$3,$K$2:K197,"OK")=1),1,0))</f>
        <v/>
      </c>
      <c r="I197" s="28">
        <f>IF(COUNTA(A197:F197)=0,"",IF(AND(K197="OK",E197="Presente",A197&gt;=Configuração!$B$2,A197&lt;=Configuração!$B$3,COUNTIFS($B$2:B197,B197,$C$2:C197,C197,$E$2:E197,"Presente",$A$2:A197,"&gt;="&amp;Configuração!$B$2,$A$2:A197,"&lt;="&amp;Configuração!$B$3,$K$2:K197,"OK")=1),1,0))</f>
        <v/>
      </c>
      <c r="J197" s="27">
        <f>IF(OR(A197="",B197="",C197="",D197=""),"",IF(COUNTIFS($A$2:$A$501,A197,$B$2:$B$501,B197,$C$2:$C$501,C197,$D$2:$D$501,D197)&gt;1,"Duplicado",""))</f>
        <v/>
      </c>
      <c r="K197" s="27">
        <f>IF(COUNTA(A197:F197)=0,"",IF(OR(A197="",B197="",C197="",D197="",E197=""),"Campos obrigatórios",IF(OR(NOT(ISNUMBER(A197)),A197&lt;DATE(2020,1,1),A197&gt;TODAY()),"Data inválida",IF(COUNTIF(Configuração!$E$2:$E$4,C197)=0,"Frente inválida",IF(COUNTIF(Configuração!$H$2:$H$4,E197)=0,"Situação inválida",IF(G197="Não cadastrado","Código não cadastrado",IF(COUNTIFS(Configuração!$F$2:$F$20,D197,Configuração!$G$2:$G$20,C197)=0,"Atividade incompatível",IF(J197="Duplicado","Possível duplicidade",IF(AND(C197="Serviço",E197="Presente",OR(F197="",NOT(ISNUMBER(F197)),F197&lt;=0,F197&gt;Configuração!$B$4)),"Revisar horas",IF(AND(OR(C197&lt;&gt;"Serviço",E197&lt;&gt;"Presente"),F197&lt;&gt;""),"Horas não aplicáveis",IF(G197="Inativo","Cadastro inativo","OK")))))))))))</f>
        <v/>
      </c>
    </row>
    <row r="198" ht="21" customHeight="1">
      <c r="A198" s="33" t="n"/>
      <c r="B198" s="22" t="n"/>
      <c r="C198" s="23" t="n"/>
      <c r="D198" s="24" t="n"/>
      <c r="E198" s="23" t="n"/>
      <c r="F198" s="26" t="n"/>
      <c r="G198" s="27">
        <f>IF(B198="","",IFERROR(VLOOKUP(B198,Membros!$A$2:$B$121,2,FALSE),"Não cadastrado"))</f>
        <v/>
      </c>
      <c r="H198" s="28">
        <f>IF(COUNTA(A198:F198)=0,"",IF(AND(K198="OK",E198="Presente",A198&gt;=Configuração!$B$2,A198&lt;=Configuração!$B$3,COUNTIFS($B$2:B198,B198,$E$2:E198,"Presente",$A$2:A198,"&gt;="&amp;Configuração!$B$2,$A$2:A198,"&lt;="&amp;Configuração!$B$3,$K$2:K198,"OK")=1),1,0))</f>
        <v/>
      </c>
      <c r="I198" s="28">
        <f>IF(COUNTA(A198:F198)=0,"",IF(AND(K198="OK",E198="Presente",A198&gt;=Configuração!$B$2,A198&lt;=Configuração!$B$3,COUNTIFS($B$2:B198,B198,$C$2:C198,C198,$E$2:E198,"Presente",$A$2:A198,"&gt;="&amp;Configuração!$B$2,$A$2:A198,"&lt;="&amp;Configuração!$B$3,$K$2:K198,"OK")=1),1,0))</f>
        <v/>
      </c>
      <c r="J198" s="27">
        <f>IF(OR(A198="",B198="",C198="",D198=""),"",IF(COUNTIFS($A$2:$A$501,A198,$B$2:$B$501,B198,$C$2:$C$501,C198,$D$2:$D$501,D198)&gt;1,"Duplicado",""))</f>
        <v/>
      </c>
      <c r="K198" s="27">
        <f>IF(COUNTA(A198:F198)=0,"",IF(OR(A198="",B198="",C198="",D198="",E198=""),"Campos obrigatórios",IF(OR(NOT(ISNUMBER(A198)),A198&lt;DATE(2020,1,1),A198&gt;TODAY()),"Data inválida",IF(COUNTIF(Configuração!$E$2:$E$4,C198)=0,"Frente inválida",IF(COUNTIF(Configuração!$H$2:$H$4,E198)=0,"Situação inválida",IF(G198="Não cadastrado","Código não cadastrado",IF(COUNTIFS(Configuração!$F$2:$F$20,D198,Configuração!$G$2:$G$20,C198)=0,"Atividade incompatível",IF(J198="Duplicado","Possível duplicidade",IF(AND(C198="Serviço",E198="Presente",OR(F198="",NOT(ISNUMBER(F198)),F198&lt;=0,F198&gt;Configuração!$B$4)),"Revisar horas",IF(AND(OR(C198&lt;&gt;"Serviço",E198&lt;&gt;"Presente"),F198&lt;&gt;""),"Horas não aplicáveis",IF(G198="Inativo","Cadastro inativo","OK")))))))))))</f>
        <v/>
      </c>
    </row>
    <row r="199" ht="21" customHeight="1">
      <c r="A199" s="33" t="n"/>
      <c r="B199" s="22" t="n"/>
      <c r="C199" s="23" t="n"/>
      <c r="D199" s="24" t="n"/>
      <c r="E199" s="23" t="n"/>
      <c r="F199" s="26" t="n"/>
      <c r="G199" s="27">
        <f>IF(B199="","",IFERROR(VLOOKUP(B199,Membros!$A$2:$B$121,2,FALSE),"Não cadastrado"))</f>
        <v/>
      </c>
      <c r="H199" s="28">
        <f>IF(COUNTA(A199:F199)=0,"",IF(AND(K199="OK",E199="Presente",A199&gt;=Configuração!$B$2,A199&lt;=Configuração!$B$3,COUNTIFS($B$2:B199,B199,$E$2:E199,"Presente",$A$2:A199,"&gt;="&amp;Configuração!$B$2,$A$2:A199,"&lt;="&amp;Configuração!$B$3,$K$2:K199,"OK")=1),1,0))</f>
        <v/>
      </c>
      <c r="I199" s="28">
        <f>IF(COUNTA(A199:F199)=0,"",IF(AND(K199="OK",E199="Presente",A199&gt;=Configuração!$B$2,A199&lt;=Configuração!$B$3,COUNTIFS($B$2:B199,B199,$C$2:C199,C199,$E$2:E199,"Presente",$A$2:A199,"&gt;="&amp;Configuração!$B$2,$A$2:A199,"&lt;="&amp;Configuração!$B$3,$K$2:K199,"OK")=1),1,0))</f>
        <v/>
      </c>
      <c r="J199" s="27">
        <f>IF(OR(A199="",B199="",C199="",D199=""),"",IF(COUNTIFS($A$2:$A$501,A199,$B$2:$B$501,B199,$C$2:$C$501,C199,$D$2:$D$501,D199)&gt;1,"Duplicado",""))</f>
        <v/>
      </c>
      <c r="K199" s="27">
        <f>IF(COUNTA(A199:F199)=0,"",IF(OR(A199="",B199="",C199="",D199="",E199=""),"Campos obrigatórios",IF(OR(NOT(ISNUMBER(A199)),A199&lt;DATE(2020,1,1),A199&gt;TODAY()),"Data inválida",IF(COUNTIF(Configuração!$E$2:$E$4,C199)=0,"Frente inválida",IF(COUNTIF(Configuração!$H$2:$H$4,E199)=0,"Situação inválida",IF(G199="Não cadastrado","Código não cadastrado",IF(COUNTIFS(Configuração!$F$2:$F$20,D199,Configuração!$G$2:$G$20,C199)=0,"Atividade incompatível",IF(J199="Duplicado","Possível duplicidade",IF(AND(C199="Serviço",E199="Presente",OR(F199="",NOT(ISNUMBER(F199)),F199&lt;=0,F199&gt;Configuração!$B$4)),"Revisar horas",IF(AND(OR(C199&lt;&gt;"Serviço",E199&lt;&gt;"Presente"),F199&lt;&gt;""),"Horas não aplicáveis",IF(G199="Inativo","Cadastro inativo","OK")))))))))))</f>
        <v/>
      </c>
    </row>
    <row r="200" ht="21" customHeight="1">
      <c r="A200" s="33" t="n"/>
      <c r="B200" s="22" t="n"/>
      <c r="C200" s="23" t="n"/>
      <c r="D200" s="24" t="n"/>
      <c r="E200" s="23" t="n"/>
      <c r="F200" s="26" t="n"/>
      <c r="G200" s="27">
        <f>IF(B200="","",IFERROR(VLOOKUP(B200,Membros!$A$2:$B$121,2,FALSE),"Não cadastrado"))</f>
        <v/>
      </c>
      <c r="H200" s="28">
        <f>IF(COUNTA(A200:F200)=0,"",IF(AND(K200="OK",E200="Presente",A200&gt;=Configuração!$B$2,A200&lt;=Configuração!$B$3,COUNTIFS($B$2:B200,B200,$E$2:E200,"Presente",$A$2:A200,"&gt;="&amp;Configuração!$B$2,$A$2:A200,"&lt;="&amp;Configuração!$B$3,$K$2:K200,"OK")=1),1,0))</f>
        <v/>
      </c>
      <c r="I200" s="28">
        <f>IF(COUNTA(A200:F200)=0,"",IF(AND(K200="OK",E200="Presente",A200&gt;=Configuração!$B$2,A200&lt;=Configuração!$B$3,COUNTIFS($B$2:B200,B200,$C$2:C200,C200,$E$2:E200,"Presente",$A$2:A200,"&gt;="&amp;Configuração!$B$2,$A$2:A200,"&lt;="&amp;Configuração!$B$3,$K$2:K200,"OK")=1),1,0))</f>
        <v/>
      </c>
      <c r="J200" s="27">
        <f>IF(OR(A200="",B200="",C200="",D200=""),"",IF(COUNTIFS($A$2:$A$501,A200,$B$2:$B$501,B200,$C$2:$C$501,C200,$D$2:$D$501,D200)&gt;1,"Duplicado",""))</f>
        <v/>
      </c>
      <c r="K200" s="27">
        <f>IF(COUNTA(A200:F200)=0,"",IF(OR(A200="",B200="",C200="",D200="",E200=""),"Campos obrigatórios",IF(OR(NOT(ISNUMBER(A200)),A200&lt;DATE(2020,1,1),A200&gt;TODAY()),"Data inválida",IF(COUNTIF(Configuração!$E$2:$E$4,C200)=0,"Frente inválida",IF(COUNTIF(Configuração!$H$2:$H$4,E200)=0,"Situação inválida",IF(G200="Não cadastrado","Código não cadastrado",IF(COUNTIFS(Configuração!$F$2:$F$20,D200,Configuração!$G$2:$G$20,C200)=0,"Atividade incompatível",IF(J200="Duplicado","Possível duplicidade",IF(AND(C200="Serviço",E200="Presente",OR(F200="",NOT(ISNUMBER(F200)),F200&lt;=0,F200&gt;Configuração!$B$4)),"Revisar horas",IF(AND(OR(C200&lt;&gt;"Serviço",E200&lt;&gt;"Presente"),F200&lt;&gt;""),"Horas não aplicáveis",IF(G200="Inativo","Cadastro inativo","OK")))))))))))</f>
        <v/>
      </c>
    </row>
    <row r="201" ht="21" customHeight="1">
      <c r="A201" s="33" t="n"/>
      <c r="B201" s="22" t="n"/>
      <c r="C201" s="23" t="n"/>
      <c r="D201" s="24" t="n"/>
      <c r="E201" s="23" t="n"/>
      <c r="F201" s="26" t="n"/>
      <c r="G201" s="27">
        <f>IF(B201="","",IFERROR(VLOOKUP(B201,Membros!$A$2:$B$121,2,FALSE),"Não cadastrado"))</f>
        <v/>
      </c>
      <c r="H201" s="28">
        <f>IF(COUNTA(A201:F201)=0,"",IF(AND(K201="OK",E201="Presente",A201&gt;=Configuração!$B$2,A201&lt;=Configuração!$B$3,COUNTIFS($B$2:B201,B201,$E$2:E201,"Presente",$A$2:A201,"&gt;="&amp;Configuração!$B$2,$A$2:A201,"&lt;="&amp;Configuração!$B$3,$K$2:K201,"OK")=1),1,0))</f>
        <v/>
      </c>
      <c r="I201" s="28">
        <f>IF(COUNTA(A201:F201)=0,"",IF(AND(K201="OK",E201="Presente",A201&gt;=Configuração!$B$2,A201&lt;=Configuração!$B$3,COUNTIFS($B$2:B201,B201,$C$2:C201,C201,$E$2:E201,"Presente",$A$2:A201,"&gt;="&amp;Configuração!$B$2,$A$2:A201,"&lt;="&amp;Configuração!$B$3,$K$2:K201,"OK")=1),1,0))</f>
        <v/>
      </c>
      <c r="J201" s="27">
        <f>IF(OR(A201="",B201="",C201="",D201=""),"",IF(COUNTIFS($A$2:$A$501,A201,$B$2:$B$501,B201,$C$2:$C$501,C201,$D$2:$D$501,D201)&gt;1,"Duplicado",""))</f>
        <v/>
      </c>
      <c r="K201" s="27">
        <f>IF(COUNTA(A201:F201)=0,"",IF(OR(A201="",B201="",C201="",D201="",E201=""),"Campos obrigatórios",IF(OR(NOT(ISNUMBER(A201)),A201&lt;DATE(2020,1,1),A201&gt;TODAY()),"Data inválida",IF(COUNTIF(Configuração!$E$2:$E$4,C201)=0,"Frente inválida",IF(COUNTIF(Configuração!$H$2:$H$4,E201)=0,"Situação inválida",IF(G201="Não cadastrado","Código não cadastrado",IF(COUNTIFS(Configuração!$F$2:$F$20,D201,Configuração!$G$2:$G$20,C201)=0,"Atividade incompatível",IF(J201="Duplicado","Possível duplicidade",IF(AND(C201="Serviço",E201="Presente",OR(F201="",NOT(ISNUMBER(F201)),F201&lt;=0,F201&gt;Configuração!$B$4)),"Revisar horas",IF(AND(OR(C201&lt;&gt;"Serviço",E201&lt;&gt;"Presente"),F201&lt;&gt;""),"Horas não aplicáveis",IF(G201="Inativo","Cadastro inativo","OK")))))))))))</f>
        <v/>
      </c>
    </row>
    <row r="202" ht="21" customHeight="1">
      <c r="A202" s="33" t="n"/>
      <c r="B202" s="22" t="n"/>
      <c r="C202" s="23" t="n"/>
      <c r="D202" s="24" t="n"/>
      <c r="E202" s="23" t="n"/>
      <c r="F202" s="26" t="n"/>
      <c r="G202" s="27">
        <f>IF(B202="","",IFERROR(VLOOKUP(B202,Membros!$A$2:$B$121,2,FALSE),"Não cadastrado"))</f>
        <v/>
      </c>
      <c r="H202" s="28">
        <f>IF(COUNTA(A202:F202)=0,"",IF(AND(K202="OK",E202="Presente",A202&gt;=Configuração!$B$2,A202&lt;=Configuração!$B$3,COUNTIFS($B$2:B202,B202,$E$2:E202,"Presente",$A$2:A202,"&gt;="&amp;Configuração!$B$2,$A$2:A202,"&lt;="&amp;Configuração!$B$3,$K$2:K202,"OK")=1),1,0))</f>
        <v/>
      </c>
      <c r="I202" s="28">
        <f>IF(COUNTA(A202:F202)=0,"",IF(AND(K202="OK",E202="Presente",A202&gt;=Configuração!$B$2,A202&lt;=Configuração!$B$3,COUNTIFS($B$2:B202,B202,$C$2:C202,C202,$E$2:E202,"Presente",$A$2:A202,"&gt;="&amp;Configuração!$B$2,$A$2:A202,"&lt;="&amp;Configuração!$B$3,$K$2:K202,"OK")=1),1,0))</f>
        <v/>
      </c>
      <c r="J202" s="27">
        <f>IF(OR(A202="",B202="",C202="",D202=""),"",IF(COUNTIFS($A$2:$A$501,A202,$B$2:$B$501,B202,$C$2:$C$501,C202,$D$2:$D$501,D202)&gt;1,"Duplicado",""))</f>
        <v/>
      </c>
      <c r="K202" s="27">
        <f>IF(COUNTA(A202:F202)=0,"",IF(OR(A202="",B202="",C202="",D202="",E202=""),"Campos obrigatórios",IF(OR(NOT(ISNUMBER(A202)),A202&lt;DATE(2020,1,1),A202&gt;TODAY()),"Data inválida",IF(COUNTIF(Configuração!$E$2:$E$4,C202)=0,"Frente inválida",IF(COUNTIF(Configuração!$H$2:$H$4,E202)=0,"Situação inválida",IF(G202="Não cadastrado","Código não cadastrado",IF(COUNTIFS(Configuração!$F$2:$F$20,D202,Configuração!$G$2:$G$20,C202)=0,"Atividade incompatível",IF(J202="Duplicado","Possível duplicidade",IF(AND(C202="Serviço",E202="Presente",OR(F202="",NOT(ISNUMBER(F202)),F202&lt;=0,F202&gt;Configuração!$B$4)),"Revisar horas",IF(AND(OR(C202&lt;&gt;"Serviço",E202&lt;&gt;"Presente"),F202&lt;&gt;""),"Horas não aplicáveis",IF(G202="Inativo","Cadastro inativo","OK")))))))))))</f>
        <v/>
      </c>
    </row>
    <row r="203" ht="21" customHeight="1">
      <c r="A203" s="33" t="n"/>
      <c r="B203" s="22" t="n"/>
      <c r="C203" s="23" t="n"/>
      <c r="D203" s="24" t="n"/>
      <c r="E203" s="23" t="n"/>
      <c r="F203" s="26" t="n"/>
      <c r="G203" s="27">
        <f>IF(B203="","",IFERROR(VLOOKUP(B203,Membros!$A$2:$B$121,2,FALSE),"Não cadastrado"))</f>
        <v/>
      </c>
      <c r="H203" s="28">
        <f>IF(COUNTA(A203:F203)=0,"",IF(AND(K203="OK",E203="Presente",A203&gt;=Configuração!$B$2,A203&lt;=Configuração!$B$3,COUNTIFS($B$2:B203,B203,$E$2:E203,"Presente",$A$2:A203,"&gt;="&amp;Configuração!$B$2,$A$2:A203,"&lt;="&amp;Configuração!$B$3,$K$2:K203,"OK")=1),1,0))</f>
        <v/>
      </c>
      <c r="I203" s="28">
        <f>IF(COUNTA(A203:F203)=0,"",IF(AND(K203="OK",E203="Presente",A203&gt;=Configuração!$B$2,A203&lt;=Configuração!$B$3,COUNTIFS($B$2:B203,B203,$C$2:C203,C203,$E$2:E203,"Presente",$A$2:A203,"&gt;="&amp;Configuração!$B$2,$A$2:A203,"&lt;="&amp;Configuração!$B$3,$K$2:K203,"OK")=1),1,0))</f>
        <v/>
      </c>
      <c r="J203" s="27">
        <f>IF(OR(A203="",B203="",C203="",D203=""),"",IF(COUNTIFS($A$2:$A$501,A203,$B$2:$B$501,B203,$C$2:$C$501,C203,$D$2:$D$501,D203)&gt;1,"Duplicado",""))</f>
        <v/>
      </c>
      <c r="K203" s="27">
        <f>IF(COUNTA(A203:F203)=0,"",IF(OR(A203="",B203="",C203="",D203="",E203=""),"Campos obrigatórios",IF(OR(NOT(ISNUMBER(A203)),A203&lt;DATE(2020,1,1),A203&gt;TODAY()),"Data inválida",IF(COUNTIF(Configuração!$E$2:$E$4,C203)=0,"Frente inválida",IF(COUNTIF(Configuração!$H$2:$H$4,E203)=0,"Situação inválida",IF(G203="Não cadastrado","Código não cadastrado",IF(COUNTIFS(Configuração!$F$2:$F$20,D203,Configuração!$G$2:$G$20,C203)=0,"Atividade incompatível",IF(J203="Duplicado","Possível duplicidade",IF(AND(C203="Serviço",E203="Presente",OR(F203="",NOT(ISNUMBER(F203)),F203&lt;=0,F203&gt;Configuração!$B$4)),"Revisar horas",IF(AND(OR(C203&lt;&gt;"Serviço",E203&lt;&gt;"Presente"),F203&lt;&gt;""),"Horas não aplicáveis",IF(G203="Inativo","Cadastro inativo","OK")))))))))))</f>
        <v/>
      </c>
    </row>
    <row r="204" ht="21" customHeight="1">
      <c r="A204" s="33" t="n"/>
      <c r="B204" s="22" t="n"/>
      <c r="C204" s="23" t="n"/>
      <c r="D204" s="24" t="n"/>
      <c r="E204" s="23" t="n"/>
      <c r="F204" s="26" t="n"/>
      <c r="G204" s="27">
        <f>IF(B204="","",IFERROR(VLOOKUP(B204,Membros!$A$2:$B$121,2,FALSE),"Não cadastrado"))</f>
        <v/>
      </c>
      <c r="H204" s="28">
        <f>IF(COUNTA(A204:F204)=0,"",IF(AND(K204="OK",E204="Presente",A204&gt;=Configuração!$B$2,A204&lt;=Configuração!$B$3,COUNTIFS($B$2:B204,B204,$E$2:E204,"Presente",$A$2:A204,"&gt;="&amp;Configuração!$B$2,$A$2:A204,"&lt;="&amp;Configuração!$B$3,$K$2:K204,"OK")=1),1,0))</f>
        <v/>
      </c>
      <c r="I204" s="28">
        <f>IF(COUNTA(A204:F204)=0,"",IF(AND(K204="OK",E204="Presente",A204&gt;=Configuração!$B$2,A204&lt;=Configuração!$B$3,COUNTIFS($B$2:B204,B204,$C$2:C204,C204,$E$2:E204,"Presente",$A$2:A204,"&gt;="&amp;Configuração!$B$2,$A$2:A204,"&lt;="&amp;Configuração!$B$3,$K$2:K204,"OK")=1),1,0))</f>
        <v/>
      </c>
      <c r="J204" s="27">
        <f>IF(OR(A204="",B204="",C204="",D204=""),"",IF(COUNTIFS($A$2:$A$501,A204,$B$2:$B$501,B204,$C$2:$C$501,C204,$D$2:$D$501,D204)&gt;1,"Duplicado",""))</f>
        <v/>
      </c>
      <c r="K204" s="27">
        <f>IF(COUNTA(A204:F204)=0,"",IF(OR(A204="",B204="",C204="",D204="",E204=""),"Campos obrigatórios",IF(OR(NOT(ISNUMBER(A204)),A204&lt;DATE(2020,1,1),A204&gt;TODAY()),"Data inválida",IF(COUNTIF(Configuração!$E$2:$E$4,C204)=0,"Frente inválida",IF(COUNTIF(Configuração!$H$2:$H$4,E204)=0,"Situação inválida",IF(G204="Não cadastrado","Código não cadastrado",IF(COUNTIFS(Configuração!$F$2:$F$20,D204,Configuração!$G$2:$G$20,C204)=0,"Atividade incompatível",IF(J204="Duplicado","Possível duplicidade",IF(AND(C204="Serviço",E204="Presente",OR(F204="",NOT(ISNUMBER(F204)),F204&lt;=0,F204&gt;Configuração!$B$4)),"Revisar horas",IF(AND(OR(C204&lt;&gt;"Serviço",E204&lt;&gt;"Presente"),F204&lt;&gt;""),"Horas não aplicáveis",IF(G204="Inativo","Cadastro inativo","OK")))))))))))</f>
        <v/>
      </c>
    </row>
    <row r="205" ht="21" customHeight="1">
      <c r="A205" s="33" t="n"/>
      <c r="B205" s="22" t="n"/>
      <c r="C205" s="23" t="n"/>
      <c r="D205" s="24" t="n"/>
      <c r="E205" s="23" t="n"/>
      <c r="F205" s="26" t="n"/>
      <c r="G205" s="27">
        <f>IF(B205="","",IFERROR(VLOOKUP(B205,Membros!$A$2:$B$121,2,FALSE),"Não cadastrado"))</f>
        <v/>
      </c>
      <c r="H205" s="28">
        <f>IF(COUNTA(A205:F205)=0,"",IF(AND(K205="OK",E205="Presente",A205&gt;=Configuração!$B$2,A205&lt;=Configuração!$B$3,COUNTIFS($B$2:B205,B205,$E$2:E205,"Presente",$A$2:A205,"&gt;="&amp;Configuração!$B$2,$A$2:A205,"&lt;="&amp;Configuração!$B$3,$K$2:K205,"OK")=1),1,0))</f>
        <v/>
      </c>
      <c r="I205" s="28">
        <f>IF(COUNTA(A205:F205)=0,"",IF(AND(K205="OK",E205="Presente",A205&gt;=Configuração!$B$2,A205&lt;=Configuração!$B$3,COUNTIFS($B$2:B205,B205,$C$2:C205,C205,$E$2:E205,"Presente",$A$2:A205,"&gt;="&amp;Configuração!$B$2,$A$2:A205,"&lt;="&amp;Configuração!$B$3,$K$2:K205,"OK")=1),1,0))</f>
        <v/>
      </c>
      <c r="J205" s="27">
        <f>IF(OR(A205="",B205="",C205="",D205=""),"",IF(COUNTIFS($A$2:$A$501,A205,$B$2:$B$501,B205,$C$2:$C$501,C205,$D$2:$D$501,D205)&gt;1,"Duplicado",""))</f>
        <v/>
      </c>
      <c r="K205" s="27">
        <f>IF(COUNTA(A205:F205)=0,"",IF(OR(A205="",B205="",C205="",D205="",E205=""),"Campos obrigatórios",IF(OR(NOT(ISNUMBER(A205)),A205&lt;DATE(2020,1,1),A205&gt;TODAY()),"Data inválida",IF(COUNTIF(Configuração!$E$2:$E$4,C205)=0,"Frente inválida",IF(COUNTIF(Configuração!$H$2:$H$4,E205)=0,"Situação inválida",IF(G205="Não cadastrado","Código não cadastrado",IF(COUNTIFS(Configuração!$F$2:$F$20,D205,Configuração!$G$2:$G$20,C205)=0,"Atividade incompatível",IF(J205="Duplicado","Possível duplicidade",IF(AND(C205="Serviço",E205="Presente",OR(F205="",NOT(ISNUMBER(F205)),F205&lt;=0,F205&gt;Configuração!$B$4)),"Revisar horas",IF(AND(OR(C205&lt;&gt;"Serviço",E205&lt;&gt;"Presente"),F205&lt;&gt;""),"Horas não aplicáveis",IF(G205="Inativo","Cadastro inativo","OK")))))))))))</f>
        <v/>
      </c>
    </row>
    <row r="206" ht="21" customHeight="1">
      <c r="A206" s="33" t="n"/>
      <c r="B206" s="22" t="n"/>
      <c r="C206" s="23" t="n"/>
      <c r="D206" s="24" t="n"/>
      <c r="E206" s="23" t="n"/>
      <c r="F206" s="26" t="n"/>
      <c r="G206" s="27">
        <f>IF(B206="","",IFERROR(VLOOKUP(B206,Membros!$A$2:$B$121,2,FALSE),"Não cadastrado"))</f>
        <v/>
      </c>
      <c r="H206" s="28">
        <f>IF(COUNTA(A206:F206)=0,"",IF(AND(K206="OK",E206="Presente",A206&gt;=Configuração!$B$2,A206&lt;=Configuração!$B$3,COUNTIFS($B$2:B206,B206,$E$2:E206,"Presente",$A$2:A206,"&gt;="&amp;Configuração!$B$2,$A$2:A206,"&lt;="&amp;Configuração!$B$3,$K$2:K206,"OK")=1),1,0))</f>
        <v/>
      </c>
      <c r="I206" s="28">
        <f>IF(COUNTA(A206:F206)=0,"",IF(AND(K206="OK",E206="Presente",A206&gt;=Configuração!$B$2,A206&lt;=Configuração!$B$3,COUNTIFS($B$2:B206,B206,$C$2:C206,C206,$E$2:E206,"Presente",$A$2:A206,"&gt;="&amp;Configuração!$B$2,$A$2:A206,"&lt;="&amp;Configuração!$B$3,$K$2:K206,"OK")=1),1,0))</f>
        <v/>
      </c>
      <c r="J206" s="27">
        <f>IF(OR(A206="",B206="",C206="",D206=""),"",IF(COUNTIFS($A$2:$A$501,A206,$B$2:$B$501,B206,$C$2:$C$501,C206,$D$2:$D$501,D206)&gt;1,"Duplicado",""))</f>
        <v/>
      </c>
      <c r="K206" s="27">
        <f>IF(COUNTA(A206:F206)=0,"",IF(OR(A206="",B206="",C206="",D206="",E206=""),"Campos obrigatórios",IF(OR(NOT(ISNUMBER(A206)),A206&lt;DATE(2020,1,1),A206&gt;TODAY()),"Data inválida",IF(COUNTIF(Configuração!$E$2:$E$4,C206)=0,"Frente inválida",IF(COUNTIF(Configuração!$H$2:$H$4,E206)=0,"Situação inválida",IF(G206="Não cadastrado","Código não cadastrado",IF(COUNTIFS(Configuração!$F$2:$F$20,D206,Configuração!$G$2:$G$20,C206)=0,"Atividade incompatível",IF(J206="Duplicado","Possível duplicidade",IF(AND(C206="Serviço",E206="Presente",OR(F206="",NOT(ISNUMBER(F206)),F206&lt;=0,F206&gt;Configuração!$B$4)),"Revisar horas",IF(AND(OR(C206&lt;&gt;"Serviço",E206&lt;&gt;"Presente"),F206&lt;&gt;""),"Horas não aplicáveis",IF(G206="Inativo","Cadastro inativo","OK")))))))))))</f>
        <v/>
      </c>
    </row>
    <row r="207" ht="21" customHeight="1">
      <c r="A207" s="33" t="n"/>
      <c r="B207" s="22" t="n"/>
      <c r="C207" s="23" t="n"/>
      <c r="D207" s="24" t="n"/>
      <c r="E207" s="23" t="n"/>
      <c r="F207" s="26" t="n"/>
      <c r="G207" s="27">
        <f>IF(B207="","",IFERROR(VLOOKUP(B207,Membros!$A$2:$B$121,2,FALSE),"Não cadastrado"))</f>
        <v/>
      </c>
      <c r="H207" s="28">
        <f>IF(COUNTA(A207:F207)=0,"",IF(AND(K207="OK",E207="Presente",A207&gt;=Configuração!$B$2,A207&lt;=Configuração!$B$3,COUNTIFS($B$2:B207,B207,$E$2:E207,"Presente",$A$2:A207,"&gt;="&amp;Configuração!$B$2,$A$2:A207,"&lt;="&amp;Configuração!$B$3,$K$2:K207,"OK")=1),1,0))</f>
        <v/>
      </c>
      <c r="I207" s="28">
        <f>IF(COUNTA(A207:F207)=0,"",IF(AND(K207="OK",E207="Presente",A207&gt;=Configuração!$B$2,A207&lt;=Configuração!$B$3,COUNTIFS($B$2:B207,B207,$C$2:C207,C207,$E$2:E207,"Presente",$A$2:A207,"&gt;="&amp;Configuração!$B$2,$A$2:A207,"&lt;="&amp;Configuração!$B$3,$K$2:K207,"OK")=1),1,0))</f>
        <v/>
      </c>
      <c r="J207" s="27">
        <f>IF(OR(A207="",B207="",C207="",D207=""),"",IF(COUNTIFS($A$2:$A$501,A207,$B$2:$B$501,B207,$C$2:$C$501,C207,$D$2:$D$501,D207)&gt;1,"Duplicado",""))</f>
        <v/>
      </c>
      <c r="K207" s="27">
        <f>IF(COUNTA(A207:F207)=0,"",IF(OR(A207="",B207="",C207="",D207="",E207=""),"Campos obrigatórios",IF(OR(NOT(ISNUMBER(A207)),A207&lt;DATE(2020,1,1),A207&gt;TODAY()),"Data inválida",IF(COUNTIF(Configuração!$E$2:$E$4,C207)=0,"Frente inválida",IF(COUNTIF(Configuração!$H$2:$H$4,E207)=0,"Situação inválida",IF(G207="Não cadastrado","Código não cadastrado",IF(COUNTIFS(Configuração!$F$2:$F$20,D207,Configuração!$G$2:$G$20,C207)=0,"Atividade incompatível",IF(J207="Duplicado","Possível duplicidade",IF(AND(C207="Serviço",E207="Presente",OR(F207="",NOT(ISNUMBER(F207)),F207&lt;=0,F207&gt;Configuração!$B$4)),"Revisar horas",IF(AND(OR(C207&lt;&gt;"Serviço",E207&lt;&gt;"Presente"),F207&lt;&gt;""),"Horas não aplicáveis",IF(G207="Inativo","Cadastro inativo","OK")))))))))))</f>
        <v/>
      </c>
    </row>
    <row r="208" ht="21" customHeight="1">
      <c r="A208" s="33" t="n"/>
      <c r="B208" s="22" t="n"/>
      <c r="C208" s="23" t="n"/>
      <c r="D208" s="24" t="n"/>
      <c r="E208" s="23" t="n"/>
      <c r="F208" s="26" t="n"/>
      <c r="G208" s="27">
        <f>IF(B208="","",IFERROR(VLOOKUP(B208,Membros!$A$2:$B$121,2,FALSE),"Não cadastrado"))</f>
        <v/>
      </c>
      <c r="H208" s="28">
        <f>IF(COUNTA(A208:F208)=0,"",IF(AND(K208="OK",E208="Presente",A208&gt;=Configuração!$B$2,A208&lt;=Configuração!$B$3,COUNTIFS($B$2:B208,B208,$E$2:E208,"Presente",$A$2:A208,"&gt;="&amp;Configuração!$B$2,$A$2:A208,"&lt;="&amp;Configuração!$B$3,$K$2:K208,"OK")=1),1,0))</f>
        <v/>
      </c>
      <c r="I208" s="28">
        <f>IF(COUNTA(A208:F208)=0,"",IF(AND(K208="OK",E208="Presente",A208&gt;=Configuração!$B$2,A208&lt;=Configuração!$B$3,COUNTIFS($B$2:B208,B208,$C$2:C208,C208,$E$2:E208,"Presente",$A$2:A208,"&gt;="&amp;Configuração!$B$2,$A$2:A208,"&lt;="&amp;Configuração!$B$3,$K$2:K208,"OK")=1),1,0))</f>
        <v/>
      </c>
      <c r="J208" s="27">
        <f>IF(OR(A208="",B208="",C208="",D208=""),"",IF(COUNTIFS($A$2:$A$501,A208,$B$2:$B$501,B208,$C$2:$C$501,C208,$D$2:$D$501,D208)&gt;1,"Duplicado",""))</f>
        <v/>
      </c>
      <c r="K208" s="27">
        <f>IF(COUNTA(A208:F208)=0,"",IF(OR(A208="",B208="",C208="",D208="",E208=""),"Campos obrigatórios",IF(OR(NOT(ISNUMBER(A208)),A208&lt;DATE(2020,1,1),A208&gt;TODAY()),"Data inválida",IF(COUNTIF(Configuração!$E$2:$E$4,C208)=0,"Frente inválida",IF(COUNTIF(Configuração!$H$2:$H$4,E208)=0,"Situação inválida",IF(G208="Não cadastrado","Código não cadastrado",IF(COUNTIFS(Configuração!$F$2:$F$20,D208,Configuração!$G$2:$G$20,C208)=0,"Atividade incompatível",IF(J208="Duplicado","Possível duplicidade",IF(AND(C208="Serviço",E208="Presente",OR(F208="",NOT(ISNUMBER(F208)),F208&lt;=0,F208&gt;Configuração!$B$4)),"Revisar horas",IF(AND(OR(C208&lt;&gt;"Serviço",E208&lt;&gt;"Presente"),F208&lt;&gt;""),"Horas não aplicáveis",IF(G208="Inativo","Cadastro inativo","OK")))))))))))</f>
        <v/>
      </c>
    </row>
    <row r="209" ht="21" customHeight="1">
      <c r="A209" s="33" t="n"/>
      <c r="B209" s="22" t="n"/>
      <c r="C209" s="23" t="n"/>
      <c r="D209" s="24" t="n"/>
      <c r="E209" s="23" t="n"/>
      <c r="F209" s="26" t="n"/>
      <c r="G209" s="27">
        <f>IF(B209="","",IFERROR(VLOOKUP(B209,Membros!$A$2:$B$121,2,FALSE),"Não cadastrado"))</f>
        <v/>
      </c>
      <c r="H209" s="28">
        <f>IF(COUNTA(A209:F209)=0,"",IF(AND(K209="OK",E209="Presente",A209&gt;=Configuração!$B$2,A209&lt;=Configuração!$B$3,COUNTIFS($B$2:B209,B209,$E$2:E209,"Presente",$A$2:A209,"&gt;="&amp;Configuração!$B$2,$A$2:A209,"&lt;="&amp;Configuração!$B$3,$K$2:K209,"OK")=1),1,0))</f>
        <v/>
      </c>
      <c r="I209" s="28">
        <f>IF(COUNTA(A209:F209)=0,"",IF(AND(K209="OK",E209="Presente",A209&gt;=Configuração!$B$2,A209&lt;=Configuração!$B$3,COUNTIFS($B$2:B209,B209,$C$2:C209,C209,$E$2:E209,"Presente",$A$2:A209,"&gt;="&amp;Configuração!$B$2,$A$2:A209,"&lt;="&amp;Configuração!$B$3,$K$2:K209,"OK")=1),1,0))</f>
        <v/>
      </c>
      <c r="J209" s="27">
        <f>IF(OR(A209="",B209="",C209="",D209=""),"",IF(COUNTIFS($A$2:$A$501,A209,$B$2:$B$501,B209,$C$2:$C$501,C209,$D$2:$D$501,D209)&gt;1,"Duplicado",""))</f>
        <v/>
      </c>
      <c r="K209" s="27">
        <f>IF(COUNTA(A209:F209)=0,"",IF(OR(A209="",B209="",C209="",D209="",E209=""),"Campos obrigatórios",IF(OR(NOT(ISNUMBER(A209)),A209&lt;DATE(2020,1,1),A209&gt;TODAY()),"Data inválida",IF(COUNTIF(Configuração!$E$2:$E$4,C209)=0,"Frente inválida",IF(COUNTIF(Configuração!$H$2:$H$4,E209)=0,"Situação inválida",IF(G209="Não cadastrado","Código não cadastrado",IF(COUNTIFS(Configuração!$F$2:$F$20,D209,Configuração!$G$2:$G$20,C209)=0,"Atividade incompatível",IF(J209="Duplicado","Possível duplicidade",IF(AND(C209="Serviço",E209="Presente",OR(F209="",NOT(ISNUMBER(F209)),F209&lt;=0,F209&gt;Configuração!$B$4)),"Revisar horas",IF(AND(OR(C209&lt;&gt;"Serviço",E209&lt;&gt;"Presente"),F209&lt;&gt;""),"Horas não aplicáveis",IF(G209="Inativo","Cadastro inativo","OK")))))))))))</f>
        <v/>
      </c>
    </row>
    <row r="210" ht="21" customHeight="1">
      <c r="A210" s="33" t="n"/>
      <c r="B210" s="22" t="n"/>
      <c r="C210" s="23" t="n"/>
      <c r="D210" s="24" t="n"/>
      <c r="E210" s="23" t="n"/>
      <c r="F210" s="26" t="n"/>
      <c r="G210" s="27">
        <f>IF(B210="","",IFERROR(VLOOKUP(B210,Membros!$A$2:$B$121,2,FALSE),"Não cadastrado"))</f>
        <v/>
      </c>
      <c r="H210" s="28">
        <f>IF(COUNTA(A210:F210)=0,"",IF(AND(K210="OK",E210="Presente",A210&gt;=Configuração!$B$2,A210&lt;=Configuração!$B$3,COUNTIFS($B$2:B210,B210,$E$2:E210,"Presente",$A$2:A210,"&gt;="&amp;Configuração!$B$2,$A$2:A210,"&lt;="&amp;Configuração!$B$3,$K$2:K210,"OK")=1),1,0))</f>
        <v/>
      </c>
      <c r="I210" s="28">
        <f>IF(COUNTA(A210:F210)=0,"",IF(AND(K210="OK",E210="Presente",A210&gt;=Configuração!$B$2,A210&lt;=Configuração!$B$3,COUNTIFS($B$2:B210,B210,$C$2:C210,C210,$E$2:E210,"Presente",$A$2:A210,"&gt;="&amp;Configuração!$B$2,$A$2:A210,"&lt;="&amp;Configuração!$B$3,$K$2:K210,"OK")=1),1,0))</f>
        <v/>
      </c>
      <c r="J210" s="27">
        <f>IF(OR(A210="",B210="",C210="",D210=""),"",IF(COUNTIFS($A$2:$A$501,A210,$B$2:$B$501,B210,$C$2:$C$501,C210,$D$2:$D$501,D210)&gt;1,"Duplicado",""))</f>
        <v/>
      </c>
      <c r="K210" s="27">
        <f>IF(COUNTA(A210:F210)=0,"",IF(OR(A210="",B210="",C210="",D210="",E210=""),"Campos obrigatórios",IF(OR(NOT(ISNUMBER(A210)),A210&lt;DATE(2020,1,1),A210&gt;TODAY()),"Data inválida",IF(COUNTIF(Configuração!$E$2:$E$4,C210)=0,"Frente inválida",IF(COUNTIF(Configuração!$H$2:$H$4,E210)=0,"Situação inválida",IF(G210="Não cadastrado","Código não cadastrado",IF(COUNTIFS(Configuração!$F$2:$F$20,D210,Configuração!$G$2:$G$20,C210)=0,"Atividade incompatível",IF(J210="Duplicado","Possível duplicidade",IF(AND(C210="Serviço",E210="Presente",OR(F210="",NOT(ISNUMBER(F210)),F210&lt;=0,F210&gt;Configuração!$B$4)),"Revisar horas",IF(AND(OR(C210&lt;&gt;"Serviço",E210&lt;&gt;"Presente"),F210&lt;&gt;""),"Horas não aplicáveis",IF(G210="Inativo","Cadastro inativo","OK")))))))))))</f>
        <v/>
      </c>
    </row>
    <row r="211" ht="21" customHeight="1">
      <c r="A211" s="33" t="n"/>
      <c r="B211" s="22" t="n"/>
      <c r="C211" s="23" t="n"/>
      <c r="D211" s="24" t="n"/>
      <c r="E211" s="23" t="n"/>
      <c r="F211" s="26" t="n"/>
      <c r="G211" s="27">
        <f>IF(B211="","",IFERROR(VLOOKUP(B211,Membros!$A$2:$B$121,2,FALSE),"Não cadastrado"))</f>
        <v/>
      </c>
      <c r="H211" s="28">
        <f>IF(COUNTA(A211:F211)=0,"",IF(AND(K211="OK",E211="Presente",A211&gt;=Configuração!$B$2,A211&lt;=Configuração!$B$3,COUNTIFS($B$2:B211,B211,$E$2:E211,"Presente",$A$2:A211,"&gt;="&amp;Configuração!$B$2,$A$2:A211,"&lt;="&amp;Configuração!$B$3,$K$2:K211,"OK")=1),1,0))</f>
        <v/>
      </c>
      <c r="I211" s="28">
        <f>IF(COUNTA(A211:F211)=0,"",IF(AND(K211="OK",E211="Presente",A211&gt;=Configuração!$B$2,A211&lt;=Configuração!$B$3,COUNTIFS($B$2:B211,B211,$C$2:C211,C211,$E$2:E211,"Presente",$A$2:A211,"&gt;="&amp;Configuração!$B$2,$A$2:A211,"&lt;="&amp;Configuração!$B$3,$K$2:K211,"OK")=1),1,0))</f>
        <v/>
      </c>
      <c r="J211" s="27">
        <f>IF(OR(A211="",B211="",C211="",D211=""),"",IF(COUNTIFS($A$2:$A$501,A211,$B$2:$B$501,B211,$C$2:$C$501,C211,$D$2:$D$501,D211)&gt;1,"Duplicado",""))</f>
        <v/>
      </c>
      <c r="K211" s="27">
        <f>IF(COUNTA(A211:F211)=0,"",IF(OR(A211="",B211="",C211="",D211="",E211=""),"Campos obrigatórios",IF(OR(NOT(ISNUMBER(A211)),A211&lt;DATE(2020,1,1),A211&gt;TODAY()),"Data inválida",IF(COUNTIF(Configuração!$E$2:$E$4,C211)=0,"Frente inválida",IF(COUNTIF(Configuração!$H$2:$H$4,E211)=0,"Situação inválida",IF(G211="Não cadastrado","Código não cadastrado",IF(COUNTIFS(Configuração!$F$2:$F$20,D211,Configuração!$G$2:$G$20,C211)=0,"Atividade incompatível",IF(J211="Duplicado","Possível duplicidade",IF(AND(C211="Serviço",E211="Presente",OR(F211="",NOT(ISNUMBER(F211)),F211&lt;=0,F211&gt;Configuração!$B$4)),"Revisar horas",IF(AND(OR(C211&lt;&gt;"Serviço",E211&lt;&gt;"Presente"),F211&lt;&gt;""),"Horas não aplicáveis",IF(G211="Inativo","Cadastro inativo","OK")))))))))))</f>
        <v/>
      </c>
    </row>
    <row r="212" ht="21" customHeight="1">
      <c r="A212" s="33" t="n"/>
      <c r="B212" s="22" t="n"/>
      <c r="C212" s="23" t="n"/>
      <c r="D212" s="24" t="n"/>
      <c r="E212" s="23" t="n"/>
      <c r="F212" s="26" t="n"/>
      <c r="G212" s="27">
        <f>IF(B212="","",IFERROR(VLOOKUP(B212,Membros!$A$2:$B$121,2,FALSE),"Não cadastrado"))</f>
        <v/>
      </c>
      <c r="H212" s="28">
        <f>IF(COUNTA(A212:F212)=0,"",IF(AND(K212="OK",E212="Presente",A212&gt;=Configuração!$B$2,A212&lt;=Configuração!$B$3,COUNTIFS($B$2:B212,B212,$E$2:E212,"Presente",$A$2:A212,"&gt;="&amp;Configuração!$B$2,$A$2:A212,"&lt;="&amp;Configuração!$B$3,$K$2:K212,"OK")=1),1,0))</f>
        <v/>
      </c>
      <c r="I212" s="28">
        <f>IF(COUNTA(A212:F212)=0,"",IF(AND(K212="OK",E212="Presente",A212&gt;=Configuração!$B$2,A212&lt;=Configuração!$B$3,COUNTIFS($B$2:B212,B212,$C$2:C212,C212,$E$2:E212,"Presente",$A$2:A212,"&gt;="&amp;Configuração!$B$2,$A$2:A212,"&lt;="&amp;Configuração!$B$3,$K$2:K212,"OK")=1),1,0))</f>
        <v/>
      </c>
      <c r="J212" s="27">
        <f>IF(OR(A212="",B212="",C212="",D212=""),"",IF(COUNTIFS($A$2:$A$501,A212,$B$2:$B$501,B212,$C$2:$C$501,C212,$D$2:$D$501,D212)&gt;1,"Duplicado",""))</f>
        <v/>
      </c>
      <c r="K212" s="27">
        <f>IF(COUNTA(A212:F212)=0,"",IF(OR(A212="",B212="",C212="",D212="",E212=""),"Campos obrigatórios",IF(OR(NOT(ISNUMBER(A212)),A212&lt;DATE(2020,1,1),A212&gt;TODAY()),"Data inválida",IF(COUNTIF(Configuração!$E$2:$E$4,C212)=0,"Frente inválida",IF(COUNTIF(Configuração!$H$2:$H$4,E212)=0,"Situação inválida",IF(G212="Não cadastrado","Código não cadastrado",IF(COUNTIFS(Configuração!$F$2:$F$20,D212,Configuração!$G$2:$G$20,C212)=0,"Atividade incompatível",IF(J212="Duplicado","Possível duplicidade",IF(AND(C212="Serviço",E212="Presente",OR(F212="",NOT(ISNUMBER(F212)),F212&lt;=0,F212&gt;Configuração!$B$4)),"Revisar horas",IF(AND(OR(C212&lt;&gt;"Serviço",E212&lt;&gt;"Presente"),F212&lt;&gt;""),"Horas não aplicáveis",IF(G212="Inativo","Cadastro inativo","OK")))))))))))</f>
        <v/>
      </c>
    </row>
    <row r="213" ht="21" customHeight="1">
      <c r="A213" s="33" t="n"/>
      <c r="B213" s="22" t="n"/>
      <c r="C213" s="23" t="n"/>
      <c r="D213" s="24" t="n"/>
      <c r="E213" s="23" t="n"/>
      <c r="F213" s="26" t="n"/>
      <c r="G213" s="27">
        <f>IF(B213="","",IFERROR(VLOOKUP(B213,Membros!$A$2:$B$121,2,FALSE),"Não cadastrado"))</f>
        <v/>
      </c>
      <c r="H213" s="28">
        <f>IF(COUNTA(A213:F213)=0,"",IF(AND(K213="OK",E213="Presente",A213&gt;=Configuração!$B$2,A213&lt;=Configuração!$B$3,COUNTIFS($B$2:B213,B213,$E$2:E213,"Presente",$A$2:A213,"&gt;="&amp;Configuração!$B$2,$A$2:A213,"&lt;="&amp;Configuração!$B$3,$K$2:K213,"OK")=1),1,0))</f>
        <v/>
      </c>
      <c r="I213" s="28">
        <f>IF(COUNTA(A213:F213)=0,"",IF(AND(K213="OK",E213="Presente",A213&gt;=Configuração!$B$2,A213&lt;=Configuração!$B$3,COUNTIFS($B$2:B213,B213,$C$2:C213,C213,$E$2:E213,"Presente",$A$2:A213,"&gt;="&amp;Configuração!$B$2,$A$2:A213,"&lt;="&amp;Configuração!$B$3,$K$2:K213,"OK")=1),1,0))</f>
        <v/>
      </c>
      <c r="J213" s="27">
        <f>IF(OR(A213="",B213="",C213="",D213=""),"",IF(COUNTIFS($A$2:$A$501,A213,$B$2:$B$501,B213,$C$2:$C$501,C213,$D$2:$D$501,D213)&gt;1,"Duplicado",""))</f>
        <v/>
      </c>
      <c r="K213" s="27">
        <f>IF(COUNTA(A213:F213)=0,"",IF(OR(A213="",B213="",C213="",D213="",E213=""),"Campos obrigatórios",IF(OR(NOT(ISNUMBER(A213)),A213&lt;DATE(2020,1,1),A213&gt;TODAY()),"Data inválida",IF(COUNTIF(Configuração!$E$2:$E$4,C213)=0,"Frente inválida",IF(COUNTIF(Configuração!$H$2:$H$4,E213)=0,"Situação inválida",IF(G213="Não cadastrado","Código não cadastrado",IF(COUNTIFS(Configuração!$F$2:$F$20,D213,Configuração!$G$2:$G$20,C213)=0,"Atividade incompatível",IF(J213="Duplicado","Possível duplicidade",IF(AND(C213="Serviço",E213="Presente",OR(F213="",NOT(ISNUMBER(F213)),F213&lt;=0,F213&gt;Configuração!$B$4)),"Revisar horas",IF(AND(OR(C213&lt;&gt;"Serviço",E213&lt;&gt;"Presente"),F213&lt;&gt;""),"Horas não aplicáveis",IF(G213="Inativo","Cadastro inativo","OK")))))))))))</f>
        <v/>
      </c>
    </row>
    <row r="214" ht="21" customHeight="1">
      <c r="A214" s="33" t="n"/>
      <c r="B214" s="22" t="n"/>
      <c r="C214" s="23" t="n"/>
      <c r="D214" s="24" t="n"/>
      <c r="E214" s="23" t="n"/>
      <c r="F214" s="26" t="n"/>
      <c r="G214" s="27">
        <f>IF(B214="","",IFERROR(VLOOKUP(B214,Membros!$A$2:$B$121,2,FALSE),"Não cadastrado"))</f>
        <v/>
      </c>
      <c r="H214" s="28">
        <f>IF(COUNTA(A214:F214)=0,"",IF(AND(K214="OK",E214="Presente",A214&gt;=Configuração!$B$2,A214&lt;=Configuração!$B$3,COUNTIFS($B$2:B214,B214,$E$2:E214,"Presente",$A$2:A214,"&gt;="&amp;Configuração!$B$2,$A$2:A214,"&lt;="&amp;Configuração!$B$3,$K$2:K214,"OK")=1),1,0))</f>
        <v/>
      </c>
      <c r="I214" s="28">
        <f>IF(COUNTA(A214:F214)=0,"",IF(AND(K214="OK",E214="Presente",A214&gt;=Configuração!$B$2,A214&lt;=Configuração!$B$3,COUNTIFS($B$2:B214,B214,$C$2:C214,C214,$E$2:E214,"Presente",$A$2:A214,"&gt;="&amp;Configuração!$B$2,$A$2:A214,"&lt;="&amp;Configuração!$B$3,$K$2:K214,"OK")=1),1,0))</f>
        <v/>
      </c>
      <c r="J214" s="27">
        <f>IF(OR(A214="",B214="",C214="",D214=""),"",IF(COUNTIFS($A$2:$A$501,A214,$B$2:$B$501,B214,$C$2:$C$501,C214,$D$2:$D$501,D214)&gt;1,"Duplicado",""))</f>
        <v/>
      </c>
      <c r="K214" s="27">
        <f>IF(COUNTA(A214:F214)=0,"",IF(OR(A214="",B214="",C214="",D214="",E214=""),"Campos obrigatórios",IF(OR(NOT(ISNUMBER(A214)),A214&lt;DATE(2020,1,1),A214&gt;TODAY()),"Data inválida",IF(COUNTIF(Configuração!$E$2:$E$4,C214)=0,"Frente inválida",IF(COUNTIF(Configuração!$H$2:$H$4,E214)=0,"Situação inválida",IF(G214="Não cadastrado","Código não cadastrado",IF(COUNTIFS(Configuração!$F$2:$F$20,D214,Configuração!$G$2:$G$20,C214)=0,"Atividade incompatível",IF(J214="Duplicado","Possível duplicidade",IF(AND(C214="Serviço",E214="Presente",OR(F214="",NOT(ISNUMBER(F214)),F214&lt;=0,F214&gt;Configuração!$B$4)),"Revisar horas",IF(AND(OR(C214&lt;&gt;"Serviço",E214&lt;&gt;"Presente"),F214&lt;&gt;""),"Horas não aplicáveis",IF(G214="Inativo","Cadastro inativo","OK")))))))))))</f>
        <v/>
      </c>
    </row>
    <row r="215" ht="21" customHeight="1">
      <c r="A215" s="33" t="n"/>
      <c r="B215" s="22" t="n"/>
      <c r="C215" s="23" t="n"/>
      <c r="D215" s="24" t="n"/>
      <c r="E215" s="23" t="n"/>
      <c r="F215" s="26" t="n"/>
      <c r="G215" s="27">
        <f>IF(B215="","",IFERROR(VLOOKUP(B215,Membros!$A$2:$B$121,2,FALSE),"Não cadastrado"))</f>
        <v/>
      </c>
      <c r="H215" s="28">
        <f>IF(COUNTA(A215:F215)=0,"",IF(AND(K215="OK",E215="Presente",A215&gt;=Configuração!$B$2,A215&lt;=Configuração!$B$3,COUNTIFS($B$2:B215,B215,$E$2:E215,"Presente",$A$2:A215,"&gt;="&amp;Configuração!$B$2,$A$2:A215,"&lt;="&amp;Configuração!$B$3,$K$2:K215,"OK")=1),1,0))</f>
        <v/>
      </c>
      <c r="I215" s="28">
        <f>IF(COUNTA(A215:F215)=0,"",IF(AND(K215="OK",E215="Presente",A215&gt;=Configuração!$B$2,A215&lt;=Configuração!$B$3,COUNTIFS($B$2:B215,B215,$C$2:C215,C215,$E$2:E215,"Presente",$A$2:A215,"&gt;="&amp;Configuração!$B$2,$A$2:A215,"&lt;="&amp;Configuração!$B$3,$K$2:K215,"OK")=1),1,0))</f>
        <v/>
      </c>
      <c r="J215" s="27">
        <f>IF(OR(A215="",B215="",C215="",D215=""),"",IF(COUNTIFS($A$2:$A$501,A215,$B$2:$B$501,B215,$C$2:$C$501,C215,$D$2:$D$501,D215)&gt;1,"Duplicado",""))</f>
        <v/>
      </c>
      <c r="K215" s="27">
        <f>IF(COUNTA(A215:F215)=0,"",IF(OR(A215="",B215="",C215="",D215="",E215=""),"Campos obrigatórios",IF(OR(NOT(ISNUMBER(A215)),A215&lt;DATE(2020,1,1),A215&gt;TODAY()),"Data inválida",IF(COUNTIF(Configuração!$E$2:$E$4,C215)=0,"Frente inválida",IF(COUNTIF(Configuração!$H$2:$H$4,E215)=0,"Situação inválida",IF(G215="Não cadastrado","Código não cadastrado",IF(COUNTIFS(Configuração!$F$2:$F$20,D215,Configuração!$G$2:$G$20,C215)=0,"Atividade incompatível",IF(J215="Duplicado","Possível duplicidade",IF(AND(C215="Serviço",E215="Presente",OR(F215="",NOT(ISNUMBER(F215)),F215&lt;=0,F215&gt;Configuração!$B$4)),"Revisar horas",IF(AND(OR(C215&lt;&gt;"Serviço",E215&lt;&gt;"Presente"),F215&lt;&gt;""),"Horas não aplicáveis",IF(G215="Inativo","Cadastro inativo","OK")))))))))))</f>
        <v/>
      </c>
    </row>
    <row r="216" ht="21" customHeight="1">
      <c r="A216" s="33" t="n"/>
      <c r="B216" s="22" t="n"/>
      <c r="C216" s="23" t="n"/>
      <c r="D216" s="24" t="n"/>
      <c r="E216" s="23" t="n"/>
      <c r="F216" s="26" t="n"/>
      <c r="G216" s="27">
        <f>IF(B216="","",IFERROR(VLOOKUP(B216,Membros!$A$2:$B$121,2,FALSE),"Não cadastrado"))</f>
        <v/>
      </c>
      <c r="H216" s="28">
        <f>IF(COUNTA(A216:F216)=0,"",IF(AND(K216="OK",E216="Presente",A216&gt;=Configuração!$B$2,A216&lt;=Configuração!$B$3,COUNTIFS($B$2:B216,B216,$E$2:E216,"Presente",$A$2:A216,"&gt;="&amp;Configuração!$B$2,$A$2:A216,"&lt;="&amp;Configuração!$B$3,$K$2:K216,"OK")=1),1,0))</f>
        <v/>
      </c>
      <c r="I216" s="28">
        <f>IF(COUNTA(A216:F216)=0,"",IF(AND(K216="OK",E216="Presente",A216&gt;=Configuração!$B$2,A216&lt;=Configuração!$B$3,COUNTIFS($B$2:B216,B216,$C$2:C216,C216,$E$2:E216,"Presente",$A$2:A216,"&gt;="&amp;Configuração!$B$2,$A$2:A216,"&lt;="&amp;Configuração!$B$3,$K$2:K216,"OK")=1),1,0))</f>
        <v/>
      </c>
      <c r="J216" s="27">
        <f>IF(OR(A216="",B216="",C216="",D216=""),"",IF(COUNTIFS($A$2:$A$501,A216,$B$2:$B$501,B216,$C$2:$C$501,C216,$D$2:$D$501,D216)&gt;1,"Duplicado",""))</f>
        <v/>
      </c>
      <c r="K216" s="27">
        <f>IF(COUNTA(A216:F216)=0,"",IF(OR(A216="",B216="",C216="",D216="",E216=""),"Campos obrigatórios",IF(OR(NOT(ISNUMBER(A216)),A216&lt;DATE(2020,1,1),A216&gt;TODAY()),"Data inválida",IF(COUNTIF(Configuração!$E$2:$E$4,C216)=0,"Frente inválida",IF(COUNTIF(Configuração!$H$2:$H$4,E216)=0,"Situação inválida",IF(G216="Não cadastrado","Código não cadastrado",IF(COUNTIFS(Configuração!$F$2:$F$20,D216,Configuração!$G$2:$G$20,C216)=0,"Atividade incompatível",IF(J216="Duplicado","Possível duplicidade",IF(AND(C216="Serviço",E216="Presente",OR(F216="",NOT(ISNUMBER(F216)),F216&lt;=0,F216&gt;Configuração!$B$4)),"Revisar horas",IF(AND(OR(C216&lt;&gt;"Serviço",E216&lt;&gt;"Presente"),F216&lt;&gt;""),"Horas não aplicáveis",IF(G216="Inativo","Cadastro inativo","OK")))))))))))</f>
        <v/>
      </c>
    </row>
    <row r="217" ht="21" customHeight="1">
      <c r="A217" s="33" t="n"/>
      <c r="B217" s="22" t="n"/>
      <c r="C217" s="23" t="n"/>
      <c r="D217" s="24" t="n"/>
      <c r="E217" s="23" t="n"/>
      <c r="F217" s="26" t="n"/>
      <c r="G217" s="27">
        <f>IF(B217="","",IFERROR(VLOOKUP(B217,Membros!$A$2:$B$121,2,FALSE),"Não cadastrado"))</f>
        <v/>
      </c>
      <c r="H217" s="28">
        <f>IF(COUNTA(A217:F217)=0,"",IF(AND(K217="OK",E217="Presente",A217&gt;=Configuração!$B$2,A217&lt;=Configuração!$B$3,COUNTIFS($B$2:B217,B217,$E$2:E217,"Presente",$A$2:A217,"&gt;="&amp;Configuração!$B$2,$A$2:A217,"&lt;="&amp;Configuração!$B$3,$K$2:K217,"OK")=1),1,0))</f>
        <v/>
      </c>
      <c r="I217" s="28">
        <f>IF(COUNTA(A217:F217)=0,"",IF(AND(K217="OK",E217="Presente",A217&gt;=Configuração!$B$2,A217&lt;=Configuração!$B$3,COUNTIFS($B$2:B217,B217,$C$2:C217,C217,$E$2:E217,"Presente",$A$2:A217,"&gt;="&amp;Configuração!$B$2,$A$2:A217,"&lt;="&amp;Configuração!$B$3,$K$2:K217,"OK")=1),1,0))</f>
        <v/>
      </c>
      <c r="J217" s="27">
        <f>IF(OR(A217="",B217="",C217="",D217=""),"",IF(COUNTIFS($A$2:$A$501,A217,$B$2:$B$501,B217,$C$2:$C$501,C217,$D$2:$D$501,D217)&gt;1,"Duplicado",""))</f>
        <v/>
      </c>
      <c r="K217" s="27">
        <f>IF(COUNTA(A217:F217)=0,"",IF(OR(A217="",B217="",C217="",D217="",E217=""),"Campos obrigatórios",IF(OR(NOT(ISNUMBER(A217)),A217&lt;DATE(2020,1,1),A217&gt;TODAY()),"Data inválida",IF(COUNTIF(Configuração!$E$2:$E$4,C217)=0,"Frente inválida",IF(COUNTIF(Configuração!$H$2:$H$4,E217)=0,"Situação inválida",IF(G217="Não cadastrado","Código não cadastrado",IF(COUNTIFS(Configuração!$F$2:$F$20,D217,Configuração!$G$2:$G$20,C217)=0,"Atividade incompatível",IF(J217="Duplicado","Possível duplicidade",IF(AND(C217="Serviço",E217="Presente",OR(F217="",NOT(ISNUMBER(F217)),F217&lt;=0,F217&gt;Configuração!$B$4)),"Revisar horas",IF(AND(OR(C217&lt;&gt;"Serviço",E217&lt;&gt;"Presente"),F217&lt;&gt;""),"Horas não aplicáveis",IF(G217="Inativo","Cadastro inativo","OK")))))))))))</f>
        <v/>
      </c>
    </row>
    <row r="218" ht="21" customHeight="1">
      <c r="A218" s="33" t="n"/>
      <c r="B218" s="22" t="n"/>
      <c r="C218" s="23" t="n"/>
      <c r="D218" s="24" t="n"/>
      <c r="E218" s="23" t="n"/>
      <c r="F218" s="26" t="n"/>
      <c r="G218" s="27">
        <f>IF(B218="","",IFERROR(VLOOKUP(B218,Membros!$A$2:$B$121,2,FALSE),"Não cadastrado"))</f>
        <v/>
      </c>
      <c r="H218" s="28">
        <f>IF(COUNTA(A218:F218)=0,"",IF(AND(K218="OK",E218="Presente",A218&gt;=Configuração!$B$2,A218&lt;=Configuração!$B$3,COUNTIFS($B$2:B218,B218,$E$2:E218,"Presente",$A$2:A218,"&gt;="&amp;Configuração!$B$2,$A$2:A218,"&lt;="&amp;Configuração!$B$3,$K$2:K218,"OK")=1),1,0))</f>
        <v/>
      </c>
      <c r="I218" s="28">
        <f>IF(COUNTA(A218:F218)=0,"",IF(AND(K218="OK",E218="Presente",A218&gt;=Configuração!$B$2,A218&lt;=Configuração!$B$3,COUNTIFS($B$2:B218,B218,$C$2:C218,C218,$E$2:E218,"Presente",$A$2:A218,"&gt;="&amp;Configuração!$B$2,$A$2:A218,"&lt;="&amp;Configuração!$B$3,$K$2:K218,"OK")=1),1,0))</f>
        <v/>
      </c>
      <c r="J218" s="27">
        <f>IF(OR(A218="",B218="",C218="",D218=""),"",IF(COUNTIFS($A$2:$A$501,A218,$B$2:$B$501,B218,$C$2:$C$501,C218,$D$2:$D$501,D218)&gt;1,"Duplicado",""))</f>
        <v/>
      </c>
      <c r="K218" s="27">
        <f>IF(COUNTA(A218:F218)=0,"",IF(OR(A218="",B218="",C218="",D218="",E218=""),"Campos obrigatórios",IF(OR(NOT(ISNUMBER(A218)),A218&lt;DATE(2020,1,1),A218&gt;TODAY()),"Data inválida",IF(COUNTIF(Configuração!$E$2:$E$4,C218)=0,"Frente inválida",IF(COUNTIF(Configuração!$H$2:$H$4,E218)=0,"Situação inválida",IF(G218="Não cadastrado","Código não cadastrado",IF(COUNTIFS(Configuração!$F$2:$F$20,D218,Configuração!$G$2:$G$20,C218)=0,"Atividade incompatível",IF(J218="Duplicado","Possível duplicidade",IF(AND(C218="Serviço",E218="Presente",OR(F218="",NOT(ISNUMBER(F218)),F218&lt;=0,F218&gt;Configuração!$B$4)),"Revisar horas",IF(AND(OR(C218&lt;&gt;"Serviço",E218&lt;&gt;"Presente"),F218&lt;&gt;""),"Horas não aplicáveis",IF(G218="Inativo","Cadastro inativo","OK")))))))))))</f>
        <v/>
      </c>
    </row>
    <row r="219" ht="21" customHeight="1">
      <c r="A219" s="33" t="n"/>
      <c r="B219" s="22" t="n"/>
      <c r="C219" s="23" t="n"/>
      <c r="D219" s="24" t="n"/>
      <c r="E219" s="23" t="n"/>
      <c r="F219" s="26" t="n"/>
      <c r="G219" s="27">
        <f>IF(B219="","",IFERROR(VLOOKUP(B219,Membros!$A$2:$B$121,2,FALSE),"Não cadastrado"))</f>
        <v/>
      </c>
      <c r="H219" s="28">
        <f>IF(COUNTA(A219:F219)=0,"",IF(AND(K219="OK",E219="Presente",A219&gt;=Configuração!$B$2,A219&lt;=Configuração!$B$3,COUNTIFS($B$2:B219,B219,$E$2:E219,"Presente",$A$2:A219,"&gt;="&amp;Configuração!$B$2,$A$2:A219,"&lt;="&amp;Configuração!$B$3,$K$2:K219,"OK")=1),1,0))</f>
        <v/>
      </c>
      <c r="I219" s="28">
        <f>IF(COUNTA(A219:F219)=0,"",IF(AND(K219="OK",E219="Presente",A219&gt;=Configuração!$B$2,A219&lt;=Configuração!$B$3,COUNTIFS($B$2:B219,B219,$C$2:C219,C219,$E$2:E219,"Presente",$A$2:A219,"&gt;="&amp;Configuração!$B$2,$A$2:A219,"&lt;="&amp;Configuração!$B$3,$K$2:K219,"OK")=1),1,0))</f>
        <v/>
      </c>
      <c r="J219" s="27">
        <f>IF(OR(A219="",B219="",C219="",D219=""),"",IF(COUNTIFS($A$2:$A$501,A219,$B$2:$B$501,B219,$C$2:$C$501,C219,$D$2:$D$501,D219)&gt;1,"Duplicado",""))</f>
        <v/>
      </c>
      <c r="K219" s="27">
        <f>IF(COUNTA(A219:F219)=0,"",IF(OR(A219="",B219="",C219="",D219="",E219=""),"Campos obrigatórios",IF(OR(NOT(ISNUMBER(A219)),A219&lt;DATE(2020,1,1),A219&gt;TODAY()),"Data inválida",IF(COUNTIF(Configuração!$E$2:$E$4,C219)=0,"Frente inválida",IF(COUNTIF(Configuração!$H$2:$H$4,E219)=0,"Situação inválida",IF(G219="Não cadastrado","Código não cadastrado",IF(COUNTIFS(Configuração!$F$2:$F$20,D219,Configuração!$G$2:$G$20,C219)=0,"Atividade incompatível",IF(J219="Duplicado","Possível duplicidade",IF(AND(C219="Serviço",E219="Presente",OR(F219="",NOT(ISNUMBER(F219)),F219&lt;=0,F219&gt;Configuração!$B$4)),"Revisar horas",IF(AND(OR(C219&lt;&gt;"Serviço",E219&lt;&gt;"Presente"),F219&lt;&gt;""),"Horas não aplicáveis",IF(G219="Inativo","Cadastro inativo","OK")))))))))))</f>
        <v/>
      </c>
    </row>
    <row r="220" ht="21" customHeight="1">
      <c r="A220" s="33" t="n"/>
      <c r="B220" s="22" t="n"/>
      <c r="C220" s="23" t="n"/>
      <c r="D220" s="24" t="n"/>
      <c r="E220" s="23" t="n"/>
      <c r="F220" s="26" t="n"/>
      <c r="G220" s="27">
        <f>IF(B220="","",IFERROR(VLOOKUP(B220,Membros!$A$2:$B$121,2,FALSE),"Não cadastrado"))</f>
        <v/>
      </c>
      <c r="H220" s="28">
        <f>IF(COUNTA(A220:F220)=0,"",IF(AND(K220="OK",E220="Presente",A220&gt;=Configuração!$B$2,A220&lt;=Configuração!$B$3,COUNTIFS($B$2:B220,B220,$E$2:E220,"Presente",$A$2:A220,"&gt;="&amp;Configuração!$B$2,$A$2:A220,"&lt;="&amp;Configuração!$B$3,$K$2:K220,"OK")=1),1,0))</f>
        <v/>
      </c>
      <c r="I220" s="28">
        <f>IF(COUNTA(A220:F220)=0,"",IF(AND(K220="OK",E220="Presente",A220&gt;=Configuração!$B$2,A220&lt;=Configuração!$B$3,COUNTIFS($B$2:B220,B220,$C$2:C220,C220,$E$2:E220,"Presente",$A$2:A220,"&gt;="&amp;Configuração!$B$2,$A$2:A220,"&lt;="&amp;Configuração!$B$3,$K$2:K220,"OK")=1),1,0))</f>
        <v/>
      </c>
      <c r="J220" s="27">
        <f>IF(OR(A220="",B220="",C220="",D220=""),"",IF(COUNTIFS($A$2:$A$501,A220,$B$2:$B$501,B220,$C$2:$C$501,C220,$D$2:$D$501,D220)&gt;1,"Duplicado",""))</f>
        <v/>
      </c>
      <c r="K220" s="27">
        <f>IF(COUNTA(A220:F220)=0,"",IF(OR(A220="",B220="",C220="",D220="",E220=""),"Campos obrigatórios",IF(OR(NOT(ISNUMBER(A220)),A220&lt;DATE(2020,1,1),A220&gt;TODAY()),"Data inválida",IF(COUNTIF(Configuração!$E$2:$E$4,C220)=0,"Frente inválida",IF(COUNTIF(Configuração!$H$2:$H$4,E220)=0,"Situação inválida",IF(G220="Não cadastrado","Código não cadastrado",IF(COUNTIFS(Configuração!$F$2:$F$20,D220,Configuração!$G$2:$G$20,C220)=0,"Atividade incompatível",IF(J220="Duplicado","Possível duplicidade",IF(AND(C220="Serviço",E220="Presente",OR(F220="",NOT(ISNUMBER(F220)),F220&lt;=0,F220&gt;Configuração!$B$4)),"Revisar horas",IF(AND(OR(C220&lt;&gt;"Serviço",E220&lt;&gt;"Presente"),F220&lt;&gt;""),"Horas não aplicáveis",IF(G220="Inativo","Cadastro inativo","OK")))))))))))</f>
        <v/>
      </c>
    </row>
    <row r="221" ht="21" customHeight="1">
      <c r="A221" s="33" t="n"/>
      <c r="B221" s="22" t="n"/>
      <c r="C221" s="23" t="n"/>
      <c r="D221" s="24" t="n"/>
      <c r="E221" s="23" t="n"/>
      <c r="F221" s="26" t="n"/>
      <c r="G221" s="27">
        <f>IF(B221="","",IFERROR(VLOOKUP(B221,Membros!$A$2:$B$121,2,FALSE),"Não cadastrado"))</f>
        <v/>
      </c>
      <c r="H221" s="28">
        <f>IF(COUNTA(A221:F221)=0,"",IF(AND(K221="OK",E221="Presente",A221&gt;=Configuração!$B$2,A221&lt;=Configuração!$B$3,COUNTIFS($B$2:B221,B221,$E$2:E221,"Presente",$A$2:A221,"&gt;="&amp;Configuração!$B$2,$A$2:A221,"&lt;="&amp;Configuração!$B$3,$K$2:K221,"OK")=1),1,0))</f>
        <v/>
      </c>
      <c r="I221" s="28">
        <f>IF(COUNTA(A221:F221)=0,"",IF(AND(K221="OK",E221="Presente",A221&gt;=Configuração!$B$2,A221&lt;=Configuração!$B$3,COUNTIFS($B$2:B221,B221,$C$2:C221,C221,$E$2:E221,"Presente",$A$2:A221,"&gt;="&amp;Configuração!$B$2,$A$2:A221,"&lt;="&amp;Configuração!$B$3,$K$2:K221,"OK")=1),1,0))</f>
        <v/>
      </c>
      <c r="J221" s="27">
        <f>IF(OR(A221="",B221="",C221="",D221=""),"",IF(COUNTIFS($A$2:$A$501,A221,$B$2:$B$501,B221,$C$2:$C$501,C221,$D$2:$D$501,D221)&gt;1,"Duplicado",""))</f>
        <v/>
      </c>
      <c r="K221" s="27">
        <f>IF(COUNTA(A221:F221)=0,"",IF(OR(A221="",B221="",C221="",D221="",E221=""),"Campos obrigatórios",IF(OR(NOT(ISNUMBER(A221)),A221&lt;DATE(2020,1,1),A221&gt;TODAY()),"Data inválida",IF(COUNTIF(Configuração!$E$2:$E$4,C221)=0,"Frente inválida",IF(COUNTIF(Configuração!$H$2:$H$4,E221)=0,"Situação inválida",IF(G221="Não cadastrado","Código não cadastrado",IF(COUNTIFS(Configuração!$F$2:$F$20,D221,Configuração!$G$2:$G$20,C221)=0,"Atividade incompatível",IF(J221="Duplicado","Possível duplicidade",IF(AND(C221="Serviço",E221="Presente",OR(F221="",NOT(ISNUMBER(F221)),F221&lt;=0,F221&gt;Configuração!$B$4)),"Revisar horas",IF(AND(OR(C221&lt;&gt;"Serviço",E221&lt;&gt;"Presente"),F221&lt;&gt;""),"Horas não aplicáveis",IF(G221="Inativo","Cadastro inativo","OK")))))))))))</f>
        <v/>
      </c>
    </row>
    <row r="222" ht="21" customHeight="1">
      <c r="A222" s="33" t="n"/>
      <c r="B222" s="22" t="n"/>
      <c r="C222" s="23" t="n"/>
      <c r="D222" s="24" t="n"/>
      <c r="E222" s="23" t="n"/>
      <c r="F222" s="26" t="n"/>
      <c r="G222" s="27">
        <f>IF(B222="","",IFERROR(VLOOKUP(B222,Membros!$A$2:$B$121,2,FALSE),"Não cadastrado"))</f>
        <v/>
      </c>
      <c r="H222" s="28">
        <f>IF(COUNTA(A222:F222)=0,"",IF(AND(K222="OK",E222="Presente",A222&gt;=Configuração!$B$2,A222&lt;=Configuração!$B$3,COUNTIFS($B$2:B222,B222,$E$2:E222,"Presente",$A$2:A222,"&gt;="&amp;Configuração!$B$2,$A$2:A222,"&lt;="&amp;Configuração!$B$3,$K$2:K222,"OK")=1),1,0))</f>
        <v/>
      </c>
      <c r="I222" s="28">
        <f>IF(COUNTA(A222:F222)=0,"",IF(AND(K222="OK",E222="Presente",A222&gt;=Configuração!$B$2,A222&lt;=Configuração!$B$3,COUNTIFS($B$2:B222,B222,$C$2:C222,C222,$E$2:E222,"Presente",$A$2:A222,"&gt;="&amp;Configuração!$B$2,$A$2:A222,"&lt;="&amp;Configuração!$B$3,$K$2:K222,"OK")=1),1,0))</f>
        <v/>
      </c>
      <c r="J222" s="27">
        <f>IF(OR(A222="",B222="",C222="",D222=""),"",IF(COUNTIFS($A$2:$A$501,A222,$B$2:$B$501,B222,$C$2:$C$501,C222,$D$2:$D$501,D222)&gt;1,"Duplicado",""))</f>
        <v/>
      </c>
      <c r="K222" s="27">
        <f>IF(COUNTA(A222:F222)=0,"",IF(OR(A222="",B222="",C222="",D222="",E222=""),"Campos obrigatórios",IF(OR(NOT(ISNUMBER(A222)),A222&lt;DATE(2020,1,1),A222&gt;TODAY()),"Data inválida",IF(COUNTIF(Configuração!$E$2:$E$4,C222)=0,"Frente inválida",IF(COUNTIF(Configuração!$H$2:$H$4,E222)=0,"Situação inválida",IF(G222="Não cadastrado","Código não cadastrado",IF(COUNTIFS(Configuração!$F$2:$F$20,D222,Configuração!$G$2:$G$20,C222)=0,"Atividade incompatível",IF(J222="Duplicado","Possível duplicidade",IF(AND(C222="Serviço",E222="Presente",OR(F222="",NOT(ISNUMBER(F222)),F222&lt;=0,F222&gt;Configuração!$B$4)),"Revisar horas",IF(AND(OR(C222&lt;&gt;"Serviço",E222&lt;&gt;"Presente"),F222&lt;&gt;""),"Horas não aplicáveis",IF(G222="Inativo","Cadastro inativo","OK")))))))))))</f>
        <v/>
      </c>
    </row>
    <row r="223" ht="21" customHeight="1">
      <c r="A223" s="33" t="n"/>
      <c r="B223" s="22" t="n"/>
      <c r="C223" s="23" t="n"/>
      <c r="D223" s="24" t="n"/>
      <c r="E223" s="23" t="n"/>
      <c r="F223" s="26" t="n"/>
      <c r="G223" s="27">
        <f>IF(B223="","",IFERROR(VLOOKUP(B223,Membros!$A$2:$B$121,2,FALSE),"Não cadastrado"))</f>
        <v/>
      </c>
      <c r="H223" s="28">
        <f>IF(COUNTA(A223:F223)=0,"",IF(AND(K223="OK",E223="Presente",A223&gt;=Configuração!$B$2,A223&lt;=Configuração!$B$3,COUNTIFS($B$2:B223,B223,$E$2:E223,"Presente",$A$2:A223,"&gt;="&amp;Configuração!$B$2,$A$2:A223,"&lt;="&amp;Configuração!$B$3,$K$2:K223,"OK")=1),1,0))</f>
        <v/>
      </c>
      <c r="I223" s="28">
        <f>IF(COUNTA(A223:F223)=0,"",IF(AND(K223="OK",E223="Presente",A223&gt;=Configuração!$B$2,A223&lt;=Configuração!$B$3,COUNTIFS($B$2:B223,B223,$C$2:C223,C223,$E$2:E223,"Presente",$A$2:A223,"&gt;="&amp;Configuração!$B$2,$A$2:A223,"&lt;="&amp;Configuração!$B$3,$K$2:K223,"OK")=1),1,0))</f>
        <v/>
      </c>
      <c r="J223" s="27">
        <f>IF(OR(A223="",B223="",C223="",D223=""),"",IF(COUNTIFS($A$2:$A$501,A223,$B$2:$B$501,B223,$C$2:$C$501,C223,$D$2:$D$501,D223)&gt;1,"Duplicado",""))</f>
        <v/>
      </c>
      <c r="K223" s="27">
        <f>IF(COUNTA(A223:F223)=0,"",IF(OR(A223="",B223="",C223="",D223="",E223=""),"Campos obrigatórios",IF(OR(NOT(ISNUMBER(A223)),A223&lt;DATE(2020,1,1),A223&gt;TODAY()),"Data inválida",IF(COUNTIF(Configuração!$E$2:$E$4,C223)=0,"Frente inválida",IF(COUNTIF(Configuração!$H$2:$H$4,E223)=0,"Situação inválida",IF(G223="Não cadastrado","Código não cadastrado",IF(COUNTIFS(Configuração!$F$2:$F$20,D223,Configuração!$G$2:$G$20,C223)=0,"Atividade incompatível",IF(J223="Duplicado","Possível duplicidade",IF(AND(C223="Serviço",E223="Presente",OR(F223="",NOT(ISNUMBER(F223)),F223&lt;=0,F223&gt;Configuração!$B$4)),"Revisar horas",IF(AND(OR(C223&lt;&gt;"Serviço",E223&lt;&gt;"Presente"),F223&lt;&gt;""),"Horas não aplicáveis",IF(G223="Inativo","Cadastro inativo","OK")))))))))))</f>
        <v/>
      </c>
    </row>
    <row r="224" ht="21" customHeight="1">
      <c r="A224" s="33" t="n"/>
      <c r="B224" s="22" t="n"/>
      <c r="C224" s="23" t="n"/>
      <c r="D224" s="24" t="n"/>
      <c r="E224" s="23" t="n"/>
      <c r="F224" s="26" t="n"/>
      <c r="G224" s="27">
        <f>IF(B224="","",IFERROR(VLOOKUP(B224,Membros!$A$2:$B$121,2,FALSE),"Não cadastrado"))</f>
        <v/>
      </c>
      <c r="H224" s="28">
        <f>IF(COUNTA(A224:F224)=0,"",IF(AND(K224="OK",E224="Presente",A224&gt;=Configuração!$B$2,A224&lt;=Configuração!$B$3,COUNTIFS($B$2:B224,B224,$E$2:E224,"Presente",$A$2:A224,"&gt;="&amp;Configuração!$B$2,$A$2:A224,"&lt;="&amp;Configuração!$B$3,$K$2:K224,"OK")=1),1,0))</f>
        <v/>
      </c>
      <c r="I224" s="28">
        <f>IF(COUNTA(A224:F224)=0,"",IF(AND(K224="OK",E224="Presente",A224&gt;=Configuração!$B$2,A224&lt;=Configuração!$B$3,COUNTIFS($B$2:B224,B224,$C$2:C224,C224,$E$2:E224,"Presente",$A$2:A224,"&gt;="&amp;Configuração!$B$2,$A$2:A224,"&lt;="&amp;Configuração!$B$3,$K$2:K224,"OK")=1),1,0))</f>
        <v/>
      </c>
      <c r="J224" s="27">
        <f>IF(OR(A224="",B224="",C224="",D224=""),"",IF(COUNTIFS($A$2:$A$501,A224,$B$2:$B$501,B224,$C$2:$C$501,C224,$D$2:$D$501,D224)&gt;1,"Duplicado",""))</f>
        <v/>
      </c>
      <c r="K224" s="27">
        <f>IF(COUNTA(A224:F224)=0,"",IF(OR(A224="",B224="",C224="",D224="",E224=""),"Campos obrigatórios",IF(OR(NOT(ISNUMBER(A224)),A224&lt;DATE(2020,1,1),A224&gt;TODAY()),"Data inválida",IF(COUNTIF(Configuração!$E$2:$E$4,C224)=0,"Frente inválida",IF(COUNTIF(Configuração!$H$2:$H$4,E224)=0,"Situação inválida",IF(G224="Não cadastrado","Código não cadastrado",IF(COUNTIFS(Configuração!$F$2:$F$20,D224,Configuração!$G$2:$G$20,C224)=0,"Atividade incompatível",IF(J224="Duplicado","Possível duplicidade",IF(AND(C224="Serviço",E224="Presente",OR(F224="",NOT(ISNUMBER(F224)),F224&lt;=0,F224&gt;Configuração!$B$4)),"Revisar horas",IF(AND(OR(C224&lt;&gt;"Serviço",E224&lt;&gt;"Presente"),F224&lt;&gt;""),"Horas não aplicáveis",IF(G224="Inativo","Cadastro inativo","OK")))))))))))</f>
        <v/>
      </c>
    </row>
    <row r="225" ht="21" customHeight="1">
      <c r="A225" s="33" t="n"/>
      <c r="B225" s="22" t="n"/>
      <c r="C225" s="23" t="n"/>
      <c r="D225" s="24" t="n"/>
      <c r="E225" s="23" t="n"/>
      <c r="F225" s="26" t="n"/>
      <c r="G225" s="27">
        <f>IF(B225="","",IFERROR(VLOOKUP(B225,Membros!$A$2:$B$121,2,FALSE),"Não cadastrado"))</f>
        <v/>
      </c>
      <c r="H225" s="28">
        <f>IF(COUNTA(A225:F225)=0,"",IF(AND(K225="OK",E225="Presente",A225&gt;=Configuração!$B$2,A225&lt;=Configuração!$B$3,COUNTIFS($B$2:B225,B225,$E$2:E225,"Presente",$A$2:A225,"&gt;="&amp;Configuração!$B$2,$A$2:A225,"&lt;="&amp;Configuração!$B$3,$K$2:K225,"OK")=1),1,0))</f>
        <v/>
      </c>
      <c r="I225" s="28">
        <f>IF(COUNTA(A225:F225)=0,"",IF(AND(K225="OK",E225="Presente",A225&gt;=Configuração!$B$2,A225&lt;=Configuração!$B$3,COUNTIFS($B$2:B225,B225,$C$2:C225,C225,$E$2:E225,"Presente",$A$2:A225,"&gt;="&amp;Configuração!$B$2,$A$2:A225,"&lt;="&amp;Configuração!$B$3,$K$2:K225,"OK")=1),1,0))</f>
        <v/>
      </c>
      <c r="J225" s="27">
        <f>IF(OR(A225="",B225="",C225="",D225=""),"",IF(COUNTIFS($A$2:$A$501,A225,$B$2:$B$501,B225,$C$2:$C$501,C225,$D$2:$D$501,D225)&gt;1,"Duplicado",""))</f>
        <v/>
      </c>
      <c r="K225" s="27">
        <f>IF(COUNTA(A225:F225)=0,"",IF(OR(A225="",B225="",C225="",D225="",E225=""),"Campos obrigatórios",IF(OR(NOT(ISNUMBER(A225)),A225&lt;DATE(2020,1,1),A225&gt;TODAY()),"Data inválida",IF(COUNTIF(Configuração!$E$2:$E$4,C225)=0,"Frente inválida",IF(COUNTIF(Configuração!$H$2:$H$4,E225)=0,"Situação inválida",IF(G225="Não cadastrado","Código não cadastrado",IF(COUNTIFS(Configuração!$F$2:$F$20,D225,Configuração!$G$2:$G$20,C225)=0,"Atividade incompatível",IF(J225="Duplicado","Possível duplicidade",IF(AND(C225="Serviço",E225="Presente",OR(F225="",NOT(ISNUMBER(F225)),F225&lt;=0,F225&gt;Configuração!$B$4)),"Revisar horas",IF(AND(OR(C225&lt;&gt;"Serviço",E225&lt;&gt;"Presente"),F225&lt;&gt;""),"Horas não aplicáveis",IF(G225="Inativo","Cadastro inativo","OK")))))))))))</f>
        <v/>
      </c>
    </row>
    <row r="226" ht="21" customHeight="1">
      <c r="A226" s="33" t="n"/>
      <c r="B226" s="22" t="n"/>
      <c r="C226" s="23" t="n"/>
      <c r="D226" s="24" t="n"/>
      <c r="E226" s="23" t="n"/>
      <c r="F226" s="26" t="n"/>
      <c r="G226" s="27">
        <f>IF(B226="","",IFERROR(VLOOKUP(B226,Membros!$A$2:$B$121,2,FALSE),"Não cadastrado"))</f>
        <v/>
      </c>
      <c r="H226" s="28">
        <f>IF(COUNTA(A226:F226)=0,"",IF(AND(K226="OK",E226="Presente",A226&gt;=Configuração!$B$2,A226&lt;=Configuração!$B$3,COUNTIFS($B$2:B226,B226,$E$2:E226,"Presente",$A$2:A226,"&gt;="&amp;Configuração!$B$2,$A$2:A226,"&lt;="&amp;Configuração!$B$3,$K$2:K226,"OK")=1),1,0))</f>
        <v/>
      </c>
      <c r="I226" s="28">
        <f>IF(COUNTA(A226:F226)=0,"",IF(AND(K226="OK",E226="Presente",A226&gt;=Configuração!$B$2,A226&lt;=Configuração!$B$3,COUNTIFS($B$2:B226,B226,$C$2:C226,C226,$E$2:E226,"Presente",$A$2:A226,"&gt;="&amp;Configuração!$B$2,$A$2:A226,"&lt;="&amp;Configuração!$B$3,$K$2:K226,"OK")=1),1,0))</f>
        <v/>
      </c>
      <c r="J226" s="27">
        <f>IF(OR(A226="",B226="",C226="",D226=""),"",IF(COUNTIFS($A$2:$A$501,A226,$B$2:$B$501,B226,$C$2:$C$501,C226,$D$2:$D$501,D226)&gt;1,"Duplicado",""))</f>
        <v/>
      </c>
      <c r="K226" s="27">
        <f>IF(COUNTA(A226:F226)=0,"",IF(OR(A226="",B226="",C226="",D226="",E226=""),"Campos obrigatórios",IF(OR(NOT(ISNUMBER(A226)),A226&lt;DATE(2020,1,1),A226&gt;TODAY()),"Data inválida",IF(COUNTIF(Configuração!$E$2:$E$4,C226)=0,"Frente inválida",IF(COUNTIF(Configuração!$H$2:$H$4,E226)=0,"Situação inválida",IF(G226="Não cadastrado","Código não cadastrado",IF(COUNTIFS(Configuração!$F$2:$F$20,D226,Configuração!$G$2:$G$20,C226)=0,"Atividade incompatível",IF(J226="Duplicado","Possível duplicidade",IF(AND(C226="Serviço",E226="Presente",OR(F226="",NOT(ISNUMBER(F226)),F226&lt;=0,F226&gt;Configuração!$B$4)),"Revisar horas",IF(AND(OR(C226&lt;&gt;"Serviço",E226&lt;&gt;"Presente"),F226&lt;&gt;""),"Horas não aplicáveis",IF(G226="Inativo","Cadastro inativo","OK")))))))))))</f>
        <v/>
      </c>
    </row>
    <row r="227" ht="21" customHeight="1">
      <c r="A227" s="33" t="n"/>
      <c r="B227" s="22" t="n"/>
      <c r="C227" s="23" t="n"/>
      <c r="D227" s="24" t="n"/>
      <c r="E227" s="23" t="n"/>
      <c r="F227" s="26" t="n"/>
      <c r="G227" s="27">
        <f>IF(B227="","",IFERROR(VLOOKUP(B227,Membros!$A$2:$B$121,2,FALSE),"Não cadastrado"))</f>
        <v/>
      </c>
      <c r="H227" s="28">
        <f>IF(COUNTA(A227:F227)=0,"",IF(AND(K227="OK",E227="Presente",A227&gt;=Configuração!$B$2,A227&lt;=Configuração!$B$3,COUNTIFS($B$2:B227,B227,$E$2:E227,"Presente",$A$2:A227,"&gt;="&amp;Configuração!$B$2,$A$2:A227,"&lt;="&amp;Configuração!$B$3,$K$2:K227,"OK")=1),1,0))</f>
        <v/>
      </c>
      <c r="I227" s="28">
        <f>IF(COUNTA(A227:F227)=0,"",IF(AND(K227="OK",E227="Presente",A227&gt;=Configuração!$B$2,A227&lt;=Configuração!$B$3,COUNTIFS($B$2:B227,B227,$C$2:C227,C227,$E$2:E227,"Presente",$A$2:A227,"&gt;="&amp;Configuração!$B$2,$A$2:A227,"&lt;="&amp;Configuração!$B$3,$K$2:K227,"OK")=1),1,0))</f>
        <v/>
      </c>
      <c r="J227" s="27">
        <f>IF(OR(A227="",B227="",C227="",D227=""),"",IF(COUNTIFS($A$2:$A$501,A227,$B$2:$B$501,B227,$C$2:$C$501,C227,$D$2:$D$501,D227)&gt;1,"Duplicado",""))</f>
        <v/>
      </c>
      <c r="K227" s="27">
        <f>IF(COUNTA(A227:F227)=0,"",IF(OR(A227="",B227="",C227="",D227="",E227=""),"Campos obrigatórios",IF(OR(NOT(ISNUMBER(A227)),A227&lt;DATE(2020,1,1),A227&gt;TODAY()),"Data inválida",IF(COUNTIF(Configuração!$E$2:$E$4,C227)=0,"Frente inválida",IF(COUNTIF(Configuração!$H$2:$H$4,E227)=0,"Situação inválida",IF(G227="Não cadastrado","Código não cadastrado",IF(COUNTIFS(Configuração!$F$2:$F$20,D227,Configuração!$G$2:$G$20,C227)=0,"Atividade incompatível",IF(J227="Duplicado","Possível duplicidade",IF(AND(C227="Serviço",E227="Presente",OR(F227="",NOT(ISNUMBER(F227)),F227&lt;=0,F227&gt;Configuração!$B$4)),"Revisar horas",IF(AND(OR(C227&lt;&gt;"Serviço",E227&lt;&gt;"Presente"),F227&lt;&gt;""),"Horas não aplicáveis",IF(G227="Inativo","Cadastro inativo","OK")))))))))))</f>
        <v/>
      </c>
    </row>
    <row r="228" ht="21" customHeight="1">
      <c r="A228" s="33" t="n"/>
      <c r="B228" s="22" t="n"/>
      <c r="C228" s="23" t="n"/>
      <c r="D228" s="24" t="n"/>
      <c r="E228" s="23" t="n"/>
      <c r="F228" s="26" t="n"/>
      <c r="G228" s="27">
        <f>IF(B228="","",IFERROR(VLOOKUP(B228,Membros!$A$2:$B$121,2,FALSE),"Não cadastrado"))</f>
        <v/>
      </c>
      <c r="H228" s="28">
        <f>IF(COUNTA(A228:F228)=0,"",IF(AND(K228="OK",E228="Presente",A228&gt;=Configuração!$B$2,A228&lt;=Configuração!$B$3,COUNTIFS($B$2:B228,B228,$E$2:E228,"Presente",$A$2:A228,"&gt;="&amp;Configuração!$B$2,$A$2:A228,"&lt;="&amp;Configuração!$B$3,$K$2:K228,"OK")=1),1,0))</f>
        <v/>
      </c>
      <c r="I228" s="28">
        <f>IF(COUNTA(A228:F228)=0,"",IF(AND(K228="OK",E228="Presente",A228&gt;=Configuração!$B$2,A228&lt;=Configuração!$B$3,COUNTIFS($B$2:B228,B228,$C$2:C228,C228,$E$2:E228,"Presente",$A$2:A228,"&gt;="&amp;Configuração!$B$2,$A$2:A228,"&lt;="&amp;Configuração!$B$3,$K$2:K228,"OK")=1),1,0))</f>
        <v/>
      </c>
      <c r="J228" s="27">
        <f>IF(OR(A228="",B228="",C228="",D228=""),"",IF(COUNTIFS($A$2:$A$501,A228,$B$2:$B$501,B228,$C$2:$C$501,C228,$D$2:$D$501,D228)&gt;1,"Duplicado",""))</f>
        <v/>
      </c>
      <c r="K228" s="27">
        <f>IF(COUNTA(A228:F228)=0,"",IF(OR(A228="",B228="",C228="",D228="",E228=""),"Campos obrigatórios",IF(OR(NOT(ISNUMBER(A228)),A228&lt;DATE(2020,1,1),A228&gt;TODAY()),"Data inválida",IF(COUNTIF(Configuração!$E$2:$E$4,C228)=0,"Frente inválida",IF(COUNTIF(Configuração!$H$2:$H$4,E228)=0,"Situação inválida",IF(G228="Não cadastrado","Código não cadastrado",IF(COUNTIFS(Configuração!$F$2:$F$20,D228,Configuração!$G$2:$G$20,C228)=0,"Atividade incompatível",IF(J228="Duplicado","Possível duplicidade",IF(AND(C228="Serviço",E228="Presente",OR(F228="",NOT(ISNUMBER(F228)),F228&lt;=0,F228&gt;Configuração!$B$4)),"Revisar horas",IF(AND(OR(C228&lt;&gt;"Serviço",E228&lt;&gt;"Presente"),F228&lt;&gt;""),"Horas não aplicáveis",IF(G228="Inativo","Cadastro inativo","OK")))))))))))</f>
        <v/>
      </c>
    </row>
    <row r="229" ht="21" customHeight="1">
      <c r="A229" s="33" t="n"/>
      <c r="B229" s="22" t="n"/>
      <c r="C229" s="23" t="n"/>
      <c r="D229" s="24" t="n"/>
      <c r="E229" s="23" t="n"/>
      <c r="F229" s="26" t="n"/>
      <c r="G229" s="27">
        <f>IF(B229="","",IFERROR(VLOOKUP(B229,Membros!$A$2:$B$121,2,FALSE),"Não cadastrado"))</f>
        <v/>
      </c>
      <c r="H229" s="28">
        <f>IF(COUNTA(A229:F229)=0,"",IF(AND(K229="OK",E229="Presente",A229&gt;=Configuração!$B$2,A229&lt;=Configuração!$B$3,COUNTIFS($B$2:B229,B229,$E$2:E229,"Presente",$A$2:A229,"&gt;="&amp;Configuração!$B$2,$A$2:A229,"&lt;="&amp;Configuração!$B$3,$K$2:K229,"OK")=1),1,0))</f>
        <v/>
      </c>
      <c r="I229" s="28">
        <f>IF(COUNTA(A229:F229)=0,"",IF(AND(K229="OK",E229="Presente",A229&gt;=Configuração!$B$2,A229&lt;=Configuração!$B$3,COUNTIFS($B$2:B229,B229,$C$2:C229,C229,$E$2:E229,"Presente",$A$2:A229,"&gt;="&amp;Configuração!$B$2,$A$2:A229,"&lt;="&amp;Configuração!$B$3,$K$2:K229,"OK")=1),1,0))</f>
        <v/>
      </c>
      <c r="J229" s="27">
        <f>IF(OR(A229="",B229="",C229="",D229=""),"",IF(COUNTIFS($A$2:$A$501,A229,$B$2:$B$501,B229,$C$2:$C$501,C229,$D$2:$D$501,D229)&gt;1,"Duplicado",""))</f>
        <v/>
      </c>
      <c r="K229" s="27">
        <f>IF(COUNTA(A229:F229)=0,"",IF(OR(A229="",B229="",C229="",D229="",E229=""),"Campos obrigatórios",IF(OR(NOT(ISNUMBER(A229)),A229&lt;DATE(2020,1,1),A229&gt;TODAY()),"Data inválida",IF(COUNTIF(Configuração!$E$2:$E$4,C229)=0,"Frente inválida",IF(COUNTIF(Configuração!$H$2:$H$4,E229)=0,"Situação inválida",IF(G229="Não cadastrado","Código não cadastrado",IF(COUNTIFS(Configuração!$F$2:$F$20,D229,Configuração!$G$2:$G$20,C229)=0,"Atividade incompatível",IF(J229="Duplicado","Possível duplicidade",IF(AND(C229="Serviço",E229="Presente",OR(F229="",NOT(ISNUMBER(F229)),F229&lt;=0,F229&gt;Configuração!$B$4)),"Revisar horas",IF(AND(OR(C229&lt;&gt;"Serviço",E229&lt;&gt;"Presente"),F229&lt;&gt;""),"Horas não aplicáveis",IF(G229="Inativo","Cadastro inativo","OK")))))))))))</f>
        <v/>
      </c>
    </row>
    <row r="230" ht="21" customHeight="1">
      <c r="A230" s="33" t="n"/>
      <c r="B230" s="22" t="n"/>
      <c r="C230" s="23" t="n"/>
      <c r="D230" s="24" t="n"/>
      <c r="E230" s="23" t="n"/>
      <c r="F230" s="26" t="n"/>
      <c r="G230" s="27">
        <f>IF(B230="","",IFERROR(VLOOKUP(B230,Membros!$A$2:$B$121,2,FALSE),"Não cadastrado"))</f>
        <v/>
      </c>
      <c r="H230" s="28">
        <f>IF(COUNTA(A230:F230)=0,"",IF(AND(K230="OK",E230="Presente",A230&gt;=Configuração!$B$2,A230&lt;=Configuração!$B$3,COUNTIFS($B$2:B230,B230,$E$2:E230,"Presente",$A$2:A230,"&gt;="&amp;Configuração!$B$2,$A$2:A230,"&lt;="&amp;Configuração!$B$3,$K$2:K230,"OK")=1),1,0))</f>
        <v/>
      </c>
      <c r="I230" s="28">
        <f>IF(COUNTA(A230:F230)=0,"",IF(AND(K230="OK",E230="Presente",A230&gt;=Configuração!$B$2,A230&lt;=Configuração!$B$3,COUNTIFS($B$2:B230,B230,$C$2:C230,C230,$E$2:E230,"Presente",$A$2:A230,"&gt;="&amp;Configuração!$B$2,$A$2:A230,"&lt;="&amp;Configuração!$B$3,$K$2:K230,"OK")=1),1,0))</f>
        <v/>
      </c>
      <c r="J230" s="27">
        <f>IF(OR(A230="",B230="",C230="",D230=""),"",IF(COUNTIFS($A$2:$A$501,A230,$B$2:$B$501,B230,$C$2:$C$501,C230,$D$2:$D$501,D230)&gt;1,"Duplicado",""))</f>
        <v/>
      </c>
      <c r="K230" s="27">
        <f>IF(COUNTA(A230:F230)=0,"",IF(OR(A230="",B230="",C230="",D230="",E230=""),"Campos obrigatórios",IF(OR(NOT(ISNUMBER(A230)),A230&lt;DATE(2020,1,1),A230&gt;TODAY()),"Data inválida",IF(COUNTIF(Configuração!$E$2:$E$4,C230)=0,"Frente inválida",IF(COUNTIF(Configuração!$H$2:$H$4,E230)=0,"Situação inválida",IF(G230="Não cadastrado","Código não cadastrado",IF(COUNTIFS(Configuração!$F$2:$F$20,D230,Configuração!$G$2:$G$20,C230)=0,"Atividade incompatível",IF(J230="Duplicado","Possível duplicidade",IF(AND(C230="Serviço",E230="Presente",OR(F230="",NOT(ISNUMBER(F230)),F230&lt;=0,F230&gt;Configuração!$B$4)),"Revisar horas",IF(AND(OR(C230&lt;&gt;"Serviço",E230&lt;&gt;"Presente"),F230&lt;&gt;""),"Horas não aplicáveis",IF(G230="Inativo","Cadastro inativo","OK")))))))))))</f>
        <v/>
      </c>
    </row>
    <row r="231" ht="21" customHeight="1">
      <c r="A231" s="33" t="n"/>
      <c r="B231" s="22" t="n"/>
      <c r="C231" s="23" t="n"/>
      <c r="D231" s="24" t="n"/>
      <c r="E231" s="23" t="n"/>
      <c r="F231" s="26" t="n"/>
      <c r="G231" s="27">
        <f>IF(B231="","",IFERROR(VLOOKUP(B231,Membros!$A$2:$B$121,2,FALSE),"Não cadastrado"))</f>
        <v/>
      </c>
      <c r="H231" s="28">
        <f>IF(COUNTA(A231:F231)=0,"",IF(AND(K231="OK",E231="Presente",A231&gt;=Configuração!$B$2,A231&lt;=Configuração!$B$3,COUNTIFS($B$2:B231,B231,$E$2:E231,"Presente",$A$2:A231,"&gt;="&amp;Configuração!$B$2,$A$2:A231,"&lt;="&amp;Configuração!$B$3,$K$2:K231,"OK")=1),1,0))</f>
        <v/>
      </c>
      <c r="I231" s="28">
        <f>IF(COUNTA(A231:F231)=0,"",IF(AND(K231="OK",E231="Presente",A231&gt;=Configuração!$B$2,A231&lt;=Configuração!$B$3,COUNTIFS($B$2:B231,B231,$C$2:C231,C231,$E$2:E231,"Presente",$A$2:A231,"&gt;="&amp;Configuração!$B$2,$A$2:A231,"&lt;="&amp;Configuração!$B$3,$K$2:K231,"OK")=1),1,0))</f>
        <v/>
      </c>
      <c r="J231" s="27">
        <f>IF(OR(A231="",B231="",C231="",D231=""),"",IF(COUNTIFS($A$2:$A$501,A231,$B$2:$B$501,B231,$C$2:$C$501,C231,$D$2:$D$501,D231)&gt;1,"Duplicado",""))</f>
        <v/>
      </c>
      <c r="K231" s="27">
        <f>IF(COUNTA(A231:F231)=0,"",IF(OR(A231="",B231="",C231="",D231="",E231=""),"Campos obrigatórios",IF(OR(NOT(ISNUMBER(A231)),A231&lt;DATE(2020,1,1),A231&gt;TODAY()),"Data inválida",IF(COUNTIF(Configuração!$E$2:$E$4,C231)=0,"Frente inválida",IF(COUNTIF(Configuração!$H$2:$H$4,E231)=0,"Situação inválida",IF(G231="Não cadastrado","Código não cadastrado",IF(COUNTIFS(Configuração!$F$2:$F$20,D231,Configuração!$G$2:$G$20,C231)=0,"Atividade incompatível",IF(J231="Duplicado","Possível duplicidade",IF(AND(C231="Serviço",E231="Presente",OR(F231="",NOT(ISNUMBER(F231)),F231&lt;=0,F231&gt;Configuração!$B$4)),"Revisar horas",IF(AND(OR(C231&lt;&gt;"Serviço",E231&lt;&gt;"Presente"),F231&lt;&gt;""),"Horas não aplicáveis",IF(G231="Inativo","Cadastro inativo","OK")))))))))))</f>
        <v/>
      </c>
    </row>
    <row r="232" ht="21" customHeight="1">
      <c r="A232" s="33" t="n"/>
      <c r="B232" s="22" t="n"/>
      <c r="C232" s="23" t="n"/>
      <c r="D232" s="24" t="n"/>
      <c r="E232" s="23" t="n"/>
      <c r="F232" s="26" t="n"/>
      <c r="G232" s="27">
        <f>IF(B232="","",IFERROR(VLOOKUP(B232,Membros!$A$2:$B$121,2,FALSE),"Não cadastrado"))</f>
        <v/>
      </c>
      <c r="H232" s="28">
        <f>IF(COUNTA(A232:F232)=0,"",IF(AND(K232="OK",E232="Presente",A232&gt;=Configuração!$B$2,A232&lt;=Configuração!$B$3,COUNTIFS($B$2:B232,B232,$E$2:E232,"Presente",$A$2:A232,"&gt;="&amp;Configuração!$B$2,$A$2:A232,"&lt;="&amp;Configuração!$B$3,$K$2:K232,"OK")=1),1,0))</f>
        <v/>
      </c>
      <c r="I232" s="28">
        <f>IF(COUNTA(A232:F232)=0,"",IF(AND(K232="OK",E232="Presente",A232&gt;=Configuração!$B$2,A232&lt;=Configuração!$B$3,COUNTIFS($B$2:B232,B232,$C$2:C232,C232,$E$2:E232,"Presente",$A$2:A232,"&gt;="&amp;Configuração!$B$2,$A$2:A232,"&lt;="&amp;Configuração!$B$3,$K$2:K232,"OK")=1),1,0))</f>
        <v/>
      </c>
      <c r="J232" s="27">
        <f>IF(OR(A232="",B232="",C232="",D232=""),"",IF(COUNTIFS($A$2:$A$501,A232,$B$2:$B$501,B232,$C$2:$C$501,C232,$D$2:$D$501,D232)&gt;1,"Duplicado",""))</f>
        <v/>
      </c>
      <c r="K232" s="27">
        <f>IF(COUNTA(A232:F232)=0,"",IF(OR(A232="",B232="",C232="",D232="",E232=""),"Campos obrigatórios",IF(OR(NOT(ISNUMBER(A232)),A232&lt;DATE(2020,1,1),A232&gt;TODAY()),"Data inválida",IF(COUNTIF(Configuração!$E$2:$E$4,C232)=0,"Frente inválida",IF(COUNTIF(Configuração!$H$2:$H$4,E232)=0,"Situação inválida",IF(G232="Não cadastrado","Código não cadastrado",IF(COUNTIFS(Configuração!$F$2:$F$20,D232,Configuração!$G$2:$G$20,C232)=0,"Atividade incompatível",IF(J232="Duplicado","Possível duplicidade",IF(AND(C232="Serviço",E232="Presente",OR(F232="",NOT(ISNUMBER(F232)),F232&lt;=0,F232&gt;Configuração!$B$4)),"Revisar horas",IF(AND(OR(C232&lt;&gt;"Serviço",E232&lt;&gt;"Presente"),F232&lt;&gt;""),"Horas não aplicáveis",IF(G232="Inativo","Cadastro inativo","OK")))))))))))</f>
        <v/>
      </c>
    </row>
    <row r="233" ht="21" customHeight="1">
      <c r="A233" s="33" t="n"/>
      <c r="B233" s="22" t="n"/>
      <c r="C233" s="23" t="n"/>
      <c r="D233" s="24" t="n"/>
      <c r="E233" s="23" t="n"/>
      <c r="F233" s="26" t="n"/>
      <c r="G233" s="27">
        <f>IF(B233="","",IFERROR(VLOOKUP(B233,Membros!$A$2:$B$121,2,FALSE),"Não cadastrado"))</f>
        <v/>
      </c>
      <c r="H233" s="28">
        <f>IF(COUNTA(A233:F233)=0,"",IF(AND(K233="OK",E233="Presente",A233&gt;=Configuração!$B$2,A233&lt;=Configuração!$B$3,COUNTIFS($B$2:B233,B233,$E$2:E233,"Presente",$A$2:A233,"&gt;="&amp;Configuração!$B$2,$A$2:A233,"&lt;="&amp;Configuração!$B$3,$K$2:K233,"OK")=1),1,0))</f>
        <v/>
      </c>
      <c r="I233" s="28">
        <f>IF(COUNTA(A233:F233)=0,"",IF(AND(K233="OK",E233="Presente",A233&gt;=Configuração!$B$2,A233&lt;=Configuração!$B$3,COUNTIFS($B$2:B233,B233,$C$2:C233,C233,$E$2:E233,"Presente",$A$2:A233,"&gt;="&amp;Configuração!$B$2,$A$2:A233,"&lt;="&amp;Configuração!$B$3,$K$2:K233,"OK")=1),1,0))</f>
        <v/>
      </c>
      <c r="J233" s="27">
        <f>IF(OR(A233="",B233="",C233="",D233=""),"",IF(COUNTIFS($A$2:$A$501,A233,$B$2:$B$501,B233,$C$2:$C$501,C233,$D$2:$D$501,D233)&gt;1,"Duplicado",""))</f>
        <v/>
      </c>
      <c r="K233" s="27">
        <f>IF(COUNTA(A233:F233)=0,"",IF(OR(A233="",B233="",C233="",D233="",E233=""),"Campos obrigatórios",IF(OR(NOT(ISNUMBER(A233)),A233&lt;DATE(2020,1,1),A233&gt;TODAY()),"Data inválida",IF(COUNTIF(Configuração!$E$2:$E$4,C233)=0,"Frente inválida",IF(COUNTIF(Configuração!$H$2:$H$4,E233)=0,"Situação inválida",IF(G233="Não cadastrado","Código não cadastrado",IF(COUNTIFS(Configuração!$F$2:$F$20,D233,Configuração!$G$2:$G$20,C233)=0,"Atividade incompatível",IF(J233="Duplicado","Possível duplicidade",IF(AND(C233="Serviço",E233="Presente",OR(F233="",NOT(ISNUMBER(F233)),F233&lt;=0,F233&gt;Configuração!$B$4)),"Revisar horas",IF(AND(OR(C233&lt;&gt;"Serviço",E233&lt;&gt;"Presente"),F233&lt;&gt;""),"Horas não aplicáveis",IF(G233="Inativo","Cadastro inativo","OK")))))))))))</f>
        <v/>
      </c>
    </row>
    <row r="234" ht="21" customHeight="1">
      <c r="A234" s="33" t="n"/>
      <c r="B234" s="22" t="n"/>
      <c r="C234" s="23" t="n"/>
      <c r="D234" s="24" t="n"/>
      <c r="E234" s="23" t="n"/>
      <c r="F234" s="26" t="n"/>
      <c r="G234" s="27">
        <f>IF(B234="","",IFERROR(VLOOKUP(B234,Membros!$A$2:$B$121,2,FALSE),"Não cadastrado"))</f>
        <v/>
      </c>
      <c r="H234" s="28">
        <f>IF(COUNTA(A234:F234)=0,"",IF(AND(K234="OK",E234="Presente",A234&gt;=Configuração!$B$2,A234&lt;=Configuração!$B$3,COUNTIFS($B$2:B234,B234,$E$2:E234,"Presente",$A$2:A234,"&gt;="&amp;Configuração!$B$2,$A$2:A234,"&lt;="&amp;Configuração!$B$3,$K$2:K234,"OK")=1),1,0))</f>
        <v/>
      </c>
      <c r="I234" s="28">
        <f>IF(COUNTA(A234:F234)=0,"",IF(AND(K234="OK",E234="Presente",A234&gt;=Configuração!$B$2,A234&lt;=Configuração!$B$3,COUNTIFS($B$2:B234,B234,$C$2:C234,C234,$E$2:E234,"Presente",$A$2:A234,"&gt;="&amp;Configuração!$B$2,$A$2:A234,"&lt;="&amp;Configuração!$B$3,$K$2:K234,"OK")=1),1,0))</f>
        <v/>
      </c>
      <c r="J234" s="27">
        <f>IF(OR(A234="",B234="",C234="",D234=""),"",IF(COUNTIFS($A$2:$A$501,A234,$B$2:$B$501,B234,$C$2:$C$501,C234,$D$2:$D$501,D234)&gt;1,"Duplicado",""))</f>
        <v/>
      </c>
      <c r="K234" s="27">
        <f>IF(COUNTA(A234:F234)=0,"",IF(OR(A234="",B234="",C234="",D234="",E234=""),"Campos obrigatórios",IF(OR(NOT(ISNUMBER(A234)),A234&lt;DATE(2020,1,1),A234&gt;TODAY()),"Data inválida",IF(COUNTIF(Configuração!$E$2:$E$4,C234)=0,"Frente inválida",IF(COUNTIF(Configuração!$H$2:$H$4,E234)=0,"Situação inválida",IF(G234="Não cadastrado","Código não cadastrado",IF(COUNTIFS(Configuração!$F$2:$F$20,D234,Configuração!$G$2:$G$20,C234)=0,"Atividade incompatível",IF(J234="Duplicado","Possível duplicidade",IF(AND(C234="Serviço",E234="Presente",OR(F234="",NOT(ISNUMBER(F234)),F234&lt;=0,F234&gt;Configuração!$B$4)),"Revisar horas",IF(AND(OR(C234&lt;&gt;"Serviço",E234&lt;&gt;"Presente"),F234&lt;&gt;""),"Horas não aplicáveis",IF(G234="Inativo","Cadastro inativo","OK")))))))))))</f>
        <v/>
      </c>
    </row>
    <row r="235" ht="21" customHeight="1">
      <c r="A235" s="33" t="n"/>
      <c r="B235" s="22" t="n"/>
      <c r="C235" s="23" t="n"/>
      <c r="D235" s="24" t="n"/>
      <c r="E235" s="23" t="n"/>
      <c r="F235" s="26" t="n"/>
      <c r="G235" s="27">
        <f>IF(B235="","",IFERROR(VLOOKUP(B235,Membros!$A$2:$B$121,2,FALSE),"Não cadastrado"))</f>
        <v/>
      </c>
      <c r="H235" s="28">
        <f>IF(COUNTA(A235:F235)=0,"",IF(AND(K235="OK",E235="Presente",A235&gt;=Configuração!$B$2,A235&lt;=Configuração!$B$3,COUNTIFS($B$2:B235,B235,$E$2:E235,"Presente",$A$2:A235,"&gt;="&amp;Configuração!$B$2,$A$2:A235,"&lt;="&amp;Configuração!$B$3,$K$2:K235,"OK")=1),1,0))</f>
        <v/>
      </c>
      <c r="I235" s="28">
        <f>IF(COUNTA(A235:F235)=0,"",IF(AND(K235="OK",E235="Presente",A235&gt;=Configuração!$B$2,A235&lt;=Configuração!$B$3,COUNTIFS($B$2:B235,B235,$C$2:C235,C235,$E$2:E235,"Presente",$A$2:A235,"&gt;="&amp;Configuração!$B$2,$A$2:A235,"&lt;="&amp;Configuração!$B$3,$K$2:K235,"OK")=1),1,0))</f>
        <v/>
      </c>
      <c r="J235" s="27">
        <f>IF(OR(A235="",B235="",C235="",D235=""),"",IF(COUNTIFS($A$2:$A$501,A235,$B$2:$B$501,B235,$C$2:$C$501,C235,$D$2:$D$501,D235)&gt;1,"Duplicado",""))</f>
        <v/>
      </c>
      <c r="K235" s="27">
        <f>IF(COUNTA(A235:F235)=0,"",IF(OR(A235="",B235="",C235="",D235="",E235=""),"Campos obrigatórios",IF(OR(NOT(ISNUMBER(A235)),A235&lt;DATE(2020,1,1),A235&gt;TODAY()),"Data inválida",IF(COUNTIF(Configuração!$E$2:$E$4,C235)=0,"Frente inválida",IF(COUNTIF(Configuração!$H$2:$H$4,E235)=0,"Situação inválida",IF(G235="Não cadastrado","Código não cadastrado",IF(COUNTIFS(Configuração!$F$2:$F$20,D235,Configuração!$G$2:$G$20,C235)=0,"Atividade incompatível",IF(J235="Duplicado","Possível duplicidade",IF(AND(C235="Serviço",E235="Presente",OR(F235="",NOT(ISNUMBER(F235)),F235&lt;=0,F235&gt;Configuração!$B$4)),"Revisar horas",IF(AND(OR(C235&lt;&gt;"Serviço",E235&lt;&gt;"Presente"),F235&lt;&gt;""),"Horas não aplicáveis",IF(G235="Inativo","Cadastro inativo","OK")))))))))))</f>
        <v/>
      </c>
    </row>
    <row r="236" ht="21" customHeight="1">
      <c r="A236" s="33" t="n"/>
      <c r="B236" s="22" t="n"/>
      <c r="C236" s="23" t="n"/>
      <c r="D236" s="24" t="n"/>
      <c r="E236" s="23" t="n"/>
      <c r="F236" s="26" t="n"/>
      <c r="G236" s="27">
        <f>IF(B236="","",IFERROR(VLOOKUP(B236,Membros!$A$2:$B$121,2,FALSE),"Não cadastrado"))</f>
        <v/>
      </c>
      <c r="H236" s="28">
        <f>IF(COUNTA(A236:F236)=0,"",IF(AND(K236="OK",E236="Presente",A236&gt;=Configuração!$B$2,A236&lt;=Configuração!$B$3,COUNTIFS($B$2:B236,B236,$E$2:E236,"Presente",$A$2:A236,"&gt;="&amp;Configuração!$B$2,$A$2:A236,"&lt;="&amp;Configuração!$B$3,$K$2:K236,"OK")=1),1,0))</f>
        <v/>
      </c>
      <c r="I236" s="28">
        <f>IF(COUNTA(A236:F236)=0,"",IF(AND(K236="OK",E236="Presente",A236&gt;=Configuração!$B$2,A236&lt;=Configuração!$B$3,COUNTIFS($B$2:B236,B236,$C$2:C236,C236,$E$2:E236,"Presente",$A$2:A236,"&gt;="&amp;Configuração!$B$2,$A$2:A236,"&lt;="&amp;Configuração!$B$3,$K$2:K236,"OK")=1),1,0))</f>
        <v/>
      </c>
      <c r="J236" s="27">
        <f>IF(OR(A236="",B236="",C236="",D236=""),"",IF(COUNTIFS($A$2:$A$501,A236,$B$2:$B$501,B236,$C$2:$C$501,C236,$D$2:$D$501,D236)&gt;1,"Duplicado",""))</f>
        <v/>
      </c>
      <c r="K236" s="27">
        <f>IF(COUNTA(A236:F236)=0,"",IF(OR(A236="",B236="",C236="",D236="",E236=""),"Campos obrigatórios",IF(OR(NOT(ISNUMBER(A236)),A236&lt;DATE(2020,1,1),A236&gt;TODAY()),"Data inválida",IF(COUNTIF(Configuração!$E$2:$E$4,C236)=0,"Frente inválida",IF(COUNTIF(Configuração!$H$2:$H$4,E236)=0,"Situação inválida",IF(G236="Não cadastrado","Código não cadastrado",IF(COUNTIFS(Configuração!$F$2:$F$20,D236,Configuração!$G$2:$G$20,C236)=0,"Atividade incompatível",IF(J236="Duplicado","Possível duplicidade",IF(AND(C236="Serviço",E236="Presente",OR(F236="",NOT(ISNUMBER(F236)),F236&lt;=0,F236&gt;Configuração!$B$4)),"Revisar horas",IF(AND(OR(C236&lt;&gt;"Serviço",E236&lt;&gt;"Presente"),F236&lt;&gt;""),"Horas não aplicáveis",IF(G236="Inativo","Cadastro inativo","OK")))))))))))</f>
        <v/>
      </c>
    </row>
    <row r="237" ht="21" customHeight="1">
      <c r="A237" s="33" t="n"/>
      <c r="B237" s="22" t="n"/>
      <c r="C237" s="23" t="n"/>
      <c r="D237" s="24" t="n"/>
      <c r="E237" s="23" t="n"/>
      <c r="F237" s="26" t="n"/>
      <c r="G237" s="27">
        <f>IF(B237="","",IFERROR(VLOOKUP(B237,Membros!$A$2:$B$121,2,FALSE),"Não cadastrado"))</f>
        <v/>
      </c>
      <c r="H237" s="28">
        <f>IF(COUNTA(A237:F237)=0,"",IF(AND(K237="OK",E237="Presente",A237&gt;=Configuração!$B$2,A237&lt;=Configuração!$B$3,COUNTIFS($B$2:B237,B237,$E$2:E237,"Presente",$A$2:A237,"&gt;="&amp;Configuração!$B$2,$A$2:A237,"&lt;="&amp;Configuração!$B$3,$K$2:K237,"OK")=1),1,0))</f>
        <v/>
      </c>
      <c r="I237" s="28">
        <f>IF(COUNTA(A237:F237)=0,"",IF(AND(K237="OK",E237="Presente",A237&gt;=Configuração!$B$2,A237&lt;=Configuração!$B$3,COUNTIFS($B$2:B237,B237,$C$2:C237,C237,$E$2:E237,"Presente",$A$2:A237,"&gt;="&amp;Configuração!$B$2,$A$2:A237,"&lt;="&amp;Configuração!$B$3,$K$2:K237,"OK")=1),1,0))</f>
        <v/>
      </c>
      <c r="J237" s="27">
        <f>IF(OR(A237="",B237="",C237="",D237=""),"",IF(COUNTIFS($A$2:$A$501,A237,$B$2:$B$501,B237,$C$2:$C$501,C237,$D$2:$D$501,D237)&gt;1,"Duplicado",""))</f>
        <v/>
      </c>
      <c r="K237" s="27">
        <f>IF(COUNTA(A237:F237)=0,"",IF(OR(A237="",B237="",C237="",D237="",E237=""),"Campos obrigatórios",IF(OR(NOT(ISNUMBER(A237)),A237&lt;DATE(2020,1,1),A237&gt;TODAY()),"Data inválida",IF(COUNTIF(Configuração!$E$2:$E$4,C237)=0,"Frente inválida",IF(COUNTIF(Configuração!$H$2:$H$4,E237)=0,"Situação inválida",IF(G237="Não cadastrado","Código não cadastrado",IF(COUNTIFS(Configuração!$F$2:$F$20,D237,Configuração!$G$2:$G$20,C237)=0,"Atividade incompatível",IF(J237="Duplicado","Possível duplicidade",IF(AND(C237="Serviço",E237="Presente",OR(F237="",NOT(ISNUMBER(F237)),F237&lt;=0,F237&gt;Configuração!$B$4)),"Revisar horas",IF(AND(OR(C237&lt;&gt;"Serviço",E237&lt;&gt;"Presente"),F237&lt;&gt;""),"Horas não aplicáveis",IF(G237="Inativo","Cadastro inativo","OK")))))))))))</f>
        <v/>
      </c>
    </row>
    <row r="238" ht="21" customHeight="1">
      <c r="A238" s="33" t="n"/>
      <c r="B238" s="22" t="n"/>
      <c r="C238" s="23" t="n"/>
      <c r="D238" s="24" t="n"/>
      <c r="E238" s="23" t="n"/>
      <c r="F238" s="26" t="n"/>
      <c r="G238" s="27">
        <f>IF(B238="","",IFERROR(VLOOKUP(B238,Membros!$A$2:$B$121,2,FALSE),"Não cadastrado"))</f>
        <v/>
      </c>
      <c r="H238" s="28">
        <f>IF(COUNTA(A238:F238)=0,"",IF(AND(K238="OK",E238="Presente",A238&gt;=Configuração!$B$2,A238&lt;=Configuração!$B$3,COUNTIFS($B$2:B238,B238,$E$2:E238,"Presente",$A$2:A238,"&gt;="&amp;Configuração!$B$2,$A$2:A238,"&lt;="&amp;Configuração!$B$3,$K$2:K238,"OK")=1),1,0))</f>
        <v/>
      </c>
      <c r="I238" s="28">
        <f>IF(COUNTA(A238:F238)=0,"",IF(AND(K238="OK",E238="Presente",A238&gt;=Configuração!$B$2,A238&lt;=Configuração!$B$3,COUNTIFS($B$2:B238,B238,$C$2:C238,C238,$E$2:E238,"Presente",$A$2:A238,"&gt;="&amp;Configuração!$B$2,$A$2:A238,"&lt;="&amp;Configuração!$B$3,$K$2:K238,"OK")=1),1,0))</f>
        <v/>
      </c>
      <c r="J238" s="27">
        <f>IF(OR(A238="",B238="",C238="",D238=""),"",IF(COUNTIFS($A$2:$A$501,A238,$B$2:$B$501,B238,$C$2:$C$501,C238,$D$2:$D$501,D238)&gt;1,"Duplicado",""))</f>
        <v/>
      </c>
      <c r="K238" s="27">
        <f>IF(COUNTA(A238:F238)=0,"",IF(OR(A238="",B238="",C238="",D238="",E238=""),"Campos obrigatórios",IF(OR(NOT(ISNUMBER(A238)),A238&lt;DATE(2020,1,1),A238&gt;TODAY()),"Data inválida",IF(COUNTIF(Configuração!$E$2:$E$4,C238)=0,"Frente inválida",IF(COUNTIF(Configuração!$H$2:$H$4,E238)=0,"Situação inválida",IF(G238="Não cadastrado","Código não cadastrado",IF(COUNTIFS(Configuração!$F$2:$F$20,D238,Configuração!$G$2:$G$20,C238)=0,"Atividade incompatível",IF(J238="Duplicado","Possível duplicidade",IF(AND(C238="Serviço",E238="Presente",OR(F238="",NOT(ISNUMBER(F238)),F238&lt;=0,F238&gt;Configuração!$B$4)),"Revisar horas",IF(AND(OR(C238&lt;&gt;"Serviço",E238&lt;&gt;"Presente"),F238&lt;&gt;""),"Horas não aplicáveis",IF(G238="Inativo","Cadastro inativo","OK")))))))))))</f>
        <v/>
      </c>
    </row>
    <row r="239" ht="21" customHeight="1">
      <c r="A239" s="33" t="n"/>
      <c r="B239" s="22" t="n"/>
      <c r="C239" s="23" t="n"/>
      <c r="D239" s="24" t="n"/>
      <c r="E239" s="23" t="n"/>
      <c r="F239" s="26" t="n"/>
      <c r="G239" s="27">
        <f>IF(B239="","",IFERROR(VLOOKUP(B239,Membros!$A$2:$B$121,2,FALSE),"Não cadastrado"))</f>
        <v/>
      </c>
      <c r="H239" s="28">
        <f>IF(COUNTA(A239:F239)=0,"",IF(AND(K239="OK",E239="Presente",A239&gt;=Configuração!$B$2,A239&lt;=Configuração!$B$3,COUNTIFS($B$2:B239,B239,$E$2:E239,"Presente",$A$2:A239,"&gt;="&amp;Configuração!$B$2,$A$2:A239,"&lt;="&amp;Configuração!$B$3,$K$2:K239,"OK")=1),1,0))</f>
        <v/>
      </c>
      <c r="I239" s="28">
        <f>IF(COUNTA(A239:F239)=0,"",IF(AND(K239="OK",E239="Presente",A239&gt;=Configuração!$B$2,A239&lt;=Configuração!$B$3,COUNTIFS($B$2:B239,B239,$C$2:C239,C239,$E$2:E239,"Presente",$A$2:A239,"&gt;="&amp;Configuração!$B$2,$A$2:A239,"&lt;="&amp;Configuração!$B$3,$K$2:K239,"OK")=1),1,0))</f>
        <v/>
      </c>
      <c r="J239" s="27">
        <f>IF(OR(A239="",B239="",C239="",D239=""),"",IF(COUNTIFS($A$2:$A$501,A239,$B$2:$B$501,B239,$C$2:$C$501,C239,$D$2:$D$501,D239)&gt;1,"Duplicado",""))</f>
        <v/>
      </c>
      <c r="K239" s="27">
        <f>IF(COUNTA(A239:F239)=0,"",IF(OR(A239="",B239="",C239="",D239="",E239=""),"Campos obrigatórios",IF(OR(NOT(ISNUMBER(A239)),A239&lt;DATE(2020,1,1),A239&gt;TODAY()),"Data inválida",IF(COUNTIF(Configuração!$E$2:$E$4,C239)=0,"Frente inválida",IF(COUNTIF(Configuração!$H$2:$H$4,E239)=0,"Situação inválida",IF(G239="Não cadastrado","Código não cadastrado",IF(COUNTIFS(Configuração!$F$2:$F$20,D239,Configuração!$G$2:$G$20,C239)=0,"Atividade incompatível",IF(J239="Duplicado","Possível duplicidade",IF(AND(C239="Serviço",E239="Presente",OR(F239="",NOT(ISNUMBER(F239)),F239&lt;=0,F239&gt;Configuração!$B$4)),"Revisar horas",IF(AND(OR(C239&lt;&gt;"Serviço",E239&lt;&gt;"Presente"),F239&lt;&gt;""),"Horas não aplicáveis",IF(G239="Inativo","Cadastro inativo","OK")))))))))))</f>
        <v/>
      </c>
    </row>
    <row r="240" ht="21" customHeight="1">
      <c r="A240" s="33" t="n"/>
      <c r="B240" s="22" t="n"/>
      <c r="C240" s="23" t="n"/>
      <c r="D240" s="24" t="n"/>
      <c r="E240" s="23" t="n"/>
      <c r="F240" s="26" t="n"/>
      <c r="G240" s="27">
        <f>IF(B240="","",IFERROR(VLOOKUP(B240,Membros!$A$2:$B$121,2,FALSE),"Não cadastrado"))</f>
        <v/>
      </c>
      <c r="H240" s="28">
        <f>IF(COUNTA(A240:F240)=0,"",IF(AND(K240="OK",E240="Presente",A240&gt;=Configuração!$B$2,A240&lt;=Configuração!$B$3,COUNTIFS($B$2:B240,B240,$E$2:E240,"Presente",$A$2:A240,"&gt;="&amp;Configuração!$B$2,$A$2:A240,"&lt;="&amp;Configuração!$B$3,$K$2:K240,"OK")=1),1,0))</f>
        <v/>
      </c>
      <c r="I240" s="28">
        <f>IF(COUNTA(A240:F240)=0,"",IF(AND(K240="OK",E240="Presente",A240&gt;=Configuração!$B$2,A240&lt;=Configuração!$B$3,COUNTIFS($B$2:B240,B240,$C$2:C240,C240,$E$2:E240,"Presente",$A$2:A240,"&gt;="&amp;Configuração!$B$2,$A$2:A240,"&lt;="&amp;Configuração!$B$3,$K$2:K240,"OK")=1),1,0))</f>
        <v/>
      </c>
      <c r="J240" s="27">
        <f>IF(OR(A240="",B240="",C240="",D240=""),"",IF(COUNTIFS($A$2:$A$501,A240,$B$2:$B$501,B240,$C$2:$C$501,C240,$D$2:$D$501,D240)&gt;1,"Duplicado",""))</f>
        <v/>
      </c>
      <c r="K240" s="27">
        <f>IF(COUNTA(A240:F240)=0,"",IF(OR(A240="",B240="",C240="",D240="",E240=""),"Campos obrigatórios",IF(OR(NOT(ISNUMBER(A240)),A240&lt;DATE(2020,1,1),A240&gt;TODAY()),"Data inválida",IF(COUNTIF(Configuração!$E$2:$E$4,C240)=0,"Frente inválida",IF(COUNTIF(Configuração!$H$2:$H$4,E240)=0,"Situação inválida",IF(G240="Não cadastrado","Código não cadastrado",IF(COUNTIFS(Configuração!$F$2:$F$20,D240,Configuração!$G$2:$G$20,C240)=0,"Atividade incompatível",IF(J240="Duplicado","Possível duplicidade",IF(AND(C240="Serviço",E240="Presente",OR(F240="",NOT(ISNUMBER(F240)),F240&lt;=0,F240&gt;Configuração!$B$4)),"Revisar horas",IF(AND(OR(C240&lt;&gt;"Serviço",E240&lt;&gt;"Presente"),F240&lt;&gt;""),"Horas não aplicáveis",IF(G240="Inativo","Cadastro inativo","OK")))))))))))</f>
        <v/>
      </c>
    </row>
    <row r="241" ht="21" customHeight="1">
      <c r="A241" s="33" t="n"/>
      <c r="B241" s="22" t="n"/>
      <c r="C241" s="23" t="n"/>
      <c r="D241" s="24" t="n"/>
      <c r="E241" s="23" t="n"/>
      <c r="F241" s="26" t="n"/>
      <c r="G241" s="27">
        <f>IF(B241="","",IFERROR(VLOOKUP(B241,Membros!$A$2:$B$121,2,FALSE),"Não cadastrado"))</f>
        <v/>
      </c>
      <c r="H241" s="28">
        <f>IF(COUNTA(A241:F241)=0,"",IF(AND(K241="OK",E241="Presente",A241&gt;=Configuração!$B$2,A241&lt;=Configuração!$B$3,COUNTIFS($B$2:B241,B241,$E$2:E241,"Presente",$A$2:A241,"&gt;="&amp;Configuração!$B$2,$A$2:A241,"&lt;="&amp;Configuração!$B$3,$K$2:K241,"OK")=1),1,0))</f>
        <v/>
      </c>
      <c r="I241" s="28">
        <f>IF(COUNTA(A241:F241)=0,"",IF(AND(K241="OK",E241="Presente",A241&gt;=Configuração!$B$2,A241&lt;=Configuração!$B$3,COUNTIFS($B$2:B241,B241,$C$2:C241,C241,$E$2:E241,"Presente",$A$2:A241,"&gt;="&amp;Configuração!$B$2,$A$2:A241,"&lt;="&amp;Configuração!$B$3,$K$2:K241,"OK")=1),1,0))</f>
        <v/>
      </c>
      <c r="J241" s="27">
        <f>IF(OR(A241="",B241="",C241="",D241=""),"",IF(COUNTIFS($A$2:$A$501,A241,$B$2:$B$501,B241,$C$2:$C$501,C241,$D$2:$D$501,D241)&gt;1,"Duplicado",""))</f>
        <v/>
      </c>
      <c r="K241" s="27">
        <f>IF(COUNTA(A241:F241)=0,"",IF(OR(A241="",B241="",C241="",D241="",E241=""),"Campos obrigatórios",IF(OR(NOT(ISNUMBER(A241)),A241&lt;DATE(2020,1,1),A241&gt;TODAY()),"Data inválida",IF(COUNTIF(Configuração!$E$2:$E$4,C241)=0,"Frente inválida",IF(COUNTIF(Configuração!$H$2:$H$4,E241)=0,"Situação inválida",IF(G241="Não cadastrado","Código não cadastrado",IF(COUNTIFS(Configuração!$F$2:$F$20,D241,Configuração!$G$2:$G$20,C241)=0,"Atividade incompatível",IF(J241="Duplicado","Possível duplicidade",IF(AND(C241="Serviço",E241="Presente",OR(F241="",NOT(ISNUMBER(F241)),F241&lt;=0,F241&gt;Configuração!$B$4)),"Revisar horas",IF(AND(OR(C241&lt;&gt;"Serviço",E241&lt;&gt;"Presente"),F241&lt;&gt;""),"Horas não aplicáveis",IF(G241="Inativo","Cadastro inativo","OK")))))))))))</f>
        <v/>
      </c>
    </row>
    <row r="242" ht="21" customHeight="1">
      <c r="A242" s="33" t="n"/>
      <c r="B242" s="22" t="n"/>
      <c r="C242" s="23" t="n"/>
      <c r="D242" s="24" t="n"/>
      <c r="E242" s="23" t="n"/>
      <c r="F242" s="26" t="n"/>
      <c r="G242" s="27">
        <f>IF(B242="","",IFERROR(VLOOKUP(B242,Membros!$A$2:$B$121,2,FALSE),"Não cadastrado"))</f>
        <v/>
      </c>
      <c r="H242" s="28">
        <f>IF(COUNTA(A242:F242)=0,"",IF(AND(K242="OK",E242="Presente",A242&gt;=Configuração!$B$2,A242&lt;=Configuração!$B$3,COUNTIFS($B$2:B242,B242,$E$2:E242,"Presente",$A$2:A242,"&gt;="&amp;Configuração!$B$2,$A$2:A242,"&lt;="&amp;Configuração!$B$3,$K$2:K242,"OK")=1),1,0))</f>
        <v/>
      </c>
      <c r="I242" s="28">
        <f>IF(COUNTA(A242:F242)=0,"",IF(AND(K242="OK",E242="Presente",A242&gt;=Configuração!$B$2,A242&lt;=Configuração!$B$3,COUNTIFS($B$2:B242,B242,$C$2:C242,C242,$E$2:E242,"Presente",$A$2:A242,"&gt;="&amp;Configuração!$B$2,$A$2:A242,"&lt;="&amp;Configuração!$B$3,$K$2:K242,"OK")=1),1,0))</f>
        <v/>
      </c>
      <c r="J242" s="27">
        <f>IF(OR(A242="",B242="",C242="",D242=""),"",IF(COUNTIFS($A$2:$A$501,A242,$B$2:$B$501,B242,$C$2:$C$501,C242,$D$2:$D$501,D242)&gt;1,"Duplicado",""))</f>
        <v/>
      </c>
      <c r="K242" s="27">
        <f>IF(COUNTA(A242:F242)=0,"",IF(OR(A242="",B242="",C242="",D242="",E242=""),"Campos obrigatórios",IF(OR(NOT(ISNUMBER(A242)),A242&lt;DATE(2020,1,1),A242&gt;TODAY()),"Data inválida",IF(COUNTIF(Configuração!$E$2:$E$4,C242)=0,"Frente inválida",IF(COUNTIF(Configuração!$H$2:$H$4,E242)=0,"Situação inválida",IF(G242="Não cadastrado","Código não cadastrado",IF(COUNTIFS(Configuração!$F$2:$F$20,D242,Configuração!$G$2:$G$20,C242)=0,"Atividade incompatível",IF(J242="Duplicado","Possível duplicidade",IF(AND(C242="Serviço",E242="Presente",OR(F242="",NOT(ISNUMBER(F242)),F242&lt;=0,F242&gt;Configuração!$B$4)),"Revisar horas",IF(AND(OR(C242&lt;&gt;"Serviço",E242&lt;&gt;"Presente"),F242&lt;&gt;""),"Horas não aplicáveis",IF(G242="Inativo","Cadastro inativo","OK")))))))))))</f>
        <v/>
      </c>
    </row>
    <row r="243" ht="21" customHeight="1">
      <c r="A243" s="33" t="n"/>
      <c r="B243" s="22" t="n"/>
      <c r="C243" s="23" t="n"/>
      <c r="D243" s="24" t="n"/>
      <c r="E243" s="23" t="n"/>
      <c r="F243" s="26" t="n"/>
      <c r="G243" s="27">
        <f>IF(B243="","",IFERROR(VLOOKUP(B243,Membros!$A$2:$B$121,2,FALSE),"Não cadastrado"))</f>
        <v/>
      </c>
      <c r="H243" s="28">
        <f>IF(COUNTA(A243:F243)=0,"",IF(AND(K243="OK",E243="Presente",A243&gt;=Configuração!$B$2,A243&lt;=Configuração!$B$3,COUNTIFS($B$2:B243,B243,$E$2:E243,"Presente",$A$2:A243,"&gt;="&amp;Configuração!$B$2,$A$2:A243,"&lt;="&amp;Configuração!$B$3,$K$2:K243,"OK")=1),1,0))</f>
        <v/>
      </c>
      <c r="I243" s="28">
        <f>IF(COUNTA(A243:F243)=0,"",IF(AND(K243="OK",E243="Presente",A243&gt;=Configuração!$B$2,A243&lt;=Configuração!$B$3,COUNTIFS($B$2:B243,B243,$C$2:C243,C243,$E$2:E243,"Presente",$A$2:A243,"&gt;="&amp;Configuração!$B$2,$A$2:A243,"&lt;="&amp;Configuração!$B$3,$K$2:K243,"OK")=1),1,0))</f>
        <v/>
      </c>
      <c r="J243" s="27">
        <f>IF(OR(A243="",B243="",C243="",D243=""),"",IF(COUNTIFS($A$2:$A$501,A243,$B$2:$B$501,B243,$C$2:$C$501,C243,$D$2:$D$501,D243)&gt;1,"Duplicado",""))</f>
        <v/>
      </c>
      <c r="K243" s="27">
        <f>IF(COUNTA(A243:F243)=0,"",IF(OR(A243="",B243="",C243="",D243="",E243=""),"Campos obrigatórios",IF(OR(NOT(ISNUMBER(A243)),A243&lt;DATE(2020,1,1),A243&gt;TODAY()),"Data inválida",IF(COUNTIF(Configuração!$E$2:$E$4,C243)=0,"Frente inválida",IF(COUNTIF(Configuração!$H$2:$H$4,E243)=0,"Situação inválida",IF(G243="Não cadastrado","Código não cadastrado",IF(COUNTIFS(Configuração!$F$2:$F$20,D243,Configuração!$G$2:$G$20,C243)=0,"Atividade incompatível",IF(J243="Duplicado","Possível duplicidade",IF(AND(C243="Serviço",E243="Presente",OR(F243="",NOT(ISNUMBER(F243)),F243&lt;=0,F243&gt;Configuração!$B$4)),"Revisar horas",IF(AND(OR(C243&lt;&gt;"Serviço",E243&lt;&gt;"Presente"),F243&lt;&gt;""),"Horas não aplicáveis",IF(G243="Inativo","Cadastro inativo","OK")))))))))))</f>
        <v/>
      </c>
    </row>
    <row r="244" ht="21" customHeight="1">
      <c r="A244" s="33" t="n"/>
      <c r="B244" s="22" t="n"/>
      <c r="C244" s="23" t="n"/>
      <c r="D244" s="24" t="n"/>
      <c r="E244" s="23" t="n"/>
      <c r="F244" s="26" t="n"/>
      <c r="G244" s="27">
        <f>IF(B244="","",IFERROR(VLOOKUP(B244,Membros!$A$2:$B$121,2,FALSE),"Não cadastrado"))</f>
        <v/>
      </c>
      <c r="H244" s="28">
        <f>IF(COUNTA(A244:F244)=0,"",IF(AND(K244="OK",E244="Presente",A244&gt;=Configuração!$B$2,A244&lt;=Configuração!$B$3,COUNTIFS($B$2:B244,B244,$E$2:E244,"Presente",$A$2:A244,"&gt;="&amp;Configuração!$B$2,$A$2:A244,"&lt;="&amp;Configuração!$B$3,$K$2:K244,"OK")=1),1,0))</f>
        <v/>
      </c>
      <c r="I244" s="28">
        <f>IF(COUNTA(A244:F244)=0,"",IF(AND(K244="OK",E244="Presente",A244&gt;=Configuração!$B$2,A244&lt;=Configuração!$B$3,COUNTIFS($B$2:B244,B244,$C$2:C244,C244,$E$2:E244,"Presente",$A$2:A244,"&gt;="&amp;Configuração!$B$2,$A$2:A244,"&lt;="&amp;Configuração!$B$3,$K$2:K244,"OK")=1),1,0))</f>
        <v/>
      </c>
      <c r="J244" s="27">
        <f>IF(OR(A244="",B244="",C244="",D244=""),"",IF(COUNTIFS($A$2:$A$501,A244,$B$2:$B$501,B244,$C$2:$C$501,C244,$D$2:$D$501,D244)&gt;1,"Duplicado",""))</f>
        <v/>
      </c>
      <c r="K244" s="27">
        <f>IF(COUNTA(A244:F244)=0,"",IF(OR(A244="",B244="",C244="",D244="",E244=""),"Campos obrigatórios",IF(OR(NOT(ISNUMBER(A244)),A244&lt;DATE(2020,1,1),A244&gt;TODAY()),"Data inválida",IF(COUNTIF(Configuração!$E$2:$E$4,C244)=0,"Frente inválida",IF(COUNTIF(Configuração!$H$2:$H$4,E244)=0,"Situação inválida",IF(G244="Não cadastrado","Código não cadastrado",IF(COUNTIFS(Configuração!$F$2:$F$20,D244,Configuração!$G$2:$G$20,C244)=0,"Atividade incompatível",IF(J244="Duplicado","Possível duplicidade",IF(AND(C244="Serviço",E244="Presente",OR(F244="",NOT(ISNUMBER(F244)),F244&lt;=0,F244&gt;Configuração!$B$4)),"Revisar horas",IF(AND(OR(C244&lt;&gt;"Serviço",E244&lt;&gt;"Presente"),F244&lt;&gt;""),"Horas não aplicáveis",IF(G244="Inativo","Cadastro inativo","OK")))))))))))</f>
        <v/>
      </c>
    </row>
    <row r="245" ht="21" customHeight="1">
      <c r="A245" s="33" t="n"/>
      <c r="B245" s="22" t="n"/>
      <c r="C245" s="23" t="n"/>
      <c r="D245" s="24" t="n"/>
      <c r="E245" s="23" t="n"/>
      <c r="F245" s="26" t="n"/>
      <c r="G245" s="27">
        <f>IF(B245="","",IFERROR(VLOOKUP(B245,Membros!$A$2:$B$121,2,FALSE),"Não cadastrado"))</f>
        <v/>
      </c>
      <c r="H245" s="28">
        <f>IF(COUNTA(A245:F245)=0,"",IF(AND(K245="OK",E245="Presente",A245&gt;=Configuração!$B$2,A245&lt;=Configuração!$B$3,COUNTIFS($B$2:B245,B245,$E$2:E245,"Presente",$A$2:A245,"&gt;="&amp;Configuração!$B$2,$A$2:A245,"&lt;="&amp;Configuração!$B$3,$K$2:K245,"OK")=1),1,0))</f>
        <v/>
      </c>
      <c r="I245" s="28">
        <f>IF(COUNTA(A245:F245)=0,"",IF(AND(K245="OK",E245="Presente",A245&gt;=Configuração!$B$2,A245&lt;=Configuração!$B$3,COUNTIFS($B$2:B245,B245,$C$2:C245,C245,$E$2:E245,"Presente",$A$2:A245,"&gt;="&amp;Configuração!$B$2,$A$2:A245,"&lt;="&amp;Configuração!$B$3,$K$2:K245,"OK")=1),1,0))</f>
        <v/>
      </c>
      <c r="J245" s="27">
        <f>IF(OR(A245="",B245="",C245="",D245=""),"",IF(COUNTIFS($A$2:$A$501,A245,$B$2:$B$501,B245,$C$2:$C$501,C245,$D$2:$D$501,D245)&gt;1,"Duplicado",""))</f>
        <v/>
      </c>
      <c r="K245" s="27">
        <f>IF(COUNTA(A245:F245)=0,"",IF(OR(A245="",B245="",C245="",D245="",E245=""),"Campos obrigatórios",IF(OR(NOT(ISNUMBER(A245)),A245&lt;DATE(2020,1,1),A245&gt;TODAY()),"Data inválida",IF(COUNTIF(Configuração!$E$2:$E$4,C245)=0,"Frente inválida",IF(COUNTIF(Configuração!$H$2:$H$4,E245)=0,"Situação inválida",IF(G245="Não cadastrado","Código não cadastrado",IF(COUNTIFS(Configuração!$F$2:$F$20,D245,Configuração!$G$2:$G$20,C245)=0,"Atividade incompatível",IF(J245="Duplicado","Possível duplicidade",IF(AND(C245="Serviço",E245="Presente",OR(F245="",NOT(ISNUMBER(F245)),F245&lt;=0,F245&gt;Configuração!$B$4)),"Revisar horas",IF(AND(OR(C245&lt;&gt;"Serviço",E245&lt;&gt;"Presente"),F245&lt;&gt;""),"Horas não aplicáveis",IF(G245="Inativo","Cadastro inativo","OK")))))))))))</f>
        <v/>
      </c>
    </row>
    <row r="246" ht="21" customHeight="1">
      <c r="A246" s="33" t="n"/>
      <c r="B246" s="22" t="n"/>
      <c r="C246" s="23" t="n"/>
      <c r="D246" s="24" t="n"/>
      <c r="E246" s="23" t="n"/>
      <c r="F246" s="26" t="n"/>
      <c r="G246" s="27">
        <f>IF(B246="","",IFERROR(VLOOKUP(B246,Membros!$A$2:$B$121,2,FALSE),"Não cadastrado"))</f>
        <v/>
      </c>
      <c r="H246" s="28">
        <f>IF(COUNTA(A246:F246)=0,"",IF(AND(K246="OK",E246="Presente",A246&gt;=Configuração!$B$2,A246&lt;=Configuração!$B$3,COUNTIFS($B$2:B246,B246,$E$2:E246,"Presente",$A$2:A246,"&gt;="&amp;Configuração!$B$2,$A$2:A246,"&lt;="&amp;Configuração!$B$3,$K$2:K246,"OK")=1),1,0))</f>
        <v/>
      </c>
      <c r="I246" s="28">
        <f>IF(COUNTA(A246:F246)=0,"",IF(AND(K246="OK",E246="Presente",A246&gt;=Configuração!$B$2,A246&lt;=Configuração!$B$3,COUNTIFS($B$2:B246,B246,$C$2:C246,C246,$E$2:E246,"Presente",$A$2:A246,"&gt;="&amp;Configuração!$B$2,$A$2:A246,"&lt;="&amp;Configuração!$B$3,$K$2:K246,"OK")=1),1,0))</f>
        <v/>
      </c>
      <c r="J246" s="27">
        <f>IF(OR(A246="",B246="",C246="",D246=""),"",IF(COUNTIFS($A$2:$A$501,A246,$B$2:$B$501,B246,$C$2:$C$501,C246,$D$2:$D$501,D246)&gt;1,"Duplicado",""))</f>
        <v/>
      </c>
      <c r="K246" s="27">
        <f>IF(COUNTA(A246:F246)=0,"",IF(OR(A246="",B246="",C246="",D246="",E246=""),"Campos obrigatórios",IF(OR(NOT(ISNUMBER(A246)),A246&lt;DATE(2020,1,1),A246&gt;TODAY()),"Data inválida",IF(COUNTIF(Configuração!$E$2:$E$4,C246)=0,"Frente inválida",IF(COUNTIF(Configuração!$H$2:$H$4,E246)=0,"Situação inválida",IF(G246="Não cadastrado","Código não cadastrado",IF(COUNTIFS(Configuração!$F$2:$F$20,D246,Configuração!$G$2:$G$20,C246)=0,"Atividade incompatível",IF(J246="Duplicado","Possível duplicidade",IF(AND(C246="Serviço",E246="Presente",OR(F246="",NOT(ISNUMBER(F246)),F246&lt;=0,F246&gt;Configuração!$B$4)),"Revisar horas",IF(AND(OR(C246&lt;&gt;"Serviço",E246&lt;&gt;"Presente"),F246&lt;&gt;""),"Horas não aplicáveis",IF(G246="Inativo","Cadastro inativo","OK")))))))))))</f>
        <v/>
      </c>
    </row>
    <row r="247" ht="21" customHeight="1">
      <c r="A247" s="33" t="n"/>
      <c r="B247" s="22" t="n"/>
      <c r="C247" s="23" t="n"/>
      <c r="D247" s="24" t="n"/>
      <c r="E247" s="23" t="n"/>
      <c r="F247" s="26" t="n"/>
      <c r="G247" s="27">
        <f>IF(B247="","",IFERROR(VLOOKUP(B247,Membros!$A$2:$B$121,2,FALSE),"Não cadastrado"))</f>
        <v/>
      </c>
      <c r="H247" s="28">
        <f>IF(COUNTA(A247:F247)=0,"",IF(AND(K247="OK",E247="Presente",A247&gt;=Configuração!$B$2,A247&lt;=Configuração!$B$3,COUNTIFS($B$2:B247,B247,$E$2:E247,"Presente",$A$2:A247,"&gt;="&amp;Configuração!$B$2,$A$2:A247,"&lt;="&amp;Configuração!$B$3,$K$2:K247,"OK")=1),1,0))</f>
        <v/>
      </c>
      <c r="I247" s="28">
        <f>IF(COUNTA(A247:F247)=0,"",IF(AND(K247="OK",E247="Presente",A247&gt;=Configuração!$B$2,A247&lt;=Configuração!$B$3,COUNTIFS($B$2:B247,B247,$C$2:C247,C247,$E$2:E247,"Presente",$A$2:A247,"&gt;="&amp;Configuração!$B$2,$A$2:A247,"&lt;="&amp;Configuração!$B$3,$K$2:K247,"OK")=1),1,0))</f>
        <v/>
      </c>
      <c r="J247" s="27">
        <f>IF(OR(A247="",B247="",C247="",D247=""),"",IF(COUNTIFS($A$2:$A$501,A247,$B$2:$B$501,B247,$C$2:$C$501,C247,$D$2:$D$501,D247)&gt;1,"Duplicado",""))</f>
        <v/>
      </c>
      <c r="K247" s="27">
        <f>IF(COUNTA(A247:F247)=0,"",IF(OR(A247="",B247="",C247="",D247="",E247=""),"Campos obrigatórios",IF(OR(NOT(ISNUMBER(A247)),A247&lt;DATE(2020,1,1),A247&gt;TODAY()),"Data inválida",IF(COUNTIF(Configuração!$E$2:$E$4,C247)=0,"Frente inválida",IF(COUNTIF(Configuração!$H$2:$H$4,E247)=0,"Situação inválida",IF(G247="Não cadastrado","Código não cadastrado",IF(COUNTIFS(Configuração!$F$2:$F$20,D247,Configuração!$G$2:$G$20,C247)=0,"Atividade incompatível",IF(J247="Duplicado","Possível duplicidade",IF(AND(C247="Serviço",E247="Presente",OR(F247="",NOT(ISNUMBER(F247)),F247&lt;=0,F247&gt;Configuração!$B$4)),"Revisar horas",IF(AND(OR(C247&lt;&gt;"Serviço",E247&lt;&gt;"Presente"),F247&lt;&gt;""),"Horas não aplicáveis",IF(G247="Inativo","Cadastro inativo","OK")))))))))))</f>
        <v/>
      </c>
    </row>
    <row r="248" ht="21" customHeight="1">
      <c r="A248" s="33" t="n"/>
      <c r="B248" s="22" t="n"/>
      <c r="C248" s="23" t="n"/>
      <c r="D248" s="24" t="n"/>
      <c r="E248" s="23" t="n"/>
      <c r="F248" s="26" t="n"/>
      <c r="G248" s="27">
        <f>IF(B248="","",IFERROR(VLOOKUP(B248,Membros!$A$2:$B$121,2,FALSE),"Não cadastrado"))</f>
        <v/>
      </c>
      <c r="H248" s="28">
        <f>IF(COUNTA(A248:F248)=0,"",IF(AND(K248="OK",E248="Presente",A248&gt;=Configuração!$B$2,A248&lt;=Configuração!$B$3,COUNTIFS($B$2:B248,B248,$E$2:E248,"Presente",$A$2:A248,"&gt;="&amp;Configuração!$B$2,$A$2:A248,"&lt;="&amp;Configuração!$B$3,$K$2:K248,"OK")=1),1,0))</f>
        <v/>
      </c>
      <c r="I248" s="28">
        <f>IF(COUNTA(A248:F248)=0,"",IF(AND(K248="OK",E248="Presente",A248&gt;=Configuração!$B$2,A248&lt;=Configuração!$B$3,COUNTIFS($B$2:B248,B248,$C$2:C248,C248,$E$2:E248,"Presente",$A$2:A248,"&gt;="&amp;Configuração!$B$2,$A$2:A248,"&lt;="&amp;Configuração!$B$3,$K$2:K248,"OK")=1),1,0))</f>
        <v/>
      </c>
      <c r="J248" s="27">
        <f>IF(OR(A248="",B248="",C248="",D248=""),"",IF(COUNTIFS($A$2:$A$501,A248,$B$2:$B$501,B248,$C$2:$C$501,C248,$D$2:$D$501,D248)&gt;1,"Duplicado",""))</f>
        <v/>
      </c>
      <c r="K248" s="27">
        <f>IF(COUNTA(A248:F248)=0,"",IF(OR(A248="",B248="",C248="",D248="",E248=""),"Campos obrigatórios",IF(OR(NOT(ISNUMBER(A248)),A248&lt;DATE(2020,1,1),A248&gt;TODAY()),"Data inválida",IF(COUNTIF(Configuração!$E$2:$E$4,C248)=0,"Frente inválida",IF(COUNTIF(Configuração!$H$2:$H$4,E248)=0,"Situação inválida",IF(G248="Não cadastrado","Código não cadastrado",IF(COUNTIFS(Configuração!$F$2:$F$20,D248,Configuração!$G$2:$G$20,C248)=0,"Atividade incompatível",IF(J248="Duplicado","Possível duplicidade",IF(AND(C248="Serviço",E248="Presente",OR(F248="",NOT(ISNUMBER(F248)),F248&lt;=0,F248&gt;Configuração!$B$4)),"Revisar horas",IF(AND(OR(C248&lt;&gt;"Serviço",E248&lt;&gt;"Presente"),F248&lt;&gt;""),"Horas não aplicáveis",IF(G248="Inativo","Cadastro inativo","OK")))))))))))</f>
        <v/>
      </c>
    </row>
    <row r="249" ht="21" customHeight="1">
      <c r="A249" s="33" t="n"/>
      <c r="B249" s="22" t="n"/>
      <c r="C249" s="23" t="n"/>
      <c r="D249" s="24" t="n"/>
      <c r="E249" s="23" t="n"/>
      <c r="F249" s="26" t="n"/>
      <c r="G249" s="27">
        <f>IF(B249="","",IFERROR(VLOOKUP(B249,Membros!$A$2:$B$121,2,FALSE),"Não cadastrado"))</f>
        <v/>
      </c>
      <c r="H249" s="28">
        <f>IF(COUNTA(A249:F249)=0,"",IF(AND(K249="OK",E249="Presente",A249&gt;=Configuração!$B$2,A249&lt;=Configuração!$B$3,COUNTIFS($B$2:B249,B249,$E$2:E249,"Presente",$A$2:A249,"&gt;="&amp;Configuração!$B$2,$A$2:A249,"&lt;="&amp;Configuração!$B$3,$K$2:K249,"OK")=1),1,0))</f>
        <v/>
      </c>
      <c r="I249" s="28">
        <f>IF(COUNTA(A249:F249)=0,"",IF(AND(K249="OK",E249="Presente",A249&gt;=Configuração!$B$2,A249&lt;=Configuração!$B$3,COUNTIFS($B$2:B249,B249,$C$2:C249,C249,$E$2:E249,"Presente",$A$2:A249,"&gt;="&amp;Configuração!$B$2,$A$2:A249,"&lt;="&amp;Configuração!$B$3,$K$2:K249,"OK")=1),1,0))</f>
        <v/>
      </c>
      <c r="J249" s="27">
        <f>IF(OR(A249="",B249="",C249="",D249=""),"",IF(COUNTIFS($A$2:$A$501,A249,$B$2:$B$501,B249,$C$2:$C$501,C249,$D$2:$D$501,D249)&gt;1,"Duplicado",""))</f>
        <v/>
      </c>
      <c r="K249" s="27">
        <f>IF(COUNTA(A249:F249)=0,"",IF(OR(A249="",B249="",C249="",D249="",E249=""),"Campos obrigatórios",IF(OR(NOT(ISNUMBER(A249)),A249&lt;DATE(2020,1,1),A249&gt;TODAY()),"Data inválida",IF(COUNTIF(Configuração!$E$2:$E$4,C249)=0,"Frente inválida",IF(COUNTIF(Configuração!$H$2:$H$4,E249)=0,"Situação inválida",IF(G249="Não cadastrado","Código não cadastrado",IF(COUNTIFS(Configuração!$F$2:$F$20,D249,Configuração!$G$2:$G$20,C249)=0,"Atividade incompatível",IF(J249="Duplicado","Possível duplicidade",IF(AND(C249="Serviço",E249="Presente",OR(F249="",NOT(ISNUMBER(F249)),F249&lt;=0,F249&gt;Configuração!$B$4)),"Revisar horas",IF(AND(OR(C249&lt;&gt;"Serviço",E249&lt;&gt;"Presente"),F249&lt;&gt;""),"Horas não aplicáveis",IF(G249="Inativo","Cadastro inativo","OK")))))))))))</f>
        <v/>
      </c>
    </row>
    <row r="250" ht="21" customHeight="1">
      <c r="A250" s="33" t="n"/>
      <c r="B250" s="22" t="n"/>
      <c r="C250" s="23" t="n"/>
      <c r="D250" s="24" t="n"/>
      <c r="E250" s="23" t="n"/>
      <c r="F250" s="26" t="n"/>
      <c r="G250" s="27">
        <f>IF(B250="","",IFERROR(VLOOKUP(B250,Membros!$A$2:$B$121,2,FALSE),"Não cadastrado"))</f>
        <v/>
      </c>
      <c r="H250" s="28">
        <f>IF(COUNTA(A250:F250)=0,"",IF(AND(K250="OK",E250="Presente",A250&gt;=Configuração!$B$2,A250&lt;=Configuração!$B$3,COUNTIFS($B$2:B250,B250,$E$2:E250,"Presente",$A$2:A250,"&gt;="&amp;Configuração!$B$2,$A$2:A250,"&lt;="&amp;Configuração!$B$3,$K$2:K250,"OK")=1),1,0))</f>
        <v/>
      </c>
      <c r="I250" s="28">
        <f>IF(COUNTA(A250:F250)=0,"",IF(AND(K250="OK",E250="Presente",A250&gt;=Configuração!$B$2,A250&lt;=Configuração!$B$3,COUNTIFS($B$2:B250,B250,$C$2:C250,C250,$E$2:E250,"Presente",$A$2:A250,"&gt;="&amp;Configuração!$B$2,$A$2:A250,"&lt;="&amp;Configuração!$B$3,$K$2:K250,"OK")=1),1,0))</f>
        <v/>
      </c>
      <c r="J250" s="27">
        <f>IF(OR(A250="",B250="",C250="",D250=""),"",IF(COUNTIFS($A$2:$A$501,A250,$B$2:$B$501,B250,$C$2:$C$501,C250,$D$2:$D$501,D250)&gt;1,"Duplicado",""))</f>
        <v/>
      </c>
      <c r="K250" s="27">
        <f>IF(COUNTA(A250:F250)=0,"",IF(OR(A250="",B250="",C250="",D250="",E250=""),"Campos obrigatórios",IF(OR(NOT(ISNUMBER(A250)),A250&lt;DATE(2020,1,1),A250&gt;TODAY()),"Data inválida",IF(COUNTIF(Configuração!$E$2:$E$4,C250)=0,"Frente inválida",IF(COUNTIF(Configuração!$H$2:$H$4,E250)=0,"Situação inválida",IF(G250="Não cadastrado","Código não cadastrado",IF(COUNTIFS(Configuração!$F$2:$F$20,D250,Configuração!$G$2:$G$20,C250)=0,"Atividade incompatível",IF(J250="Duplicado","Possível duplicidade",IF(AND(C250="Serviço",E250="Presente",OR(F250="",NOT(ISNUMBER(F250)),F250&lt;=0,F250&gt;Configuração!$B$4)),"Revisar horas",IF(AND(OR(C250&lt;&gt;"Serviço",E250&lt;&gt;"Presente"),F250&lt;&gt;""),"Horas não aplicáveis",IF(G250="Inativo","Cadastro inativo","OK")))))))))))</f>
        <v/>
      </c>
    </row>
    <row r="251" ht="21" customHeight="1">
      <c r="A251" s="33" t="n"/>
      <c r="B251" s="22" t="n"/>
      <c r="C251" s="23" t="n"/>
      <c r="D251" s="24" t="n"/>
      <c r="E251" s="23" t="n"/>
      <c r="F251" s="26" t="n"/>
      <c r="G251" s="27">
        <f>IF(B251="","",IFERROR(VLOOKUP(B251,Membros!$A$2:$B$121,2,FALSE),"Não cadastrado"))</f>
        <v/>
      </c>
      <c r="H251" s="28">
        <f>IF(COUNTA(A251:F251)=0,"",IF(AND(K251="OK",E251="Presente",A251&gt;=Configuração!$B$2,A251&lt;=Configuração!$B$3,COUNTIFS($B$2:B251,B251,$E$2:E251,"Presente",$A$2:A251,"&gt;="&amp;Configuração!$B$2,$A$2:A251,"&lt;="&amp;Configuração!$B$3,$K$2:K251,"OK")=1),1,0))</f>
        <v/>
      </c>
      <c r="I251" s="28">
        <f>IF(COUNTA(A251:F251)=0,"",IF(AND(K251="OK",E251="Presente",A251&gt;=Configuração!$B$2,A251&lt;=Configuração!$B$3,COUNTIFS($B$2:B251,B251,$C$2:C251,C251,$E$2:E251,"Presente",$A$2:A251,"&gt;="&amp;Configuração!$B$2,$A$2:A251,"&lt;="&amp;Configuração!$B$3,$K$2:K251,"OK")=1),1,0))</f>
        <v/>
      </c>
      <c r="J251" s="27">
        <f>IF(OR(A251="",B251="",C251="",D251=""),"",IF(COUNTIFS($A$2:$A$501,A251,$B$2:$B$501,B251,$C$2:$C$501,C251,$D$2:$D$501,D251)&gt;1,"Duplicado",""))</f>
        <v/>
      </c>
      <c r="K251" s="27">
        <f>IF(COUNTA(A251:F251)=0,"",IF(OR(A251="",B251="",C251="",D251="",E251=""),"Campos obrigatórios",IF(OR(NOT(ISNUMBER(A251)),A251&lt;DATE(2020,1,1),A251&gt;TODAY()),"Data inválida",IF(COUNTIF(Configuração!$E$2:$E$4,C251)=0,"Frente inválida",IF(COUNTIF(Configuração!$H$2:$H$4,E251)=0,"Situação inválida",IF(G251="Não cadastrado","Código não cadastrado",IF(COUNTIFS(Configuração!$F$2:$F$20,D251,Configuração!$G$2:$G$20,C251)=0,"Atividade incompatível",IF(J251="Duplicado","Possível duplicidade",IF(AND(C251="Serviço",E251="Presente",OR(F251="",NOT(ISNUMBER(F251)),F251&lt;=0,F251&gt;Configuração!$B$4)),"Revisar horas",IF(AND(OR(C251&lt;&gt;"Serviço",E251&lt;&gt;"Presente"),F251&lt;&gt;""),"Horas não aplicáveis",IF(G251="Inativo","Cadastro inativo","OK")))))))))))</f>
        <v/>
      </c>
    </row>
    <row r="252" ht="21" customHeight="1">
      <c r="A252" s="33" t="n"/>
      <c r="B252" s="22" t="n"/>
      <c r="C252" s="23" t="n"/>
      <c r="D252" s="24" t="n"/>
      <c r="E252" s="23" t="n"/>
      <c r="F252" s="26" t="n"/>
      <c r="G252" s="27">
        <f>IF(B252="","",IFERROR(VLOOKUP(B252,Membros!$A$2:$B$121,2,FALSE),"Não cadastrado"))</f>
        <v/>
      </c>
      <c r="H252" s="28">
        <f>IF(COUNTA(A252:F252)=0,"",IF(AND(K252="OK",E252="Presente",A252&gt;=Configuração!$B$2,A252&lt;=Configuração!$B$3,COUNTIFS($B$2:B252,B252,$E$2:E252,"Presente",$A$2:A252,"&gt;="&amp;Configuração!$B$2,$A$2:A252,"&lt;="&amp;Configuração!$B$3,$K$2:K252,"OK")=1),1,0))</f>
        <v/>
      </c>
      <c r="I252" s="28">
        <f>IF(COUNTA(A252:F252)=0,"",IF(AND(K252="OK",E252="Presente",A252&gt;=Configuração!$B$2,A252&lt;=Configuração!$B$3,COUNTIFS($B$2:B252,B252,$C$2:C252,C252,$E$2:E252,"Presente",$A$2:A252,"&gt;="&amp;Configuração!$B$2,$A$2:A252,"&lt;="&amp;Configuração!$B$3,$K$2:K252,"OK")=1),1,0))</f>
        <v/>
      </c>
      <c r="J252" s="27">
        <f>IF(OR(A252="",B252="",C252="",D252=""),"",IF(COUNTIFS($A$2:$A$501,A252,$B$2:$B$501,B252,$C$2:$C$501,C252,$D$2:$D$501,D252)&gt;1,"Duplicado",""))</f>
        <v/>
      </c>
      <c r="K252" s="27">
        <f>IF(COUNTA(A252:F252)=0,"",IF(OR(A252="",B252="",C252="",D252="",E252=""),"Campos obrigatórios",IF(OR(NOT(ISNUMBER(A252)),A252&lt;DATE(2020,1,1),A252&gt;TODAY()),"Data inválida",IF(COUNTIF(Configuração!$E$2:$E$4,C252)=0,"Frente inválida",IF(COUNTIF(Configuração!$H$2:$H$4,E252)=0,"Situação inválida",IF(G252="Não cadastrado","Código não cadastrado",IF(COUNTIFS(Configuração!$F$2:$F$20,D252,Configuração!$G$2:$G$20,C252)=0,"Atividade incompatível",IF(J252="Duplicado","Possível duplicidade",IF(AND(C252="Serviço",E252="Presente",OR(F252="",NOT(ISNUMBER(F252)),F252&lt;=0,F252&gt;Configuração!$B$4)),"Revisar horas",IF(AND(OR(C252&lt;&gt;"Serviço",E252&lt;&gt;"Presente"),F252&lt;&gt;""),"Horas não aplicáveis",IF(G252="Inativo","Cadastro inativo","OK")))))))))))</f>
        <v/>
      </c>
    </row>
    <row r="253" ht="21" customHeight="1">
      <c r="A253" s="33" t="n"/>
      <c r="B253" s="22" t="n"/>
      <c r="C253" s="23" t="n"/>
      <c r="D253" s="24" t="n"/>
      <c r="E253" s="23" t="n"/>
      <c r="F253" s="26" t="n"/>
      <c r="G253" s="27">
        <f>IF(B253="","",IFERROR(VLOOKUP(B253,Membros!$A$2:$B$121,2,FALSE),"Não cadastrado"))</f>
        <v/>
      </c>
      <c r="H253" s="28">
        <f>IF(COUNTA(A253:F253)=0,"",IF(AND(K253="OK",E253="Presente",A253&gt;=Configuração!$B$2,A253&lt;=Configuração!$B$3,COUNTIFS($B$2:B253,B253,$E$2:E253,"Presente",$A$2:A253,"&gt;="&amp;Configuração!$B$2,$A$2:A253,"&lt;="&amp;Configuração!$B$3,$K$2:K253,"OK")=1),1,0))</f>
        <v/>
      </c>
      <c r="I253" s="28">
        <f>IF(COUNTA(A253:F253)=0,"",IF(AND(K253="OK",E253="Presente",A253&gt;=Configuração!$B$2,A253&lt;=Configuração!$B$3,COUNTIFS($B$2:B253,B253,$C$2:C253,C253,$E$2:E253,"Presente",$A$2:A253,"&gt;="&amp;Configuração!$B$2,$A$2:A253,"&lt;="&amp;Configuração!$B$3,$K$2:K253,"OK")=1),1,0))</f>
        <v/>
      </c>
      <c r="J253" s="27">
        <f>IF(OR(A253="",B253="",C253="",D253=""),"",IF(COUNTIFS($A$2:$A$501,A253,$B$2:$B$501,B253,$C$2:$C$501,C253,$D$2:$D$501,D253)&gt;1,"Duplicado",""))</f>
        <v/>
      </c>
      <c r="K253" s="27">
        <f>IF(COUNTA(A253:F253)=0,"",IF(OR(A253="",B253="",C253="",D253="",E253=""),"Campos obrigatórios",IF(OR(NOT(ISNUMBER(A253)),A253&lt;DATE(2020,1,1),A253&gt;TODAY()),"Data inválida",IF(COUNTIF(Configuração!$E$2:$E$4,C253)=0,"Frente inválida",IF(COUNTIF(Configuração!$H$2:$H$4,E253)=0,"Situação inválida",IF(G253="Não cadastrado","Código não cadastrado",IF(COUNTIFS(Configuração!$F$2:$F$20,D253,Configuração!$G$2:$G$20,C253)=0,"Atividade incompatível",IF(J253="Duplicado","Possível duplicidade",IF(AND(C253="Serviço",E253="Presente",OR(F253="",NOT(ISNUMBER(F253)),F253&lt;=0,F253&gt;Configuração!$B$4)),"Revisar horas",IF(AND(OR(C253&lt;&gt;"Serviço",E253&lt;&gt;"Presente"),F253&lt;&gt;""),"Horas não aplicáveis",IF(G253="Inativo","Cadastro inativo","OK")))))))))))</f>
        <v/>
      </c>
    </row>
    <row r="254" ht="21" customHeight="1">
      <c r="A254" s="33" t="n"/>
      <c r="B254" s="22" t="n"/>
      <c r="C254" s="23" t="n"/>
      <c r="D254" s="24" t="n"/>
      <c r="E254" s="23" t="n"/>
      <c r="F254" s="26" t="n"/>
      <c r="G254" s="27">
        <f>IF(B254="","",IFERROR(VLOOKUP(B254,Membros!$A$2:$B$121,2,FALSE),"Não cadastrado"))</f>
        <v/>
      </c>
      <c r="H254" s="28">
        <f>IF(COUNTA(A254:F254)=0,"",IF(AND(K254="OK",E254="Presente",A254&gt;=Configuração!$B$2,A254&lt;=Configuração!$B$3,COUNTIFS($B$2:B254,B254,$E$2:E254,"Presente",$A$2:A254,"&gt;="&amp;Configuração!$B$2,$A$2:A254,"&lt;="&amp;Configuração!$B$3,$K$2:K254,"OK")=1),1,0))</f>
        <v/>
      </c>
      <c r="I254" s="28">
        <f>IF(COUNTA(A254:F254)=0,"",IF(AND(K254="OK",E254="Presente",A254&gt;=Configuração!$B$2,A254&lt;=Configuração!$B$3,COUNTIFS($B$2:B254,B254,$C$2:C254,C254,$E$2:E254,"Presente",$A$2:A254,"&gt;="&amp;Configuração!$B$2,$A$2:A254,"&lt;="&amp;Configuração!$B$3,$K$2:K254,"OK")=1),1,0))</f>
        <v/>
      </c>
      <c r="J254" s="27">
        <f>IF(OR(A254="",B254="",C254="",D254=""),"",IF(COUNTIFS($A$2:$A$501,A254,$B$2:$B$501,B254,$C$2:$C$501,C254,$D$2:$D$501,D254)&gt;1,"Duplicado",""))</f>
        <v/>
      </c>
      <c r="K254" s="27">
        <f>IF(COUNTA(A254:F254)=0,"",IF(OR(A254="",B254="",C254="",D254="",E254=""),"Campos obrigatórios",IF(OR(NOT(ISNUMBER(A254)),A254&lt;DATE(2020,1,1),A254&gt;TODAY()),"Data inválida",IF(COUNTIF(Configuração!$E$2:$E$4,C254)=0,"Frente inválida",IF(COUNTIF(Configuração!$H$2:$H$4,E254)=0,"Situação inválida",IF(G254="Não cadastrado","Código não cadastrado",IF(COUNTIFS(Configuração!$F$2:$F$20,D254,Configuração!$G$2:$G$20,C254)=0,"Atividade incompatível",IF(J254="Duplicado","Possível duplicidade",IF(AND(C254="Serviço",E254="Presente",OR(F254="",NOT(ISNUMBER(F254)),F254&lt;=0,F254&gt;Configuração!$B$4)),"Revisar horas",IF(AND(OR(C254&lt;&gt;"Serviço",E254&lt;&gt;"Presente"),F254&lt;&gt;""),"Horas não aplicáveis",IF(G254="Inativo","Cadastro inativo","OK")))))))))))</f>
        <v/>
      </c>
    </row>
    <row r="255" ht="21" customHeight="1">
      <c r="A255" s="33" t="n"/>
      <c r="B255" s="22" t="n"/>
      <c r="C255" s="23" t="n"/>
      <c r="D255" s="24" t="n"/>
      <c r="E255" s="23" t="n"/>
      <c r="F255" s="26" t="n"/>
      <c r="G255" s="27">
        <f>IF(B255="","",IFERROR(VLOOKUP(B255,Membros!$A$2:$B$121,2,FALSE),"Não cadastrado"))</f>
        <v/>
      </c>
      <c r="H255" s="28">
        <f>IF(COUNTA(A255:F255)=0,"",IF(AND(K255="OK",E255="Presente",A255&gt;=Configuração!$B$2,A255&lt;=Configuração!$B$3,COUNTIFS($B$2:B255,B255,$E$2:E255,"Presente",$A$2:A255,"&gt;="&amp;Configuração!$B$2,$A$2:A255,"&lt;="&amp;Configuração!$B$3,$K$2:K255,"OK")=1),1,0))</f>
        <v/>
      </c>
      <c r="I255" s="28">
        <f>IF(COUNTA(A255:F255)=0,"",IF(AND(K255="OK",E255="Presente",A255&gt;=Configuração!$B$2,A255&lt;=Configuração!$B$3,COUNTIFS($B$2:B255,B255,$C$2:C255,C255,$E$2:E255,"Presente",$A$2:A255,"&gt;="&amp;Configuração!$B$2,$A$2:A255,"&lt;="&amp;Configuração!$B$3,$K$2:K255,"OK")=1),1,0))</f>
        <v/>
      </c>
      <c r="J255" s="27">
        <f>IF(OR(A255="",B255="",C255="",D255=""),"",IF(COUNTIFS($A$2:$A$501,A255,$B$2:$B$501,B255,$C$2:$C$501,C255,$D$2:$D$501,D255)&gt;1,"Duplicado",""))</f>
        <v/>
      </c>
      <c r="K255" s="27">
        <f>IF(COUNTA(A255:F255)=0,"",IF(OR(A255="",B255="",C255="",D255="",E255=""),"Campos obrigatórios",IF(OR(NOT(ISNUMBER(A255)),A255&lt;DATE(2020,1,1),A255&gt;TODAY()),"Data inválida",IF(COUNTIF(Configuração!$E$2:$E$4,C255)=0,"Frente inválida",IF(COUNTIF(Configuração!$H$2:$H$4,E255)=0,"Situação inválida",IF(G255="Não cadastrado","Código não cadastrado",IF(COUNTIFS(Configuração!$F$2:$F$20,D255,Configuração!$G$2:$G$20,C255)=0,"Atividade incompatível",IF(J255="Duplicado","Possível duplicidade",IF(AND(C255="Serviço",E255="Presente",OR(F255="",NOT(ISNUMBER(F255)),F255&lt;=0,F255&gt;Configuração!$B$4)),"Revisar horas",IF(AND(OR(C255&lt;&gt;"Serviço",E255&lt;&gt;"Presente"),F255&lt;&gt;""),"Horas não aplicáveis",IF(G255="Inativo","Cadastro inativo","OK")))))))))))</f>
        <v/>
      </c>
    </row>
    <row r="256" ht="21" customHeight="1">
      <c r="A256" s="33" t="n"/>
      <c r="B256" s="22" t="n"/>
      <c r="C256" s="23" t="n"/>
      <c r="D256" s="24" t="n"/>
      <c r="E256" s="23" t="n"/>
      <c r="F256" s="26" t="n"/>
      <c r="G256" s="27">
        <f>IF(B256="","",IFERROR(VLOOKUP(B256,Membros!$A$2:$B$121,2,FALSE),"Não cadastrado"))</f>
        <v/>
      </c>
      <c r="H256" s="28">
        <f>IF(COUNTA(A256:F256)=0,"",IF(AND(K256="OK",E256="Presente",A256&gt;=Configuração!$B$2,A256&lt;=Configuração!$B$3,COUNTIFS($B$2:B256,B256,$E$2:E256,"Presente",$A$2:A256,"&gt;="&amp;Configuração!$B$2,$A$2:A256,"&lt;="&amp;Configuração!$B$3,$K$2:K256,"OK")=1),1,0))</f>
        <v/>
      </c>
      <c r="I256" s="28">
        <f>IF(COUNTA(A256:F256)=0,"",IF(AND(K256="OK",E256="Presente",A256&gt;=Configuração!$B$2,A256&lt;=Configuração!$B$3,COUNTIFS($B$2:B256,B256,$C$2:C256,C256,$E$2:E256,"Presente",$A$2:A256,"&gt;="&amp;Configuração!$B$2,$A$2:A256,"&lt;="&amp;Configuração!$B$3,$K$2:K256,"OK")=1),1,0))</f>
        <v/>
      </c>
      <c r="J256" s="27">
        <f>IF(OR(A256="",B256="",C256="",D256=""),"",IF(COUNTIFS($A$2:$A$501,A256,$B$2:$B$501,B256,$C$2:$C$501,C256,$D$2:$D$501,D256)&gt;1,"Duplicado",""))</f>
        <v/>
      </c>
      <c r="K256" s="27">
        <f>IF(COUNTA(A256:F256)=0,"",IF(OR(A256="",B256="",C256="",D256="",E256=""),"Campos obrigatórios",IF(OR(NOT(ISNUMBER(A256)),A256&lt;DATE(2020,1,1),A256&gt;TODAY()),"Data inválida",IF(COUNTIF(Configuração!$E$2:$E$4,C256)=0,"Frente inválida",IF(COUNTIF(Configuração!$H$2:$H$4,E256)=0,"Situação inválida",IF(G256="Não cadastrado","Código não cadastrado",IF(COUNTIFS(Configuração!$F$2:$F$20,D256,Configuração!$G$2:$G$20,C256)=0,"Atividade incompatível",IF(J256="Duplicado","Possível duplicidade",IF(AND(C256="Serviço",E256="Presente",OR(F256="",NOT(ISNUMBER(F256)),F256&lt;=0,F256&gt;Configuração!$B$4)),"Revisar horas",IF(AND(OR(C256&lt;&gt;"Serviço",E256&lt;&gt;"Presente"),F256&lt;&gt;""),"Horas não aplicáveis",IF(G256="Inativo","Cadastro inativo","OK")))))))))))</f>
        <v/>
      </c>
    </row>
    <row r="257" ht="21" customHeight="1">
      <c r="A257" s="33" t="n"/>
      <c r="B257" s="22" t="n"/>
      <c r="C257" s="23" t="n"/>
      <c r="D257" s="24" t="n"/>
      <c r="E257" s="23" t="n"/>
      <c r="F257" s="26" t="n"/>
      <c r="G257" s="27">
        <f>IF(B257="","",IFERROR(VLOOKUP(B257,Membros!$A$2:$B$121,2,FALSE),"Não cadastrado"))</f>
        <v/>
      </c>
      <c r="H257" s="28">
        <f>IF(COUNTA(A257:F257)=0,"",IF(AND(K257="OK",E257="Presente",A257&gt;=Configuração!$B$2,A257&lt;=Configuração!$B$3,COUNTIFS($B$2:B257,B257,$E$2:E257,"Presente",$A$2:A257,"&gt;="&amp;Configuração!$B$2,$A$2:A257,"&lt;="&amp;Configuração!$B$3,$K$2:K257,"OK")=1),1,0))</f>
        <v/>
      </c>
      <c r="I257" s="28">
        <f>IF(COUNTA(A257:F257)=0,"",IF(AND(K257="OK",E257="Presente",A257&gt;=Configuração!$B$2,A257&lt;=Configuração!$B$3,COUNTIFS($B$2:B257,B257,$C$2:C257,C257,$E$2:E257,"Presente",$A$2:A257,"&gt;="&amp;Configuração!$B$2,$A$2:A257,"&lt;="&amp;Configuração!$B$3,$K$2:K257,"OK")=1),1,0))</f>
        <v/>
      </c>
      <c r="J257" s="27">
        <f>IF(OR(A257="",B257="",C257="",D257=""),"",IF(COUNTIFS($A$2:$A$501,A257,$B$2:$B$501,B257,$C$2:$C$501,C257,$D$2:$D$501,D257)&gt;1,"Duplicado",""))</f>
        <v/>
      </c>
      <c r="K257" s="27">
        <f>IF(COUNTA(A257:F257)=0,"",IF(OR(A257="",B257="",C257="",D257="",E257=""),"Campos obrigatórios",IF(OR(NOT(ISNUMBER(A257)),A257&lt;DATE(2020,1,1),A257&gt;TODAY()),"Data inválida",IF(COUNTIF(Configuração!$E$2:$E$4,C257)=0,"Frente inválida",IF(COUNTIF(Configuração!$H$2:$H$4,E257)=0,"Situação inválida",IF(G257="Não cadastrado","Código não cadastrado",IF(COUNTIFS(Configuração!$F$2:$F$20,D257,Configuração!$G$2:$G$20,C257)=0,"Atividade incompatível",IF(J257="Duplicado","Possível duplicidade",IF(AND(C257="Serviço",E257="Presente",OR(F257="",NOT(ISNUMBER(F257)),F257&lt;=0,F257&gt;Configuração!$B$4)),"Revisar horas",IF(AND(OR(C257&lt;&gt;"Serviço",E257&lt;&gt;"Presente"),F257&lt;&gt;""),"Horas não aplicáveis",IF(G257="Inativo","Cadastro inativo","OK")))))))))))</f>
        <v/>
      </c>
    </row>
    <row r="258" ht="21" customHeight="1">
      <c r="A258" s="33" t="n"/>
      <c r="B258" s="22" t="n"/>
      <c r="C258" s="23" t="n"/>
      <c r="D258" s="24" t="n"/>
      <c r="E258" s="23" t="n"/>
      <c r="F258" s="26" t="n"/>
      <c r="G258" s="27">
        <f>IF(B258="","",IFERROR(VLOOKUP(B258,Membros!$A$2:$B$121,2,FALSE),"Não cadastrado"))</f>
        <v/>
      </c>
      <c r="H258" s="28">
        <f>IF(COUNTA(A258:F258)=0,"",IF(AND(K258="OK",E258="Presente",A258&gt;=Configuração!$B$2,A258&lt;=Configuração!$B$3,COUNTIFS($B$2:B258,B258,$E$2:E258,"Presente",$A$2:A258,"&gt;="&amp;Configuração!$B$2,$A$2:A258,"&lt;="&amp;Configuração!$B$3,$K$2:K258,"OK")=1),1,0))</f>
        <v/>
      </c>
      <c r="I258" s="28">
        <f>IF(COUNTA(A258:F258)=0,"",IF(AND(K258="OK",E258="Presente",A258&gt;=Configuração!$B$2,A258&lt;=Configuração!$B$3,COUNTIFS($B$2:B258,B258,$C$2:C258,C258,$E$2:E258,"Presente",$A$2:A258,"&gt;="&amp;Configuração!$B$2,$A$2:A258,"&lt;="&amp;Configuração!$B$3,$K$2:K258,"OK")=1),1,0))</f>
        <v/>
      </c>
      <c r="J258" s="27">
        <f>IF(OR(A258="",B258="",C258="",D258=""),"",IF(COUNTIFS($A$2:$A$501,A258,$B$2:$B$501,B258,$C$2:$C$501,C258,$D$2:$D$501,D258)&gt;1,"Duplicado",""))</f>
        <v/>
      </c>
      <c r="K258" s="27">
        <f>IF(COUNTA(A258:F258)=0,"",IF(OR(A258="",B258="",C258="",D258="",E258=""),"Campos obrigatórios",IF(OR(NOT(ISNUMBER(A258)),A258&lt;DATE(2020,1,1),A258&gt;TODAY()),"Data inválida",IF(COUNTIF(Configuração!$E$2:$E$4,C258)=0,"Frente inválida",IF(COUNTIF(Configuração!$H$2:$H$4,E258)=0,"Situação inválida",IF(G258="Não cadastrado","Código não cadastrado",IF(COUNTIFS(Configuração!$F$2:$F$20,D258,Configuração!$G$2:$G$20,C258)=0,"Atividade incompatível",IF(J258="Duplicado","Possível duplicidade",IF(AND(C258="Serviço",E258="Presente",OR(F258="",NOT(ISNUMBER(F258)),F258&lt;=0,F258&gt;Configuração!$B$4)),"Revisar horas",IF(AND(OR(C258&lt;&gt;"Serviço",E258&lt;&gt;"Presente"),F258&lt;&gt;""),"Horas não aplicáveis",IF(G258="Inativo","Cadastro inativo","OK")))))))))))</f>
        <v/>
      </c>
    </row>
    <row r="259" ht="21" customHeight="1">
      <c r="A259" s="33" t="n"/>
      <c r="B259" s="22" t="n"/>
      <c r="C259" s="23" t="n"/>
      <c r="D259" s="24" t="n"/>
      <c r="E259" s="23" t="n"/>
      <c r="F259" s="26" t="n"/>
      <c r="G259" s="27">
        <f>IF(B259="","",IFERROR(VLOOKUP(B259,Membros!$A$2:$B$121,2,FALSE),"Não cadastrado"))</f>
        <v/>
      </c>
      <c r="H259" s="28">
        <f>IF(COUNTA(A259:F259)=0,"",IF(AND(K259="OK",E259="Presente",A259&gt;=Configuração!$B$2,A259&lt;=Configuração!$B$3,COUNTIFS($B$2:B259,B259,$E$2:E259,"Presente",$A$2:A259,"&gt;="&amp;Configuração!$B$2,$A$2:A259,"&lt;="&amp;Configuração!$B$3,$K$2:K259,"OK")=1),1,0))</f>
        <v/>
      </c>
      <c r="I259" s="28">
        <f>IF(COUNTA(A259:F259)=0,"",IF(AND(K259="OK",E259="Presente",A259&gt;=Configuração!$B$2,A259&lt;=Configuração!$B$3,COUNTIFS($B$2:B259,B259,$C$2:C259,C259,$E$2:E259,"Presente",$A$2:A259,"&gt;="&amp;Configuração!$B$2,$A$2:A259,"&lt;="&amp;Configuração!$B$3,$K$2:K259,"OK")=1),1,0))</f>
        <v/>
      </c>
      <c r="J259" s="27">
        <f>IF(OR(A259="",B259="",C259="",D259=""),"",IF(COUNTIFS($A$2:$A$501,A259,$B$2:$B$501,B259,$C$2:$C$501,C259,$D$2:$D$501,D259)&gt;1,"Duplicado",""))</f>
        <v/>
      </c>
      <c r="K259" s="27">
        <f>IF(COUNTA(A259:F259)=0,"",IF(OR(A259="",B259="",C259="",D259="",E259=""),"Campos obrigatórios",IF(OR(NOT(ISNUMBER(A259)),A259&lt;DATE(2020,1,1),A259&gt;TODAY()),"Data inválida",IF(COUNTIF(Configuração!$E$2:$E$4,C259)=0,"Frente inválida",IF(COUNTIF(Configuração!$H$2:$H$4,E259)=0,"Situação inválida",IF(G259="Não cadastrado","Código não cadastrado",IF(COUNTIFS(Configuração!$F$2:$F$20,D259,Configuração!$G$2:$G$20,C259)=0,"Atividade incompatível",IF(J259="Duplicado","Possível duplicidade",IF(AND(C259="Serviço",E259="Presente",OR(F259="",NOT(ISNUMBER(F259)),F259&lt;=0,F259&gt;Configuração!$B$4)),"Revisar horas",IF(AND(OR(C259&lt;&gt;"Serviço",E259&lt;&gt;"Presente"),F259&lt;&gt;""),"Horas não aplicáveis",IF(G259="Inativo","Cadastro inativo","OK")))))))))))</f>
        <v/>
      </c>
    </row>
    <row r="260" ht="21" customHeight="1">
      <c r="A260" s="33" t="n"/>
      <c r="B260" s="22" t="n"/>
      <c r="C260" s="23" t="n"/>
      <c r="D260" s="24" t="n"/>
      <c r="E260" s="23" t="n"/>
      <c r="F260" s="26" t="n"/>
      <c r="G260" s="27">
        <f>IF(B260="","",IFERROR(VLOOKUP(B260,Membros!$A$2:$B$121,2,FALSE),"Não cadastrado"))</f>
        <v/>
      </c>
      <c r="H260" s="28">
        <f>IF(COUNTA(A260:F260)=0,"",IF(AND(K260="OK",E260="Presente",A260&gt;=Configuração!$B$2,A260&lt;=Configuração!$B$3,COUNTIFS($B$2:B260,B260,$E$2:E260,"Presente",$A$2:A260,"&gt;="&amp;Configuração!$B$2,$A$2:A260,"&lt;="&amp;Configuração!$B$3,$K$2:K260,"OK")=1),1,0))</f>
        <v/>
      </c>
      <c r="I260" s="28">
        <f>IF(COUNTA(A260:F260)=0,"",IF(AND(K260="OK",E260="Presente",A260&gt;=Configuração!$B$2,A260&lt;=Configuração!$B$3,COUNTIFS($B$2:B260,B260,$C$2:C260,C260,$E$2:E260,"Presente",$A$2:A260,"&gt;="&amp;Configuração!$B$2,$A$2:A260,"&lt;="&amp;Configuração!$B$3,$K$2:K260,"OK")=1),1,0))</f>
        <v/>
      </c>
      <c r="J260" s="27">
        <f>IF(OR(A260="",B260="",C260="",D260=""),"",IF(COUNTIFS($A$2:$A$501,A260,$B$2:$B$501,B260,$C$2:$C$501,C260,$D$2:$D$501,D260)&gt;1,"Duplicado",""))</f>
        <v/>
      </c>
      <c r="K260" s="27">
        <f>IF(COUNTA(A260:F260)=0,"",IF(OR(A260="",B260="",C260="",D260="",E260=""),"Campos obrigatórios",IF(OR(NOT(ISNUMBER(A260)),A260&lt;DATE(2020,1,1),A260&gt;TODAY()),"Data inválida",IF(COUNTIF(Configuração!$E$2:$E$4,C260)=0,"Frente inválida",IF(COUNTIF(Configuração!$H$2:$H$4,E260)=0,"Situação inválida",IF(G260="Não cadastrado","Código não cadastrado",IF(COUNTIFS(Configuração!$F$2:$F$20,D260,Configuração!$G$2:$G$20,C260)=0,"Atividade incompatível",IF(J260="Duplicado","Possível duplicidade",IF(AND(C260="Serviço",E260="Presente",OR(F260="",NOT(ISNUMBER(F260)),F260&lt;=0,F260&gt;Configuração!$B$4)),"Revisar horas",IF(AND(OR(C260&lt;&gt;"Serviço",E260&lt;&gt;"Presente"),F260&lt;&gt;""),"Horas não aplicáveis",IF(G260="Inativo","Cadastro inativo","OK")))))))))))</f>
        <v/>
      </c>
    </row>
    <row r="261" ht="21" customHeight="1">
      <c r="A261" s="33" t="n"/>
      <c r="B261" s="22" t="n"/>
      <c r="C261" s="23" t="n"/>
      <c r="D261" s="24" t="n"/>
      <c r="E261" s="23" t="n"/>
      <c r="F261" s="26" t="n"/>
      <c r="G261" s="27">
        <f>IF(B261="","",IFERROR(VLOOKUP(B261,Membros!$A$2:$B$121,2,FALSE),"Não cadastrado"))</f>
        <v/>
      </c>
      <c r="H261" s="28">
        <f>IF(COUNTA(A261:F261)=0,"",IF(AND(K261="OK",E261="Presente",A261&gt;=Configuração!$B$2,A261&lt;=Configuração!$B$3,COUNTIFS($B$2:B261,B261,$E$2:E261,"Presente",$A$2:A261,"&gt;="&amp;Configuração!$B$2,$A$2:A261,"&lt;="&amp;Configuração!$B$3,$K$2:K261,"OK")=1),1,0))</f>
        <v/>
      </c>
      <c r="I261" s="28">
        <f>IF(COUNTA(A261:F261)=0,"",IF(AND(K261="OK",E261="Presente",A261&gt;=Configuração!$B$2,A261&lt;=Configuração!$B$3,COUNTIFS($B$2:B261,B261,$C$2:C261,C261,$E$2:E261,"Presente",$A$2:A261,"&gt;="&amp;Configuração!$B$2,$A$2:A261,"&lt;="&amp;Configuração!$B$3,$K$2:K261,"OK")=1),1,0))</f>
        <v/>
      </c>
      <c r="J261" s="27">
        <f>IF(OR(A261="",B261="",C261="",D261=""),"",IF(COUNTIFS($A$2:$A$501,A261,$B$2:$B$501,B261,$C$2:$C$501,C261,$D$2:$D$501,D261)&gt;1,"Duplicado",""))</f>
        <v/>
      </c>
      <c r="K261" s="27">
        <f>IF(COUNTA(A261:F261)=0,"",IF(OR(A261="",B261="",C261="",D261="",E261=""),"Campos obrigatórios",IF(OR(NOT(ISNUMBER(A261)),A261&lt;DATE(2020,1,1),A261&gt;TODAY()),"Data inválida",IF(COUNTIF(Configuração!$E$2:$E$4,C261)=0,"Frente inválida",IF(COUNTIF(Configuração!$H$2:$H$4,E261)=0,"Situação inválida",IF(G261="Não cadastrado","Código não cadastrado",IF(COUNTIFS(Configuração!$F$2:$F$20,D261,Configuração!$G$2:$G$20,C261)=0,"Atividade incompatível",IF(J261="Duplicado","Possível duplicidade",IF(AND(C261="Serviço",E261="Presente",OR(F261="",NOT(ISNUMBER(F261)),F261&lt;=0,F261&gt;Configuração!$B$4)),"Revisar horas",IF(AND(OR(C261&lt;&gt;"Serviço",E261&lt;&gt;"Presente"),F261&lt;&gt;""),"Horas não aplicáveis",IF(G261="Inativo","Cadastro inativo","OK")))))))))))</f>
        <v/>
      </c>
    </row>
    <row r="262" ht="21" customHeight="1">
      <c r="A262" s="33" t="n"/>
      <c r="B262" s="22" t="n"/>
      <c r="C262" s="23" t="n"/>
      <c r="D262" s="24" t="n"/>
      <c r="E262" s="23" t="n"/>
      <c r="F262" s="26" t="n"/>
      <c r="G262" s="27">
        <f>IF(B262="","",IFERROR(VLOOKUP(B262,Membros!$A$2:$B$121,2,FALSE),"Não cadastrado"))</f>
        <v/>
      </c>
      <c r="H262" s="28">
        <f>IF(COUNTA(A262:F262)=0,"",IF(AND(K262="OK",E262="Presente",A262&gt;=Configuração!$B$2,A262&lt;=Configuração!$B$3,COUNTIFS($B$2:B262,B262,$E$2:E262,"Presente",$A$2:A262,"&gt;="&amp;Configuração!$B$2,$A$2:A262,"&lt;="&amp;Configuração!$B$3,$K$2:K262,"OK")=1),1,0))</f>
        <v/>
      </c>
      <c r="I262" s="28">
        <f>IF(COUNTA(A262:F262)=0,"",IF(AND(K262="OK",E262="Presente",A262&gt;=Configuração!$B$2,A262&lt;=Configuração!$B$3,COUNTIFS($B$2:B262,B262,$C$2:C262,C262,$E$2:E262,"Presente",$A$2:A262,"&gt;="&amp;Configuração!$B$2,$A$2:A262,"&lt;="&amp;Configuração!$B$3,$K$2:K262,"OK")=1),1,0))</f>
        <v/>
      </c>
      <c r="J262" s="27">
        <f>IF(OR(A262="",B262="",C262="",D262=""),"",IF(COUNTIFS($A$2:$A$501,A262,$B$2:$B$501,B262,$C$2:$C$501,C262,$D$2:$D$501,D262)&gt;1,"Duplicado",""))</f>
        <v/>
      </c>
      <c r="K262" s="27">
        <f>IF(COUNTA(A262:F262)=0,"",IF(OR(A262="",B262="",C262="",D262="",E262=""),"Campos obrigatórios",IF(OR(NOT(ISNUMBER(A262)),A262&lt;DATE(2020,1,1),A262&gt;TODAY()),"Data inválida",IF(COUNTIF(Configuração!$E$2:$E$4,C262)=0,"Frente inválida",IF(COUNTIF(Configuração!$H$2:$H$4,E262)=0,"Situação inválida",IF(G262="Não cadastrado","Código não cadastrado",IF(COUNTIFS(Configuração!$F$2:$F$20,D262,Configuração!$G$2:$G$20,C262)=0,"Atividade incompatível",IF(J262="Duplicado","Possível duplicidade",IF(AND(C262="Serviço",E262="Presente",OR(F262="",NOT(ISNUMBER(F262)),F262&lt;=0,F262&gt;Configuração!$B$4)),"Revisar horas",IF(AND(OR(C262&lt;&gt;"Serviço",E262&lt;&gt;"Presente"),F262&lt;&gt;""),"Horas não aplicáveis",IF(G262="Inativo","Cadastro inativo","OK")))))))))))</f>
        <v/>
      </c>
    </row>
    <row r="263" ht="21" customHeight="1">
      <c r="A263" s="33" t="n"/>
      <c r="B263" s="22" t="n"/>
      <c r="C263" s="23" t="n"/>
      <c r="D263" s="24" t="n"/>
      <c r="E263" s="23" t="n"/>
      <c r="F263" s="26" t="n"/>
      <c r="G263" s="27">
        <f>IF(B263="","",IFERROR(VLOOKUP(B263,Membros!$A$2:$B$121,2,FALSE),"Não cadastrado"))</f>
        <v/>
      </c>
      <c r="H263" s="28">
        <f>IF(COUNTA(A263:F263)=0,"",IF(AND(K263="OK",E263="Presente",A263&gt;=Configuração!$B$2,A263&lt;=Configuração!$B$3,COUNTIFS($B$2:B263,B263,$E$2:E263,"Presente",$A$2:A263,"&gt;="&amp;Configuração!$B$2,$A$2:A263,"&lt;="&amp;Configuração!$B$3,$K$2:K263,"OK")=1),1,0))</f>
        <v/>
      </c>
      <c r="I263" s="28">
        <f>IF(COUNTA(A263:F263)=0,"",IF(AND(K263="OK",E263="Presente",A263&gt;=Configuração!$B$2,A263&lt;=Configuração!$B$3,COUNTIFS($B$2:B263,B263,$C$2:C263,C263,$E$2:E263,"Presente",$A$2:A263,"&gt;="&amp;Configuração!$B$2,$A$2:A263,"&lt;="&amp;Configuração!$B$3,$K$2:K263,"OK")=1),1,0))</f>
        <v/>
      </c>
      <c r="J263" s="27">
        <f>IF(OR(A263="",B263="",C263="",D263=""),"",IF(COUNTIFS($A$2:$A$501,A263,$B$2:$B$501,B263,$C$2:$C$501,C263,$D$2:$D$501,D263)&gt;1,"Duplicado",""))</f>
        <v/>
      </c>
      <c r="K263" s="27">
        <f>IF(COUNTA(A263:F263)=0,"",IF(OR(A263="",B263="",C263="",D263="",E263=""),"Campos obrigatórios",IF(OR(NOT(ISNUMBER(A263)),A263&lt;DATE(2020,1,1),A263&gt;TODAY()),"Data inválida",IF(COUNTIF(Configuração!$E$2:$E$4,C263)=0,"Frente inválida",IF(COUNTIF(Configuração!$H$2:$H$4,E263)=0,"Situação inválida",IF(G263="Não cadastrado","Código não cadastrado",IF(COUNTIFS(Configuração!$F$2:$F$20,D263,Configuração!$G$2:$G$20,C263)=0,"Atividade incompatível",IF(J263="Duplicado","Possível duplicidade",IF(AND(C263="Serviço",E263="Presente",OR(F263="",NOT(ISNUMBER(F263)),F263&lt;=0,F263&gt;Configuração!$B$4)),"Revisar horas",IF(AND(OR(C263&lt;&gt;"Serviço",E263&lt;&gt;"Presente"),F263&lt;&gt;""),"Horas não aplicáveis",IF(G263="Inativo","Cadastro inativo","OK")))))))))))</f>
        <v/>
      </c>
    </row>
    <row r="264" ht="21" customHeight="1">
      <c r="A264" s="33" t="n"/>
      <c r="B264" s="22" t="n"/>
      <c r="C264" s="23" t="n"/>
      <c r="D264" s="24" t="n"/>
      <c r="E264" s="23" t="n"/>
      <c r="F264" s="26" t="n"/>
      <c r="G264" s="27">
        <f>IF(B264="","",IFERROR(VLOOKUP(B264,Membros!$A$2:$B$121,2,FALSE),"Não cadastrado"))</f>
        <v/>
      </c>
      <c r="H264" s="28">
        <f>IF(COUNTA(A264:F264)=0,"",IF(AND(K264="OK",E264="Presente",A264&gt;=Configuração!$B$2,A264&lt;=Configuração!$B$3,COUNTIFS($B$2:B264,B264,$E$2:E264,"Presente",$A$2:A264,"&gt;="&amp;Configuração!$B$2,$A$2:A264,"&lt;="&amp;Configuração!$B$3,$K$2:K264,"OK")=1),1,0))</f>
        <v/>
      </c>
      <c r="I264" s="28">
        <f>IF(COUNTA(A264:F264)=0,"",IF(AND(K264="OK",E264="Presente",A264&gt;=Configuração!$B$2,A264&lt;=Configuração!$B$3,COUNTIFS($B$2:B264,B264,$C$2:C264,C264,$E$2:E264,"Presente",$A$2:A264,"&gt;="&amp;Configuração!$B$2,$A$2:A264,"&lt;="&amp;Configuração!$B$3,$K$2:K264,"OK")=1),1,0))</f>
        <v/>
      </c>
      <c r="J264" s="27">
        <f>IF(OR(A264="",B264="",C264="",D264=""),"",IF(COUNTIFS($A$2:$A$501,A264,$B$2:$B$501,B264,$C$2:$C$501,C264,$D$2:$D$501,D264)&gt;1,"Duplicado",""))</f>
        <v/>
      </c>
      <c r="K264" s="27">
        <f>IF(COUNTA(A264:F264)=0,"",IF(OR(A264="",B264="",C264="",D264="",E264=""),"Campos obrigatórios",IF(OR(NOT(ISNUMBER(A264)),A264&lt;DATE(2020,1,1),A264&gt;TODAY()),"Data inválida",IF(COUNTIF(Configuração!$E$2:$E$4,C264)=0,"Frente inválida",IF(COUNTIF(Configuração!$H$2:$H$4,E264)=0,"Situação inválida",IF(G264="Não cadastrado","Código não cadastrado",IF(COUNTIFS(Configuração!$F$2:$F$20,D264,Configuração!$G$2:$G$20,C264)=0,"Atividade incompatível",IF(J264="Duplicado","Possível duplicidade",IF(AND(C264="Serviço",E264="Presente",OR(F264="",NOT(ISNUMBER(F264)),F264&lt;=0,F264&gt;Configuração!$B$4)),"Revisar horas",IF(AND(OR(C264&lt;&gt;"Serviço",E264&lt;&gt;"Presente"),F264&lt;&gt;""),"Horas não aplicáveis",IF(G264="Inativo","Cadastro inativo","OK")))))))))))</f>
        <v/>
      </c>
    </row>
    <row r="265" ht="21" customHeight="1">
      <c r="A265" s="33" t="n"/>
      <c r="B265" s="22" t="n"/>
      <c r="C265" s="23" t="n"/>
      <c r="D265" s="24" t="n"/>
      <c r="E265" s="23" t="n"/>
      <c r="F265" s="26" t="n"/>
      <c r="G265" s="27">
        <f>IF(B265="","",IFERROR(VLOOKUP(B265,Membros!$A$2:$B$121,2,FALSE),"Não cadastrado"))</f>
        <v/>
      </c>
      <c r="H265" s="28">
        <f>IF(COUNTA(A265:F265)=0,"",IF(AND(K265="OK",E265="Presente",A265&gt;=Configuração!$B$2,A265&lt;=Configuração!$B$3,COUNTIFS($B$2:B265,B265,$E$2:E265,"Presente",$A$2:A265,"&gt;="&amp;Configuração!$B$2,$A$2:A265,"&lt;="&amp;Configuração!$B$3,$K$2:K265,"OK")=1),1,0))</f>
        <v/>
      </c>
      <c r="I265" s="28">
        <f>IF(COUNTA(A265:F265)=0,"",IF(AND(K265="OK",E265="Presente",A265&gt;=Configuração!$B$2,A265&lt;=Configuração!$B$3,COUNTIFS($B$2:B265,B265,$C$2:C265,C265,$E$2:E265,"Presente",$A$2:A265,"&gt;="&amp;Configuração!$B$2,$A$2:A265,"&lt;="&amp;Configuração!$B$3,$K$2:K265,"OK")=1),1,0))</f>
        <v/>
      </c>
      <c r="J265" s="27">
        <f>IF(OR(A265="",B265="",C265="",D265=""),"",IF(COUNTIFS($A$2:$A$501,A265,$B$2:$B$501,B265,$C$2:$C$501,C265,$D$2:$D$501,D265)&gt;1,"Duplicado",""))</f>
        <v/>
      </c>
      <c r="K265" s="27">
        <f>IF(COUNTA(A265:F265)=0,"",IF(OR(A265="",B265="",C265="",D265="",E265=""),"Campos obrigatórios",IF(OR(NOT(ISNUMBER(A265)),A265&lt;DATE(2020,1,1),A265&gt;TODAY()),"Data inválida",IF(COUNTIF(Configuração!$E$2:$E$4,C265)=0,"Frente inválida",IF(COUNTIF(Configuração!$H$2:$H$4,E265)=0,"Situação inválida",IF(G265="Não cadastrado","Código não cadastrado",IF(COUNTIFS(Configuração!$F$2:$F$20,D265,Configuração!$G$2:$G$20,C265)=0,"Atividade incompatível",IF(J265="Duplicado","Possível duplicidade",IF(AND(C265="Serviço",E265="Presente",OR(F265="",NOT(ISNUMBER(F265)),F265&lt;=0,F265&gt;Configuração!$B$4)),"Revisar horas",IF(AND(OR(C265&lt;&gt;"Serviço",E265&lt;&gt;"Presente"),F265&lt;&gt;""),"Horas não aplicáveis",IF(G265="Inativo","Cadastro inativo","OK")))))))))))</f>
        <v/>
      </c>
    </row>
    <row r="266" ht="21" customHeight="1">
      <c r="A266" s="33" t="n"/>
      <c r="B266" s="22" t="n"/>
      <c r="C266" s="23" t="n"/>
      <c r="D266" s="24" t="n"/>
      <c r="E266" s="23" t="n"/>
      <c r="F266" s="26" t="n"/>
      <c r="G266" s="27">
        <f>IF(B266="","",IFERROR(VLOOKUP(B266,Membros!$A$2:$B$121,2,FALSE),"Não cadastrado"))</f>
        <v/>
      </c>
      <c r="H266" s="28">
        <f>IF(COUNTA(A266:F266)=0,"",IF(AND(K266="OK",E266="Presente",A266&gt;=Configuração!$B$2,A266&lt;=Configuração!$B$3,COUNTIFS($B$2:B266,B266,$E$2:E266,"Presente",$A$2:A266,"&gt;="&amp;Configuração!$B$2,$A$2:A266,"&lt;="&amp;Configuração!$B$3,$K$2:K266,"OK")=1),1,0))</f>
        <v/>
      </c>
      <c r="I266" s="28">
        <f>IF(COUNTA(A266:F266)=0,"",IF(AND(K266="OK",E266="Presente",A266&gt;=Configuração!$B$2,A266&lt;=Configuração!$B$3,COUNTIFS($B$2:B266,B266,$C$2:C266,C266,$E$2:E266,"Presente",$A$2:A266,"&gt;="&amp;Configuração!$B$2,$A$2:A266,"&lt;="&amp;Configuração!$B$3,$K$2:K266,"OK")=1),1,0))</f>
        <v/>
      </c>
      <c r="J266" s="27">
        <f>IF(OR(A266="",B266="",C266="",D266=""),"",IF(COUNTIFS($A$2:$A$501,A266,$B$2:$B$501,B266,$C$2:$C$501,C266,$D$2:$D$501,D266)&gt;1,"Duplicado",""))</f>
        <v/>
      </c>
      <c r="K266" s="27">
        <f>IF(COUNTA(A266:F266)=0,"",IF(OR(A266="",B266="",C266="",D266="",E266=""),"Campos obrigatórios",IF(OR(NOT(ISNUMBER(A266)),A266&lt;DATE(2020,1,1),A266&gt;TODAY()),"Data inválida",IF(COUNTIF(Configuração!$E$2:$E$4,C266)=0,"Frente inválida",IF(COUNTIF(Configuração!$H$2:$H$4,E266)=0,"Situação inválida",IF(G266="Não cadastrado","Código não cadastrado",IF(COUNTIFS(Configuração!$F$2:$F$20,D266,Configuração!$G$2:$G$20,C266)=0,"Atividade incompatível",IF(J266="Duplicado","Possível duplicidade",IF(AND(C266="Serviço",E266="Presente",OR(F266="",NOT(ISNUMBER(F266)),F266&lt;=0,F266&gt;Configuração!$B$4)),"Revisar horas",IF(AND(OR(C266&lt;&gt;"Serviço",E266&lt;&gt;"Presente"),F266&lt;&gt;""),"Horas não aplicáveis",IF(G266="Inativo","Cadastro inativo","OK")))))))))))</f>
        <v/>
      </c>
    </row>
    <row r="267" ht="21" customHeight="1">
      <c r="A267" s="33" t="n"/>
      <c r="B267" s="22" t="n"/>
      <c r="C267" s="23" t="n"/>
      <c r="D267" s="24" t="n"/>
      <c r="E267" s="23" t="n"/>
      <c r="F267" s="26" t="n"/>
      <c r="G267" s="27">
        <f>IF(B267="","",IFERROR(VLOOKUP(B267,Membros!$A$2:$B$121,2,FALSE),"Não cadastrado"))</f>
        <v/>
      </c>
      <c r="H267" s="28">
        <f>IF(COUNTA(A267:F267)=0,"",IF(AND(K267="OK",E267="Presente",A267&gt;=Configuração!$B$2,A267&lt;=Configuração!$B$3,COUNTIFS($B$2:B267,B267,$E$2:E267,"Presente",$A$2:A267,"&gt;="&amp;Configuração!$B$2,$A$2:A267,"&lt;="&amp;Configuração!$B$3,$K$2:K267,"OK")=1),1,0))</f>
        <v/>
      </c>
      <c r="I267" s="28">
        <f>IF(COUNTA(A267:F267)=0,"",IF(AND(K267="OK",E267="Presente",A267&gt;=Configuração!$B$2,A267&lt;=Configuração!$B$3,COUNTIFS($B$2:B267,B267,$C$2:C267,C267,$E$2:E267,"Presente",$A$2:A267,"&gt;="&amp;Configuração!$B$2,$A$2:A267,"&lt;="&amp;Configuração!$B$3,$K$2:K267,"OK")=1),1,0))</f>
        <v/>
      </c>
      <c r="J267" s="27">
        <f>IF(OR(A267="",B267="",C267="",D267=""),"",IF(COUNTIFS($A$2:$A$501,A267,$B$2:$B$501,B267,$C$2:$C$501,C267,$D$2:$D$501,D267)&gt;1,"Duplicado",""))</f>
        <v/>
      </c>
      <c r="K267" s="27">
        <f>IF(COUNTA(A267:F267)=0,"",IF(OR(A267="",B267="",C267="",D267="",E267=""),"Campos obrigatórios",IF(OR(NOT(ISNUMBER(A267)),A267&lt;DATE(2020,1,1),A267&gt;TODAY()),"Data inválida",IF(COUNTIF(Configuração!$E$2:$E$4,C267)=0,"Frente inválida",IF(COUNTIF(Configuração!$H$2:$H$4,E267)=0,"Situação inválida",IF(G267="Não cadastrado","Código não cadastrado",IF(COUNTIFS(Configuração!$F$2:$F$20,D267,Configuração!$G$2:$G$20,C267)=0,"Atividade incompatível",IF(J267="Duplicado","Possível duplicidade",IF(AND(C267="Serviço",E267="Presente",OR(F267="",NOT(ISNUMBER(F267)),F267&lt;=0,F267&gt;Configuração!$B$4)),"Revisar horas",IF(AND(OR(C267&lt;&gt;"Serviço",E267&lt;&gt;"Presente"),F267&lt;&gt;""),"Horas não aplicáveis",IF(G267="Inativo","Cadastro inativo","OK")))))))))))</f>
        <v/>
      </c>
    </row>
    <row r="268" ht="21" customHeight="1">
      <c r="A268" s="33" t="n"/>
      <c r="B268" s="22" t="n"/>
      <c r="C268" s="23" t="n"/>
      <c r="D268" s="24" t="n"/>
      <c r="E268" s="23" t="n"/>
      <c r="F268" s="26" t="n"/>
      <c r="G268" s="27">
        <f>IF(B268="","",IFERROR(VLOOKUP(B268,Membros!$A$2:$B$121,2,FALSE),"Não cadastrado"))</f>
        <v/>
      </c>
      <c r="H268" s="28">
        <f>IF(COUNTA(A268:F268)=0,"",IF(AND(K268="OK",E268="Presente",A268&gt;=Configuração!$B$2,A268&lt;=Configuração!$B$3,COUNTIFS($B$2:B268,B268,$E$2:E268,"Presente",$A$2:A268,"&gt;="&amp;Configuração!$B$2,$A$2:A268,"&lt;="&amp;Configuração!$B$3,$K$2:K268,"OK")=1),1,0))</f>
        <v/>
      </c>
      <c r="I268" s="28">
        <f>IF(COUNTA(A268:F268)=0,"",IF(AND(K268="OK",E268="Presente",A268&gt;=Configuração!$B$2,A268&lt;=Configuração!$B$3,COUNTIFS($B$2:B268,B268,$C$2:C268,C268,$E$2:E268,"Presente",$A$2:A268,"&gt;="&amp;Configuração!$B$2,$A$2:A268,"&lt;="&amp;Configuração!$B$3,$K$2:K268,"OK")=1),1,0))</f>
        <v/>
      </c>
      <c r="J268" s="27">
        <f>IF(OR(A268="",B268="",C268="",D268=""),"",IF(COUNTIFS($A$2:$A$501,A268,$B$2:$B$501,B268,$C$2:$C$501,C268,$D$2:$D$501,D268)&gt;1,"Duplicado",""))</f>
        <v/>
      </c>
      <c r="K268" s="27">
        <f>IF(COUNTA(A268:F268)=0,"",IF(OR(A268="",B268="",C268="",D268="",E268=""),"Campos obrigatórios",IF(OR(NOT(ISNUMBER(A268)),A268&lt;DATE(2020,1,1),A268&gt;TODAY()),"Data inválida",IF(COUNTIF(Configuração!$E$2:$E$4,C268)=0,"Frente inválida",IF(COUNTIF(Configuração!$H$2:$H$4,E268)=0,"Situação inválida",IF(G268="Não cadastrado","Código não cadastrado",IF(COUNTIFS(Configuração!$F$2:$F$20,D268,Configuração!$G$2:$G$20,C268)=0,"Atividade incompatível",IF(J268="Duplicado","Possível duplicidade",IF(AND(C268="Serviço",E268="Presente",OR(F268="",NOT(ISNUMBER(F268)),F268&lt;=0,F268&gt;Configuração!$B$4)),"Revisar horas",IF(AND(OR(C268&lt;&gt;"Serviço",E268&lt;&gt;"Presente"),F268&lt;&gt;""),"Horas não aplicáveis",IF(G268="Inativo","Cadastro inativo","OK")))))))))))</f>
        <v/>
      </c>
    </row>
    <row r="269" ht="21" customHeight="1">
      <c r="A269" s="33" t="n"/>
      <c r="B269" s="22" t="n"/>
      <c r="C269" s="23" t="n"/>
      <c r="D269" s="24" t="n"/>
      <c r="E269" s="23" t="n"/>
      <c r="F269" s="26" t="n"/>
      <c r="G269" s="27">
        <f>IF(B269="","",IFERROR(VLOOKUP(B269,Membros!$A$2:$B$121,2,FALSE),"Não cadastrado"))</f>
        <v/>
      </c>
      <c r="H269" s="28">
        <f>IF(COUNTA(A269:F269)=0,"",IF(AND(K269="OK",E269="Presente",A269&gt;=Configuração!$B$2,A269&lt;=Configuração!$B$3,COUNTIFS($B$2:B269,B269,$E$2:E269,"Presente",$A$2:A269,"&gt;="&amp;Configuração!$B$2,$A$2:A269,"&lt;="&amp;Configuração!$B$3,$K$2:K269,"OK")=1),1,0))</f>
        <v/>
      </c>
      <c r="I269" s="28">
        <f>IF(COUNTA(A269:F269)=0,"",IF(AND(K269="OK",E269="Presente",A269&gt;=Configuração!$B$2,A269&lt;=Configuração!$B$3,COUNTIFS($B$2:B269,B269,$C$2:C269,C269,$E$2:E269,"Presente",$A$2:A269,"&gt;="&amp;Configuração!$B$2,$A$2:A269,"&lt;="&amp;Configuração!$B$3,$K$2:K269,"OK")=1),1,0))</f>
        <v/>
      </c>
      <c r="J269" s="27">
        <f>IF(OR(A269="",B269="",C269="",D269=""),"",IF(COUNTIFS($A$2:$A$501,A269,$B$2:$B$501,B269,$C$2:$C$501,C269,$D$2:$D$501,D269)&gt;1,"Duplicado",""))</f>
        <v/>
      </c>
      <c r="K269" s="27">
        <f>IF(COUNTA(A269:F269)=0,"",IF(OR(A269="",B269="",C269="",D269="",E269=""),"Campos obrigatórios",IF(OR(NOT(ISNUMBER(A269)),A269&lt;DATE(2020,1,1),A269&gt;TODAY()),"Data inválida",IF(COUNTIF(Configuração!$E$2:$E$4,C269)=0,"Frente inválida",IF(COUNTIF(Configuração!$H$2:$H$4,E269)=0,"Situação inválida",IF(G269="Não cadastrado","Código não cadastrado",IF(COUNTIFS(Configuração!$F$2:$F$20,D269,Configuração!$G$2:$G$20,C269)=0,"Atividade incompatível",IF(J269="Duplicado","Possível duplicidade",IF(AND(C269="Serviço",E269="Presente",OR(F269="",NOT(ISNUMBER(F269)),F269&lt;=0,F269&gt;Configuração!$B$4)),"Revisar horas",IF(AND(OR(C269&lt;&gt;"Serviço",E269&lt;&gt;"Presente"),F269&lt;&gt;""),"Horas não aplicáveis",IF(G269="Inativo","Cadastro inativo","OK")))))))))))</f>
        <v/>
      </c>
    </row>
    <row r="270" ht="21" customHeight="1">
      <c r="A270" s="33" t="n"/>
      <c r="B270" s="22" t="n"/>
      <c r="C270" s="23" t="n"/>
      <c r="D270" s="24" t="n"/>
      <c r="E270" s="23" t="n"/>
      <c r="F270" s="26" t="n"/>
      <c r="G270" s="27">
        <f>IF(B270="","",IFERROR(VLOOKUP(B270,Membros!$A$2:$B$121,2,FALSE),"Não cadastrado"))</f>
        <v/>
      </c>
      <c r="H270" s="28">
        <f>IF(COUNTA(A270:F270)=0,"",IF(AND(K270="OK",E270="Presente",A270&gt;=Configuração!$B$2,A270&lt;=Configuração!$B$3,COUNTIFS($B$2:B270,B270,$E$2:E270,"Presente",$A$2:A270,"&gt;="&amp;Configuração!$B$2,$A$2:A270,"&lt;="&amp;Configuração!$B$3,$K$2:K270,"OK")=1),1,0))</f>
        <v/>
      </c>
      <c r="I270" s="28">
        <f>IF(COUNTA(A270:F270)=0,"",IF(AND(K270="OK",E270="Presente",A270&gt;=Configuração!$B$2,A270&lt;=Configuração!$B$3,COUNTIFS($B$2:B270,B270,$C$2:C270,C270,$E$2:E270,"Presente",$A$2:A270,"&gt;="&amp;Configuração!$B$2,$A$2:A270,"&lt;="&amp;Configuração!$B$3,$K$2:K270,"OK")=1),1,0))</f>
        <v/>
      </c>
      <c r="J270" s="27">
        <f>IF(OR(A270="",B270="",C270="",D270=""),"",IF(COUNTIFS($A$2:$A$501,A270,$B$2:$B$501,B270,$C$2:$C$501,C270,$D$2:$D$501,D270)&gt;1,"Duplicado",""))</f>
        <v/>
      </c>
      <c r="K270" s="27">
        <f>IF(COUNTA(A270:F270)=0,"",IF(OR(A270="",B270="",C270="",D270="",E270=""),"Campos obrigatórios",IF(OR(NOT(ISNUMBER(A270)),A270&lt;DATE(2020,1,1),A270&gt;TODAY()),"Data inválida",IF(COUNTIF(Configuração!$E$2:$E$4,C270)=0,"Frente inválida",IF(COUNTIF(Configuração!$H$2:$H$4,E270)=0,"Situação inválida",IF(G270="Não cadastrado","Código não cadastrado",IF(COUNTIFS(Configuração!$F$2:$F$20,D270,Configuração!$G$2:$G$20,C270)=0,"Atividade incompatível",IF(J270="Duplicado","Possível duplicidade",IF(AND(C270="Serviço",E270="Presente",OR(F270="",NOT(ISNUMBER(F270)),F270&lt;=0,F270&gt;Configuração!$B$4)),"Revisar horas",IF(AND(OR(C270&lt;&gt;"Serviço",E270&lt;&gt;"Presente"),F270&lt;&gt;""),"Horas não aplicáveis",IF(G270="Inativo","Cadastro inativo","OK")))))))))))</f>
        <v/>
      </c>
    </row>
    <row r="271" ht="21" customHeight="1">
      <c r="A271" s="33" t="n"/>
      <c r="B271" s="22" t="n"/>
      <c r="C271" s="23" t="n"/>
      <c r="D271" s="24" t="n"/>
      <c r="E271" s="23" t="n"/>
      <c r="F271" s="26" t="n"/>
      <c r="G271" s="27">
        <f>IF(B271="","",IFERROR(VLOOKUP(B271,Membros!$A$2:$B$121,2,FALSE),"Não cadastrado"))</f>
        <v/>
      </c>
      <c r="H271" s="28">
        <f>IF(COUNTA(A271:F271)=0,"",IF(AND(K271="OK",E271="Presente",A271&gt;=Configuração!$B$2,A271&lt;=Configuração!$B$3,COUNTIFS($B$2:B271,B271,$E$2:E271,"Presente",$A$2:A271,"&gt;="&amp;Configuração!$B$2,$A$2:A271,"&lt;="&amp;Configuração!$B$3,$K$2:K271,"OK")=1),1,0))</f>
        <v/>
      </c>
      <c r="I271" s="28">
        <f>IF(COUNTA(A271:F271)=0,"",IF(AND(K271="OK",E271="Presente",A271&gt;=Configuração!$B$2,A271&lt;=Configuração!$B$3,COUNTIFS($B$2:B271,B271,$C$2:C271,C271,$E$2:E271,"Presente",$A$2:A271,"&gt;="&amp;Configuração!$B$2,$A$2:A271,"&lt;="&amp;Configuração!$B$3,$K$2:K271,"OK")=1),1,0))</f>
        <v/>
      </c>
      <c r="J271" s="27">
        <f>IF(OR(A271="",B271="",C271="",D271=""),"",IF(COUNTIFS($A$2:$A$501,A271,$B$2:$B$501,B271,$C$2:$C$501,C271,$D$2:$D$501,D271)&gt;1,"Duplicado",""))</f>
        <v/>
      </c>
      <c r="K271" s="27">
        <f>IF(COUNTA(A271:F271)=0,"",IF(OR(A271="",B271="",C271="",D271="",E271=""),"Campos obrigatórios",IF(OR(NOT(ISNUMBER(A271)),A271&lt;DATE(2020,1,1),A271&gt;TODAY()),"Data inválida",IF(COUNTIF(Configuração!$E$2:$E$4,C271)=0,"Frente inválida",IF(COUNTIF(Configuração!$H$2:$H$4,E271)=0,"Situação inválida",IF(G271="Não cadastrado","Código não cadastrado",IF(COUNTIFS(Configuração!$F$2:$F$20,D271,Configuração!$G$2:$G$20,C271)=0,"Atividade incompatível",IF(J271="Duplicado","Possível duplicidade",IF(AND(C271="Serviço",E271="Presente",OR(F271="",NOT(ISNUMBER(F271)),F271&lt;=0,F271&gt;Configuração!$B$4)),"Revisar horas",IF(AND(OR(C271&lt;&gt;"Serviço",E271&lt;&gt;"Presente"),F271&lt;&gt;""),"Horas não aplicáveis",IF(G271="Inativo","Cadastro inativo","OK")))))))))))</f>
        <v/>
      </c>
    </row>
    <row r="272" ht="21" customHeight="1">
      <c r="A272" s="33" t="n"/>
      <c r="B272" s="22" t="n"/>
      <c r="C272" s="23" t="n"/>
      <c r="D272" s="24" t="n"/>
      <c r="E272" s="23" t="n"/>
      <c r="F272" s="26" t="n"/>
      <c r="G272" s="27">
        <f>IF(B272="","",IFERROR(VLOOKUP(B272,Membros!$A$2:$B$121,2,FALSE),"Não cadastrado"))</f>
        <v/>
      </c>
      <c r="H272" s="28">
        <f>IF(COUNTA(A272:F272)=0,"",IF(AND(K272="OK",E272="Presente",A272&gt;=Configuração!$B$2,A272&lt;=Configuração!$B$3,COUNTIFS($B$2:B272,B272,$E$2:E272,"Presente",$A$2:A272,"&gt;="&amp;Configuração!$B$2,$A$2:A272,"&lt;="&amp;Configuração!$B$3,$K$2:K272,"OK")=1),1,0))</f>
        <v/>
      </c>
      <c r="I272" s="28">
        <f>IF(COUNTA(A272:F272)=0,"",IF(AND(K272="OK",E272="Presente",A272&gt;=Configuração!$B$2,A272&lt;=Configuração!$B$3,COUNTIFS($B$2:B272,B272,$C$2:C272,C272,$E$2:E272,"Presente",$A$2:A272,"&gt;="&amp;Configuração!$B$2,$A$2:A272,"&lt;="&amp;Configuração!$B$3,$K$2:K272,"OK")=1),1,0))</f>
        <v/>
      </c>
      <c r="J272" s="27">
        <f>IF(OR(A272="",B272="",C272="",D272=""),"",IF(COUNTIFS($A$2:$A$501,A272,$B$2:$B$501,B272,$C$2:$C$501,C272,$D$2:$D$501,D272)&gt;1,"Duplicado",""))</f>
        <v/>
      </c>
      <c r="K272" s="27">
        <f>IF(COUNTA(A272:F272)=0,"",IF(OR(A272="",B272="",C272="",D272="",E272=""),"Campos obrigatórios",IF(OR(NOT(ISNUMBER(A272)),A272&lt;DATE(2020,1,1),A272&gt;TODAY()),"Data inválida",IF(COUNTIF(Configuração!$E$2:$E$4,C272)=0,"Frente inválida",IF(COUNTIF(Configuração!$H$2:$H$4,E272)=0,"Situação inválida",IF(G272="Não cadastrado","Código não cadastrado",IF(COUNTIFS(Configuração!$F$2:$F$20,D272,Configuração!$G$2:$G$20,C272)=0,"Atividade incompatível",IF(J272="Duplicado","Possível duplicidade",IF(AND(C272="Serviço",E272="Presente",OR(F272="",NOT(ISNUMBER(F272)),F272&lt;=0,F272&gt;Configuração!$B$4)),"Revisar horas",IF(AND(OR(C272&lt;&gt;"Serviço",E272&lt;&gt;"Presente"),F272&lt;&gt;""),"Horas não aplicáveis",IF(G272="Inativo","Cadastro inativo","OK")))))))))))</f>
        <v/>
      </c>
    </row>
    <row r="273" ht="21" customHeight="1">
      <c r="A273" s="33" t="n"/>
      <c r="B273" s="22" t="n"/>
      <c r="C273" s="23" t="n"/>
      <c r="D273" s="24" t="n"/>
      <c r="E273" s="23" t="n"/>
      <c r="F273" s="26" t="n"/>
      <c r="G273" s="27">
        <f>IF(B273="","",IFERROR(VLOOKUP(B273,Membros!$A$2:$B$121,2,FALSE),"Não cadastrado"))</f>
        <v/>
      </c>
      <c r="H273" s="28">
        <f>IF(COUNTA(A273:F273)=0,"",IF(AND(K273="OK",E273="Presente",A273&gt;=Configuração!$B$2,A273&lt;=Configuração!$B$3,COUNTIFS($B$2:B273,B273,$E$2:E273,"Presente",$A$2:A273,"&gt;="&amp;Configuração!$B$2,$A$2:A273,"&lt;="&amp;Configuração!$B$3,$K$2:K273,"OK")=1),1,0))</f>
        <v/>
      </c>
      <c r="I273" s="28">
        <f>IF(COUNTA(A273:F273)=0,"",IF(AND(K273="OK",E273="Presente",A273&gt;=Configuração!$B$2,A273&lt;=Configuração!$B$3,COUNTIFS($B$2:B273,B273,$C$2:C273,C273,$E$2:E273,"Presente",$A$2:A273,"&gt;="&amp;Configuração!$B$2,$A$2:A273,"&lt;="&amp;Configuração!$B$3,$K$2:K273,"OK")=1),1,0))</f>
        <v/>
      </c>
      <c r="J273" s="27">
        <f>IF(OR(A273="",B273="",C273="",D273=""),"",IF(COUNTIFS($A$2:$A$501,A273,$B$2:$B$501,B273,$C$2:$C$501,C273,$D$2:$D$501,D273)&gt;1,"Duplicado",""))</f>
        <v/>
      </c>
      <c r="K273" s="27">
        <f>IF(COUNTA(A273:F273)=0,"",IF(OR(A273="",B273="",C273="",D273="",E273=""),"Campos obrigatórios",IF(OR(NOT(ISNUMBER(A273)),A273&lt;DATE(2020,1,1),A273&gt;TODAY()),"Data inválida",IF(COUNTIF(Configuração!$E$2:$E$4,C273)=0,"Frente inválida",IF(COUNTIF(Configuração!$H$2:$H$4,E273)=0,"Situação inválida",IF(G273="Não cadastrado","Código não cadastrado",IF(COUNTIFS(Configuração!$F$2:$F$20,D273,Configuração!$G$2:$G$20,C273)=0,"Atividade incompatível",IF(J273="Duplicado","Possível duplicidade",IF(AND(C273="Serviço",E273="Presente",OR(F273="",NOT(ISNUMBER(F273)),F273&lt;=0,F273&gt;Configuração!$B$4)),"Revisar horas",IF(AND(OR(C273&lt;&gt;"Serviço",E273&lt;&gt;"Presente"),F273&lt;&gt;""),"Horas não aplicáveis",IF(G273="Inativo","Cadastro inativo","OK")))))))))))</f>
        <v/>
      </c>
    </row>
    <row r="274" ht="21" customHeight="1">
      <c r="A274" s="33" t="n"/>
      <c r="B274" s="22" t="n"/>
      <c r="C274" s="23" t="n"/>
      <c r="D274" s="24" t="n"/>
      <c r="E274" s="23" t="n"/>
      <c r="F274" s="26" t="n"/>
      <c r="G274" s="27">
        <f>IF(B274="","",IFERROR(VLOOKUP(B274,Membros!$A$2:$B$121,2,FALSE),"Não cadastrado"))</f>
        <v/>
      </c>
      <c r="H274" s="28">
        <f>IF(COUNTA(A274:F274)=0,"",IF(AND(K274="OK",E274="Presente",A274&gt;=Configuração!$B$2,A274&lt;=Configuração!$B$3,COUNTIFS($B$2:B274,B274,$E$2:E274,"Presente",$A$2:A274,"&gt;="&amp;Configuração!$B$2,$A$2:A274,"&lt;="&amp;Configuração!$B$3,$K$2:K274,"OK")=1),1,0))</f>
        <v/>
      </c>
      <c r="I274" s="28">
        <f>IF(COUNTA(A274:F274)=0,"",IF(AND(K274="OK",E274="Presente",A274&gt;=Configuração!$B$2,A274&lt;=Configuração!$B$3,COUNTIFS($B$2:B274,B274,$C$2:C274,C274,$E$2:E274,"Presente",$A$2:A274,"&gt;="&amp;Configuração!$B$2,$A$2:A274,"&lt;="&amp;Configuração!$B$3,$K$2:K274,"OK")=1),1,0))</f>
        <v/>
      </c>
      <c r="J274" s="27">
        <f>IF(OR(A274="",B274="",C274="",D274=""),"",IF(COUNTIFS($A$2:$A$501,A274,$B$2:$B$501,B274,$C$2:$C$501,C274,$D$2:$D$501,D274)&gt;1,"Duplicado",""))</f>
        <v/>
      </c>
      <c r="K274" s="27">
        <f>IF(COUNTA(A274:F274)=0,"",IF(OR(A274="",B274="",C274="",D274="",E274=""),"Campos obrigatórios",IF(OR(NOT(ISNUMBER(A274)),A274&lt;DATE(2020,1,1),A274&gt;TODAY()),"Data inválida",IF(COUNTIF(Configuração!$E$2:$E$4,C274)=0,"Frente inválida",IF(COUNTIF(Configuração!$H$2:$H$4,E274)=0,"Situação inválida",IF(G274="Não cadastrado","Código não cadastrado",IF(COUNTIFS(Configuração!$F$2:$F$20,D274,Configuração!$G$2:$G$20,C274)=0,"Atividade incompatível",IF(J274="Duplicado","Possível duplicidade",IF(AND(C274="Serviço",E274="Presente",OR(F274="",NOT(ISNUMBER(F274)),F274&lt;=0,F274&gt;Configuração!$B$4)),"Revisar horas",IF(AND(OR(C274&lt;&gt;"Serviço",E274&lt;&gt;"Presente"),F274&lt;&gt;""),"Horas não aplicáveis",IF(G274="Inativo","Cadastro inativo","OK")))))))))))</f>
        <v/>
      </c>
    </row>
    <row r="275" ht="21" customHeight="1">
      <c r="A275" s="33" t="n"/>
      <c r="B275" s="22" t="n"/>
      <c r="C275" s="23" t="n"/>
      <c r="D275" s="24" t="n"/>
      <c r="E275" s="23" t="n"/>
      <c r="F275" s="26" t="n"/>
      <c r="G275" s="27">
        <f>IF(B275="","",IFERROR(VLOOKUP(B275,Membros!$A$2:$B$121,2,FALSE),"Não cadastrado"))</f>
        <v/>
      </c>
      <c r="H275" s="28">
        <f>IF(COUNTA(A275:F275)=0,"",IF(AND(K275="OK",E275="Presente",A275&gt;=Configuração!$B$2,A275&lt;=Configuração!$B$3,COUNTIFS($B$2:B275,B275,$E$2:E275,"Presente",$A$2:A275,"&gt;="&amp;Configuração!$B$2,$A$2:A275,"&lt;="&amp;Configuração!$B$3,$K$2:K275,"OK")=1),1,0))</f>
        <v/>
      </c>
      <c r="I275" s="28">
        <f>IF(COUNTA(A275:F275)=0,"",IF(AND(K275="OK",E275="Presente",A275&gt;=Configuração!$B$2,A275&lt;=Configuração!$B$3,COUNTIFS($B$2:B275,B275,$C$2:C275,C275,$E$2:E275,"Presente",$A$2:A275,"&gt;="&amp;Configuração!$B$2,$A$2:A275,"&lt;="&amp;Configuração!$B$3,$K$2:K275,"OK")=1),1,0))</f>
        <v/>
      </c>
      <c r="J275" s="27">
        <f>IF(OR(A275="",B275="",C275="",D275=""),"",IF(COUNTIFS($A$2:$A$501,A275,$B$2:$B$501,B275,$C$2:$C$501,C275,$D$2:$D$501,D275)&gt;1,"Duplicado",""))</f>
        <v/>
      </c>
      <c r="K275" s="27">
        <f>IF(COUNTA(A275:F275)=0,"",IF(OR(A275="",B275="",C275="",D275="",E275=""),"Campos obrigatórios",IF(OR(NOT(ISNUMBER(A275)),A275&lt;DATE(2020,1,1),A275&gt;TODAY()),"Data inválida",IF(COUNTIF(Configuração!$E$2:$E$4,C275)=0,"Frente inválida",IF(COUNTIF(Configuração!$H$2:$H$4,E275)=0,"Situação inválida",IF(G275="Não cadastrado","Código não cadastrado",IF(COUNTIFS(Configuração!$F$2:$F$20,D275,Configuração!$G$2:$G$20,C275)=0,"Atividade incompatível",IF(J275="Duplicado","Possível duplicidade",IF(AND(C275="Serviço",E275="Presente",OR(F275="",NOT(ISNUMBER(F275)),F275&lt;=0,F275&gt;Configuração!$B$4)),"Revisar horas",IF(AND(OR(C275&lt;&gt;"Serviço",E275&lt;&gt;"Presente"),F275&lt;&gt;""),"Horas não aplicáveis",IF(G275="Inativo","Cadastro inativo","OK")))))))))))</f>
        <v/>
      </c>
    </row>
    <row r="276" ht="21" customHeight="1">
      <c r="A276" s="33" t="n"/>
      <c r="B276" s="22" t="n"/>
      <c r="C276" s="23" t="n"/>
      <c r="D276" s="24" t="n"/>
      <c r="E276" s="23" t="n"/>
      <c r="F276" s="26" t="n"/>
      <c r="G276" s="27">
        <f>IF(B276="","",IFERROR(VLOOKUP(B276,Membros!$A$2:$B$121,2,FALSE),"Não cadastrado"))</f>
        <v/>
      </c>
      <c r="H276" s="28">
        <f>IF(COUNTA(A276:F276)=0,"",IF(AND(K276="OK",E276="Presente",A276&gt;=Configuração!$B$2,A276&lt;=Configuração!$B$3,COUNTIFS($B$2:B276,B276,$E$2:E276,"Presente",$A$2:A276,"&gt;="&amp;Configuração!$B$2,$A$2:A276,"&lt;="&amp;Configuração!$B$3,$K$2:K276,"OK")=1),1,0))</f>
        <v/>
      </c>
      <c r="I276" s="28">
        <f>IF(COUNTA(A276:F276)=0,"",IF(AND(K276="OK",E276="Presente",A276&gt;=Configuração!$B$2,A276&lt;=Configuração!$B$3,COUNTIFS($B$2:B276,B276,$C$2:C276,C276,$E$2:E276,"Presente",$A$2:A276,"&gt;="&amp;Configuração!$B$2,$A$2:A276,"&lt;="&amp;Configuração!$B$3,$K$2:K276,"OK")=1),1,0))</f>
        <v/>
      </c>
      <c r="J276" s="27">
        <f>IF(OR(A276="",B276="",C276="",D276=""),"",IF(COUNTIFS($A$2:$A$501,A276,$B$2:$B$501,B276,$C$2:$C$501,C276,$D$2:$D$501,D276)&gt;1,"Duplicado",""))</f>
        <v/>
      </c>
      <c r="K276" s="27">
        <f>IF(COUNTA(A276:F276)=0,"",IF(OR(A276="",B276="",C276="",D276="",E276=""),"Campos obrigatórios",IF(OR(NOT(ISNUMBER(A276)),A276&lt;DATE(2020,1,1),A276&gt;TODAY()),"Data inválida",IF(COUNTIF(Configuração!$E$2:$E$4,C276)=0,"Frente inválida",IF(COUNTIF(Configuração!$H$2:$H$4,E276)=0,"Situação inválida",IF(G276="Não cadastrado","Código não cadastrado",IF(COUNTIFS(Configuração!$F$2:$F$20,D276,Configuração!$G$2:$G$20,C276)=0,"Atividade incompatível",IF(J276="Duplicado","Possível duplicidade",IF(AND(C276="Serviço",E276="Presente",OR(F276="",NOT(ISNUMBER(F276)),F276&lt;=0,F276&gt;Configuração!$B$4)),"Revisar horas",IF(AND(OR(C276&lt;&gt;"Serviço",E276&lt;&gt;"Presente"),F276&lt;&gt;""),"Horas não aplicáveis",IF(G276="Inativo","Cadastro inativo","OK")))))))))))</f>
        <v/>
      </c>
    </row>
    <row r="277" ht="21" customHeight="1">
      <c r="A277" s="33" t="n"/>
      <c r="B277" s="22" t="n"/>
      <c r="C277" s="23" t="n"/>
      <c r="D277" s="24" t="n"/>
      <c r="E277" s="23" t="n"/>
      <c r="F277" s="26" t="n"/>
      <c r="G277" s="27">
        <f>IF(B277="","",IFERROR(VLOOKUP(B277,Membros!$A$2:$B$121,2,FALSE),"Não cadastrado"))</f>
        <v/>
      </c>
      <c r="H277" s="28">
        <f>IF(COUNTA(A277:F277)=0,"",IF(AND(K277="OK",E277="Presente",A277&gt;=Configuração!$B$2,A277&lt;=Configuração!$B$3,COUNTIFS($B$2:B277,B277,$E$2:E277,"Presente",$A$2:A277,"&gt;="&amp;Configuração!$B$2,$A$2:A277,"&lt;="&amp;Configuração!$B$3,$K$2:K277,"OK")=1),1,0))</f>
        <v/>
      </c>
      <c r="I277" s="28">
        <f>IF(COUNTA(A277:F277)=0,"",IF(AND(K277="OK",E277="Presente",A277&gt;=Configuração!$B$2,A277&lt;=Configuração!$B$3,COUNTIFS($B$2:B277,B277,$C$2:C277,C277,$E$2:E277,"Presente",$A$2:A277,"&gt;="&amp;Configuração!$B$2,$A$2:A277,"&lt;="&amp;Configuração!$B$3,$K$2:K277,"OK")=1),1,0))</f>
        <v/>
      </c>
      <c r="J277" s="27">
        <f>IF(OR(A277="",B277="",C277="",D277=""),"",IF(COUNTIFS($A$2:$A$501,A277,$B$2:$B$501,B277,$C$2:$C$501,C277,$D$2:$D$501,D277)&gt;1,"Duplicado",""))</f>
        <v/>
      </c>
      <c r="K277" s="27">
        <f>IF(COUNTA(A277:F277)=0,"",IF(OR(A277="",B277="",C277="",D277="",E277=""),"Campos obrigatórios",IF(OR(NOT(ISNUMBER(A277)),A277&lt;DATE(2020,1,1),A277&gt;TODAY()),"Data inválida",IF(COUNTIF(Configuração!$E$2:$E$4,C277)=0,"Frente inválida",IF(COUNTIF(Configuração!$H$2:$H$4,E277)=0,"Situação inválida",IF(G277="Não cadastrado","Código não cadastrado",IF(COUNTIFS(Configuração!$F$2:$F$20,D277,Configuração!$G$2:$G$20,C277)=0,"Atividade incompatível",IF(J277="Duplicado","Possível duplicidade",IF(AND(C277="Serviço",E277="Presente",OR(F277="",NOT(ISNUMBER(F277)),F277&lt;=0,F277&gt;Configuração!$B$4)),"Revisar horas",IF(AND(OR(C277&lt;&gt;"Serviço",E277&lt;&gt;"Presente"),F277&lt;&gt;""),"Horas não aplicáveis",IF(G277="Inativo","Cadastro inativo","OK")))))))))))</f>
        <v/>
      </c>
    </row>
    <row r="278" ht="21" customHeight="1">
      <c r="A278" s="33" t="n"/>
      <c r="B278" s="22" t="n"/>
      <c r="C278" s="23" t="n"/>
      <c r="D278" s="24" t="n"/>
      <c r="E278" s="23" t="n"/>
      <c r="F278" s="26" t="n"/>
      <c r="G278" s="27">
        <f>IF(B278="","",IFERROR(VLOOKUP(B278,Membros!$A$2:$B$121,2,FALSE),"Não cadastrado"))</f>
        <v/>
      </c>
      <c r="H278" s="28">
        <f>IF(COUNTA(A278:F278)=0,"",IF(AND(K278="OK",E278="Presente",A278&gt;=Configuração!$B$2,A278&lt;=Configuração!$B$3,COUNTIFS($B$2:B278,B278,$E$2:E278,"Presente",$A$2:A278,"&gt;="&amp;Configuração!$B$2,$A$2:A278,"&lt;="&amp;Configuração!$B$3,$K$2:K278,"OK")=1),1,0))</f>
        <v/>
      </c>
      <c r="I278" s="28">
        <f>IF(COUNTA(A278:F278)=0,"",IF(AND(K278="OK",E278="Presente",A278&gt;=Configuração!$B$2,A278&lt;=Configuração!$B$3,COUNTIFS($B$2:B278,B278,$C$2:C278,C278,$E$2:E278,"Presente",$A$2:A278,"&gt;="&amp;Configuração!$B$2,$A$2:A278,"&lt;="&amp;Configuração!$B$3,$K$2:K278,"OK")=1),1,0))</f>
        <v/>
      </c>
      <c r="J278" s="27">
        <f>IF(OR(A278="",B278="",C278="",D278=""),"",IF(COUNTIFS($A$2:$A$501,A278,$B$2:$B$501,B278,$C$2:$C$501,C278,$D$2:$D$501,D278)&gt;1,"Duplicado",""))</f>
        <v/>
      </c>
      <c r="K278" s="27">
        <f>IF(COUNTA(A278:F278)=0,"",IF(OR(A278="",B278="",C278="",D278="",E278=""),"Campos obrigatórios",IF(OR(NOT(ISNUMBER(A278)),A278&lt;DATE(2020,1,1),A278&gt;TODAY()),"Data inválida",IF(COUNTIF(Configuração!$E$2:$E$4,C278)=0,"Frente inválida",IF(COUNTIF(Configuração!$H$2:$H$4,E278)=0,"Situação inválida",IF(G278="Não cadastrado","Código não cadastrado",IF(COUNTIFS(Configuração!$F$2:$F$20,D278,Configuração!$G$2:$G$20,C278)=0,"Atividade incompatível",IF(J278="Duplicado","Possível duplicidade",IF(AND(C278="Serviço",E278="Presente",OR(F278="",NOT(ISNUMBER(F278)),F278&lt;=0,F278&gt;Configuração!$B$4)),"Revisar horas",IF(AND(OR(C278&lt;&gt;"Serviço",E278&lt;&gt;"Presente"),F278&lt;&gt;""),"Horas não aplicáveis",IF(G278="Inativo","Cadastro inativo","OK")))))))))))</f>
        <v/>
      </c>
    </row>
    <row r="279" ht="21" customHeight="1">
      <c r="A279" s="33" t="n"/>
      <c r="B279" s="22" t="n"/>
      <c r="C279" s="23" t="n"/>
      <c r="D279" s="24" t="n"/>
      <c r="E279" s="23" t="n"/>
      <c r="F279" s="26" t="n"/>
      <c r="G279" s="27">
        <f>IF(B279="","",IFERROR(VLOOKUP(B279,Membros!$A$2:$B$121,2,FALSE),"Não cadastrado"))</f>
        <v/>
      </c>
      <c r="H279" s="28">
        <f>IF(COUNTA(A279:F279)=0,"",IF(AND(K279="OK",E279="Presente",A279&gt;=Configuração!$B$2,A279&lt;=Configuração!$B$3,COUNTIFS($B$2:B279,B279,$E$2:E279,"Presente",$A$2:A279,"&gt;="&amp;Configuração!$B$2,$A$2:A279,"&lt;="&amp;Configuração!$B$3,$K$2:K279,"OK")=1),1,0))</f>
        <v/>
      </c>
      <c r="I279" s="28">
        <f>IF(COUNTA(A279:F279)=0,"",IF(AND(K279="OK",E279="Presente",A279&gt;=Configuração!$B$2,A279&lt;=Configuração!$B$3,COUNTIFS($B$2:B279,B279,$C$2:C279,C279,$E$2:E279,"Presente",$A$2:A279,"&gt;="&amp;Configuração!$B$2,$A$2:A279,"&lt;="&amp;Configuração!$B$3,$K$2:K279,"OK")=1),1,0))</f>
        <v/>
      </c>
      <c r="J279" s="27">
        <f>IF(OR(A279="",B279="",C279="",D279=""),"",IF(COUNTIFS($A$2:$A$501,A279,$B$2:$B$501,B279,$C$2:$C$501,C279,$D$2:$D$501,D279)&gt;1,"Duplicado",""))</f>
        <v/>
      </c>
      <c r="K279" s="27">
        <f>IF(COUNTA(A279:F279)=0,"",IF(OR(A279="",B279="",C279="",D279="",E279=""),"Campos obrigatórios",IF(OR(NOT(ISNUMBER(A279)),A279&lt;DATE(2020,1,1),A279&gt;TODAY()),"Data inválida",IF(COUNTIF(Configuração!$E$2:$E$4,C279)=0,"Frente inválida",IF(COUNTIF(Configuração!$H$2:$H$4,E279)=0,"Situação inválida",IF(G279="Não cadastrado","Código não cadastrado",IF(COUNTIFS(Configuração!$F$2:$F$20,D279,Configuração!$G$2:$G$20,C279)=0,"Atividade incompatível",IF(J279="Duplicado","Possível duplicidade",IF(AND(C279="Serviço",E279="Presente",OR(F279="",NOT(ISNUMBER(F279)),F279&lt;=0,F279&gt;Configuração!$B$4)),"Revisar horas",IF(AND(OR(C279&lt;&gt;"Serviço",E279&lt;&gt;"Presente"),F279&lt;&gt;""),"Horas não aplicáveis",IF(G279="Inativo","Cadastro inativo","OK")))))))))))</f>
        <v/>
      </c>
    </row>
    <row r="280" ht="21" customHeight="1">
      <c r="A280" s="33" t="n"/>
      <c r="B280" s="22" t="n"/>
      <c r="C280" s="23" t="n"/>
      <c r="D280" s="24" t="n"/>
      <c r="E280" s="23" t="n"/>
      <c r="F280" s="26" t="n"/>
      <c r="G280" s="27">
        <f>IF(B280="","",IFERROR(VLOOKUP(B280,Membros!$A$2:$B$121,2,FALSE),"Não cadastrado"))</f>
        <v/>
      </c>
      <c r="H280" s="28">
        <f>IF(COUNTA(A280:F280)=0,"",IF(AND(K280="OK",E280="Presente",A280&gt;=Configuração!$B$2,A280&lt;=Configuração!$B$3,COUNTIFS($B$2:B280,B280,$E$2:E280,"Presente",$A$2:A280,"&gt;="&amp;Configuração!$B$2,$A$2:A280,"&lt;="&amp;Configuração!$B$3,$K$2:K280,"OK")=1),1,0))</f>
        <v/>
      </c>
      <c r="I280" s="28">
        <f>IF(COUNTA(A280:F280)=0,"",IF(AND(K280="OK",E280="Presente",A280&gt;=Configuração!$B$2,A280&lt;=Configuração!$B$3,COUNTIFS($B$2:B280,B280,$C$2:C280,C280,$E$2:E280,"Presente",$A$2:A280,"&gt;="&amp;Configuração!$B$2,$A$2:A280,"&lt;="&amp;Configuração!$B$3,$K$2:K280,"OK")=1),1,0))</f>
        <v/>
      </c>
      <c r="J280" s="27">
        <f>IF(OR(A280="",B280="",C280="",D280=""),"",IF(COUNTIFS($A$2:$A$501,A280,$B$2:$B$501,B280,$C$2:$C$501,C280,$D$2:$D$501,D280)&gt;1,"Duplicado",""))</f>
        <v/>
      </c>
      <c r="K280" s="27">
        <f>IF(COUNTA(A280:F280)=0,"",IF(OR(A280="",B280="",C280="",D280="",E280=""),"Campos obrigatórios",IF(OR(NOT(ISNUMBER(A280)),A280&lt;DATE(2020,1,1),A280&gt;TODAY()),"Data inválida",IF(COUNTIF(Configuração!$E$2:$E$4,C280)=0,"Frente inválida",IF(COUNTIF(Configuração!$H$2:$H$4,E280)=0,"Situação inválida",IF(G280="Não cadastrado","Código não cadastrado",IF(COUNTIFS(Configuração!$F$2:$F$20,D280,Configuração!$G$2:$G$20,C280)=0,"Atividade incompatível",IF(J280="Duplicado","Possível duplicidade",IF(AND(C280="Serviço",E280="Presente",OR(F280="",NOT(ISNUMBER(F280)),F280&lt;=0,F280&gt;Configuração!$B$4)),"Revisar horas",IF(AND(OR(C280&lt;&gt;"Serviço",E280&lt;&gt;"Presente"),F280&lt;&gt;""),"Horas não aplicáveis",IF(G280="Inativo","Cadastro inativo","OK")))))))))))</f>
        <v/>
      </c>
    </row>
    <row r="281" ht="21" customHeight="1">
      <c r="A281" s="33" t="n"/>
      <c r="B281" s="22" t="n"/>
      <c r="C281" s="23" t="n"/>
      <c r="D281" s="24" t="n"/>
      <c r="E281" s="23" t="n"/>
      <c r="F281" s="26" t="n"/>
      <c r="G281" s="27">
        <f>IF(B281="","",IFERROR(VLOOKUP(B281,Membros!$A$2:$B$121,2,FALSE),"Não cadastrado"))</f>
        <v/>
      </c>
      <c r="H281" s="28">
        <f>IF(COUNTA(A281:F281)=0,"",IF(AND(K281="OK",E281="Presente",A281&gt;=Configuração!$B$2,A281&lt;=Configuração!$B$3,COUNTIFS($B$2:B281,B281,$E$2:E281,"Presente",$A$2:A281,"&gt;="&amp;Configuração!$B$2,$A$2:A281,"&lt;="&amp;Configuração!$B$3,$K$2:K281,"OK")=1),1,0))</f>
        <v/>
      </c>
      <c r="I281" s="28">
        <f>IF(COUNTA(A281:F281)=0,"",IF(AND(K281="OK",E281="Presente",A281&gt;=Configuração!$B$2,A281&lt;=Configuração!$B$3,COUNTIFS($B$2:B281,B281,$C$2:C281,C281,$E$2:E281,"Presente",$A$2:A281,"&gt;="&amp;Configuração!$B$2,$A$2:A281,"&lt;="&amp;Configuração!$B$3,$K$2:K281,"OK")=1),1,0))</f>
        <v/>
      </c>
      <c r="J281" s="27">
        <f>IF(OR(A281="",B281="",C281="",D281=""),"",IF(COUNTIFS($A$2:$A$501,A281,$B$2:$B$501,B281,$C$2:$C$501,C281,$D$2:$D$501,D281)&gt;1,"Duplicado",""))</f>
        <v/>
      </c>
      <c r="K281" s="27">
        <f>IF(COUNTA(A281:F281)=0,"",IF(OR(A281="",B281="",C281="",D281="",E281=""),"Campos obrigatórios",IF(OR(NOT(ISNUMBER(A281)),A281&lt;DATE(2020,1,1),A281&gt;TODAY()),"Data inválida",IF(COUNTIF(Configuração!$E$2:$E$4,C281)=0,"Frente inválida",IF(COUNTIF(Configuração!$H$2:$H$4,E281)=0,"Situação inválida",IF(G281="Não cadastrado","Código não cadastrado",IF(COUNTIFS(Configuração!$F$2:$F$20,D281,Configuração!$G$2:$G$20,C281)=0,"Atividade incompatível",IF(J281="Duplicado","Possível duplicidade",IF(AND(C281="Serviço",E281="Presente",OR(F281="",NOT(ISNUMBER(F281)),F281&lt;=0,F281&gt;Configuração!$B$4)),"Revisar horas",IF(AND(OR(C281&lt;&gt;"Serviço",E281&lt;&gt;"Presente"),F281&lt;&gt;""),"Horas não aplicáveis",IF(G281="Inativo","Cadastro inativo","OK")))))))))))</f>
        <v/>
      </c>
    </row>
    <row r="282" ht="21" customHeight="1">
      <c r="A282" s="33" t="n"/>
      <c r="B282" s="22" t="n"/>
      <c r="C282" s="23" t="n"/>
      <c r="D282" s="24" t="n"/>
      <c r="E282" s="23" t="n"/>
      <c r="F282" s="26" t="n"/>
      <c r="G282" s="27">
        <f>IF(B282="","",IFERROR(VLOOKUP(B282,Membros!$A$2:$B$121,2,FALSE),"Não cadastrado"))</f>
        <v/>
      </c>
      <c r="H282" s="28">
        <f>IF(COUNTA(A282:F282)=0,"",IF(AND(K282="OK",E282="Presente",A282&gt;=Configuração!$B$2,A282&lt;=Configuração!$B$3,COUNTIFS($B$2:B282,B282,$E$2:E282,"Presente",$A$2:A282,"&gt;="&amp;Configuração!$B$2,$A$2:A282,"&lt;="&amp;Configuração!$B$3,$K$2:K282,"OK")=1),1,0))</f>
        <v/>
      </c>
      <c r="I282" s="28">
        <f>IF(COUNTA(A282:F282)=0,"",IF(AND(K282="OK",E282="Presente",A282&gt;=Configuração!$B$2,A282&lt;=Configuração!$B$3,COUNTIFS($B$2:B282,B282,$C$2:C282,C282,$E$2:E282,"Presente",$A$2:A282,"&gt;="&amp;Configuração!$B$2,$A$2:A282,"&lt;="&amp;Configuração!$B$3,$K$2:K282,"OK")=1),1,0))</f>
        <v/>
      </c>
      <c r="J282" s="27">
        <f>IF(OR(A282="",B282="",C282="",D282=""),"",IF(COUNTIFS($A$2:$A$501,A282,$B$2:$B$501,B282,$C$2:$C$501,C282,$D$2:$D$501,D282)&gt;1,"Duplicado",""))</f>
        <v/>
      </c>
      <c r="K282" s="27">
        <f>IF(COUNTA(A282:F282)=0,"",IF(OR(A282="",B282="",C282="",D282="",E282=""),"Campos obrigatórios",IF(OR(NOT(ISNUMBER(A282)),A282&lt;DATE(2020,1,1),A282&gt;TODAY()),"Data inválida",IF(COUNTIF(Configuração!$E$2:$E$4,C282)=0,"Frente inválida",IF(COUNTIF(Configuração!$H$2:$H$4,E282)=0,"Situação inválida",IF(G282="Não cadastrado","Código não cadastrado",IF(COUNTIFS(Configuração!$F$2:$F$20,D282,Configuração!$G$2:$G$20,C282)=0,"Atividade incompatível",IF(J282="Duplicado","Possível duplicidade",IF(AND(C282="Serviço",E282="Presente",OR(F282="",NOT(ISNUMBER(F282)),F282&lt;=0,F282&gt;Configuração!$B$4)),"Revisar horas",IF(AND(OR(C282&lt;&gt;"Serviço",E282&lt;&gt;"Presente"),F282&lt;&gt;""),"Horas não aplicáveis",IF(G282="Inativo","Cadastro inativo","OK")))))))))))</f>
        <v/>
      </c>
    </row>
    <row r="283" ht="21" customHeight="1">
      <c r="A283" s="33" t="n"/>
      <c r="B283" s="22" t="n"/>
      <c r="C283" s="23" t="n"/>
      <c r="D283" s="24" t="n"/>
      <c r="E283" s="23" t="n"/>
      <c r="F283" s="26" t="n"/>
      <c r="G283" s="27">
        <f>IF(B283="","",IFERROR(VLOOKUP(B283,Membros!$A$2:$B$121,2,FALSE),"Não cadastrado"))</f>
        <v/>
      </c>
      <c r="H283" s="28">
        <f>IF(COUNTA(A283:F283)=0,"",IF(AND(K283="OK",E283="Presente",A283&gt;=Configuração!$B$2,A283&lt;=Configuração!$B$3,COUNTIFS($B$2:B283,B283,$E$2:E283,"Presente",$A$2:A283,"&gt;="&amp;Configuração!$B$2,$A$2:A283,"&lt;="&amp;Configuração!$B$3,$K$2:K283,"OK")=1),1,0))</f>
        <v/>
      </c>
      <c r="I283" s="28">
        <f>IF(COUNTA(A283:F283)=0,"",IF(AND(K283="OK",E283="Presente",A283&gt;=Configuração!$B$2,A283&lt;=Configuração!$B$3,COUNTIFS($B$2:B283,B283,$C$2:C283,C283,$E$2:E283,"Presente",$A$2:A283,"&gt;="&amp;Configuração!$B$2,$A$2:A283,"&lt;="&amp;Configuração!$B$3,$K$2:K283,"OK")=1),1,0))</f>
        <v/>
      </c>
      <c r="J283" s="27">
        <f>IF(OR(A283="",B283="",C283="",D283=""),"",IF(COUNTIFS($A$2:$A$501,A283,$B$2:$B$501,B283,$C$2:$C$501,C283,$D$2:$D$501,D283)&gt;1,"Duplicado",""))</f>
        <v/>
      </c>
      <c r="K283" s="27">
        <f>IF(COUNTA(A283:F283)=0,"",IF(OR(A283="",B283="",C283="",D283="",E283=""),"Campos obrigatórios",IF(OR(NOT(ISNUMBER(A283)),A283&lt;DATE(2020,1,1),A283&gt;TODAY()),"Data inválida",IF(COUNTIF(Configuração!$E$2:$E$4,C283)=0,"Frente inválida",IF(COUNTIF(Configuração!$H$2:$H$4,E283)=0,"Situação inválida",IF(G283="Não cadastrado","Código não cadastrado",IF(COUNTIFS(Configuração!$F$2:$F$20,D283,Configuração!$G$2:$G$20,C283)=0,"Atividade incompatível",IF(J283="Duplicado","Possível duplicidade",IF(AND(C283="Serviço",E283="Presente",OR(F283="",NOT(ISNUMBER(F283)),F283&lt;=0,F283&gt;Configuração!$B$4)),"Revisar horas",IF(AND(OR(C283&lt;&gt;"Serviço",E283&lt;&gt;"Presente"),F283&lt;&gt;""),"Horas não aplicáveis",IF(G283="Inativo","Cadastro inativo","OK")))))))))))</f>
        <v/>
      </c>
    </row>
    <row r="284" ht="21" customHeight="1">
      <c r="A284" s="33" t="n"/>
      <c r="B284" s="22" t="n"/>
      <c r="C284" s="23" t="n"/>
      <c r="D284" s="24" t="n"/>
      <c r="E284" s="23" t="n"/>
      <c r="F284" s="26" t="n"/>
      <c r="G284" s="27">
        <f>IF(B284="","",IFERROR(VLOOKUP(B284,Membros!$A$2:$B$121,2,FALSE),"Não cadastrado"))</f>
        <v/>
      </c>
      <c r="H284" s="28">
        <f>IF(COUNTA(A284:F284)=0,"",IF(AND(K284="OK",E284="Presente",A284&gt;=Configuração!$B$2,A284&lt;=Configuração!$B$3,COUNTIFS($B$2:B284,B284,$E$2:E284,"Presente",$A$2:A284,"&gt;="&amp;Configuração!$B$2,$A$2:A284,"&lt;="&amp;Configuração!$B$3,$K$2:K284,"OK")=1),1,0))</f>
        <v/>
      </c>
      <c r="I284" s="28">
        <f>IF(COUNTA(A284:F284)=0,"",IF(AND(K284="OK",E284="Presente",A284&gt;=Configuração!$B$2,A284&lt;=Configuração!$B$3,COUNTIFS($B$2:B284,B284,$C$2:C284,C284,$E$2:E284,"Presente",$A$2:A284,"&gt;="&amp;Configuração!$B$2,$A$2:A284,"&lt;="&amp;Configuração!$B$3,$K$2:K284,"OK")=1),1,0))</f>
        <v/>
      </c>
      <c r="J284" s="27">
        <f>IF(OR(A284="",B284="",C284="",D284=""),"",IF(COUNTIFS($A$2:$A$501,A284,$B$2:$B$501,B284,$C$2:$C$501,C284,$D$2:$D$501,D284)&gt;1,"Duplicado",""))</f>
        <v/>
      </c>
      <c r="K284" s="27">
        <f>IF(COUNTA(A284:F284)=0,"",IF(OR(A284="",B284="",C284="",D284="",E284=""),"Campos obrigatórios",IF(OR(NOT(ISNUMBER(A284)),A284&lt;DATE(2020,1,1),A284&gt;TODAY()),"Data inválida",IF(COUNTIF(Configuração!$E$2:$E$4,C284)=0,"Frente inválida",IF(COUNTIF(Configuração!$H$2:$H$4,E284)=0,"Situação inválida",IF(G284="Não cadastrado","Código não cadastrado",IF(COUNTIFS(Configuração!$F$2:$F$20,D284,Configuração!$G$2:$G$20,C284)=0,"Atividade incompatível",IF(J284="Duplicado","Possível duplicidade",IF(AND(C284="Serviço",E284="Presente",OR(F284="",NOT(ISNUMBER(F284)),F284&lt;=0,F284&gt;Configuração!$B$4)),"Revisar horas",IF(AND(OR(C284&lt;&gt;"Serviço",E284&lt;&gt;"Presente"),F284&lt;&gt;""),"Horas não aplicáveis",IF(G284="Inativo","Cadastro inativo","OK")))))))))))</f>
        <v/>
      </c>
    </row>
    <row r="285" ht="21" customHeight="1">
      <c r="A285" s="33" t="n"/>
      <c r="B285" s="22" t="n"/>
      <c r="C285" s="23" t="n"/>
      <c r="D285" s="24" t="n"/>
      <c r="E285" s="23" t="n"/>
      <c r="F285" s="26" t="n"/>
      <c r="G285" s="27">
        <f>IF(B285="","",IFERROR(VLOOKUP(B285,Membros!$A$2:$B$121,2,FALSE),"Não cadastrado"))</f>
        <v/>
      </c>
      <c r="H285" s="28">
        <f>IF(COUNTA(A285:F285)=0,"",IF(AND(K285="OK",E285="Presente",A285&gt;=Configuração!$B$2,A285&lt;=Configuração!$B$3,COUNTIFS($B$2:B285,B285,$E$2:E285,"Presente",$A$2:A285,"&gt;="&amp;Configuração!$B$2,$A$2:A285,"&lt;="&amp;Configuração!$B$3,$K$2:K285,"OK")=1),1,0))</f>
        <v/>
      </c>
      <c r="I285" s="28">
        <f>IF(COUNTA(A285:F285)=0,"",IF(AND(K285="OK",E285="Presente",A285&gt;=Configuração!$B$2,A285&lt;=Configuração!$B$3,COUNTIFS($B$2:B285,B285,$C$2:C285,C285,$E$2:E285,"Presente",$A$2:A285,"&gt;="&amp;Configuração!$B$2,$A$2:A285,"&lt;="&amp;Configuração!$B$3,$K$2:K285,"OK")=1),1,0))</f>
        <v/>
      </c>
      <c r="J285" s="27">
        <f>IF(OR(A285="",B285="",C285="",D285=""),"",IF(COUNTIFS($A$2:$A$501,A285,$B$2:$B$501,B285,$C$2:$C$501,C285,$D$2:$D$501,D285)&gt;1,"Duplicado",""))</f>
        <v/>
      </c>
      <c r="K285" s="27">
        <f>IF(COUNTA(A285:F285)=0,"",IF(OR(A285="",B285="",C285="",D285="",E285=""),"Campos obrigatórios",IF(OR(NOT(ISNUMBER(A285)),A285&lt;DATE(2020,1,1),A285&gt;TODAY()),"Data inválida",IF(COUNTIF(Configuração!$E$2:$E$4,C285)=0,"Frente inválida",IF(COUNTIF(Configuração!$H$2:$H$4,E285)=0,"Situação inválida",IF(G285="Não cadastrado","Código não cadastrado",IF(COUNTIFS(Configuração!$F$2:$F$20,D285,Configuração!$G$2:$G$20,C285)=0,"Atividade incompatível",IF(J285="Duplicado","Possível duplicidade",IF(AND(C285="Serviço",E285="Presente",OR(F285="",NOT(ISNUMBER(F285)),F285&lt;=0,F285&gt;Configuração!$B$4)),"Revisar horas",IF(AND(OR(C285&lt;&gt;"Serviço",E285&lt;&gt;"Presente"),F285&lt;&gt;""),"Horas não aplicáveis",IF(G285="Inativo","Cadastro inativo","OK")))))))))))</f>
        <v/>
      </c>
    </row>
    <row r="286" ht="21" customHeight="1">
      <c r="A286" s="33" t="n"/>
      <c r="B286" s="22" t="n"/>
      <c r="C286" s="23" t="n"/>
      <c r="D286" s="24" t="n"/>
      <c r="E286" s="23" t="n"/>
      <c r="F286" s="26" t="n"/>
      <c r="G286" s="27">
        <f>IF(B286="","",IFERROR(VLOOKUP(B286,Membros!$A$2:$B$121,2,FALSE),"Não cadastrado"))</f>
        <v/>
      </c>
      <c r="H286" s="28">
        <f>IF(COUNTA(A286:F286)=0,"",IF(AND(K286="OK",E286="Presente",A286&gt;=Configuração!$B$2,A286&lt;=Configuração!$B$3,COUNTIFS($B$2:B286,B286,$E$2:E286,"Presente",$A$2:A286,"&gt;="&amp;Configuração!$B$2,$A$2:A286,"&lt;="&amp;Configuração!$B$3,$K$2:K286,"OK")=1),1,0))</f>
        <v/>
      </c>
      <c r="I286" s="28">
        <f>IF(COUNTA(A286:F286)=0,"",IF(AND(K286="OK",E286="Presente",A286&gt;=Configuração!$B$2,A286&lt;=Configuração!$B$3,COUNTIFS($B$2:B286,B286,$C$2:C286,C286,$E$2:E286,"Presente",$A$2:A286,"&gt;="&amp;Configuração!$B$2,$A$2:A286,"&lt;="&amp;Configuração!$B$3,$K$2:K286,"OK")=1),1,0))</f>
        <v/>
      </c>
      <c r="J286" s="27">
        <f>IF(OR(A286="",B286="",C286="",D286=""),"",IF(COUNTIFS($A$2:$A$501,A286,$B$2:$B$501,B286,$C$2:$C$501,C286,$D$2:$D$501,D286)&gt;1,"Duplicado",""))</f>
        <v/>
      </c>
      <c r="K286" s="27">
        <f>IF(COUNTA(A286:F286)=0,"",IF(OR(A286="",B286="",C286="",D286="",E286=""),"Campos obrigatórios",IF(OR(NOT(ISNUMBER(A286)),A286&lt;DATE(2020,1,1),A286&gt;TODAY()),"Data inválida",IF(COUNTIF(Configuração!$E$2:$E$4,C286)=0,"Frente inválida",IF(COUNTIF(Configuração!$H$2:$H$4,E286)=0,"Situação inválida",IF(G286="Não cadastrado","Código não cadastrado",IF(COUNTIFS(Configuração!$F$2:$F$20,D286,Configuração!$G$2:$G$20,C286)=0,"Atividade incompatível",IF(J286="Duplicado","Possível duplicidade",IF(AND(C286="Serviço",E286="Presente",OR(F286="",NOT(ISNUMBER(F286)),F286&lt;=0,F286&gt;Configuração!$B$4)),"Revisar horas",IF(AND(OR(C286&lt;&gt;"Serviço",E286&lt;&gt;"Presente"),F286&lt;&gt;""),"Horas não aplicáveis",IF(G286="Inativo","Cadastro inativo","OK")))))))))))</f>
        <v/>
      </c>
    </row>
    <row r="287" ht="21" customHeight="1">
      <c r="A287" s="33" t="n"/>
      <c r="B287" s="22" t="n"/>
      <c r="C287" s="23" t="n"/>
      <c r="D287" s="24" t="n"/>
      <c r="E287" s="23" t="n"/>
      <c r="F287" s="26" t="n"/>
      <c r="G287" s="27">
        <f>IF(B287="","",IFERROR(VLOOKUP(B287,Membros!$A$2:$B$121,2,FALSE),"Não cadastrado"))</f>
        <v/>
      </c>
      <c r="H287" s="28">
        <f>IF(COUNTA(A287:F287)=0,"",IF(AND(K287="OK",E287="Presente",A287&gt;=Configuração!$B$2,A287&lt;=Configuração!$B$3,COUNTIFS($B$2:B287,B287,$E$2:E287,"Presente",$A$2:A287,"&gt;="&amp;Configuração!$B$2,$A$2:A287,"&lt;="&amp;Configuração!$B$3,$K$2:K287,"OK")=1),1,0))</f>
        <v/>
      </c>
      <c r="I287" s="28">
        <f>IF(COUNTA(A287:F287)=0,"",IF(AND(K287="OK",E287="Presente",A287&gt;=Configuração!$B$2,A287&lt;=Configuração!$B$3,COUNTIFS($B$2:B287,B287,$C$2:C287,C287,$E$2:E287,"Presente",$A$2:A287,"&gt;="&amp;Configuração!$B$2,$A$2:A287,"&lt;="&amp;Configuração!$B$3,$K$2:K287,"OK")=1),1,0))</f>
        <v/>
      </c>
      <c r="J287" s="27">
        <f>IF(OR(A287="",B287="",C287="",D287=""),"",IF(COUNTIFS($A$2:$A$501,A287,$B$2:$B$501,B287,$C$2:$C$501,C287,$D$2:$D$501,D287)&gt;1,"Duplicado",""))</f>
        <v/>
      </c>
      <c r="K287" s="27">
        <f>IF(COUNTA(A287:F287)=0,"",IF(OR(A287="",B287="",C287="",D287="",E287=""),"Campos obrigatórios",IF(OR(NOT(ISNUMBER(A287)),A287&lt;DATE(2020,1,1),A287&gt;TODAY()),"Data inválida",IF(COUNTIF(Configuração!$E$2:$E$4,C287)=0,"Frente inválida",IF(COUNTIF(Configuração!$H$2:$H$4,E287)=0,"Situação inválida",IF(G287="Não cadastrado","Código não cadastrado",IF(COUNTIFS(Configuração!$F$2:$F$20,D287,Configuração!$G$2:$G$20,C287)=0,"Atividade incompatível",IF(J287="Duplicado","Possível duplicidade",IF(AND(C287="Serviço",E287="Presente",OR(F287="",NOT(ISNUMBER(F287)),F287&lt;=0,F287&gt;Configuração!$B$4)),"Revisar horas",IF(AND(OR(C287&lt;&gt;"Serviço",E287&lt;&gt;"Presente"),F287&lt;&gt;""),"Horas não aplicáveis",IF(G287="Inativo","Cadastro inativo","OK")))))))))))</f>
        <v/>
      </c>
    </row>
    <row r="288" ht="21" customHeight="1">
      <c r="A288" s="33" t="n"/>
      <c r="B288" s="22" t="n"/>
      <c r="C288" s="23" t="n"/>
      <c r="D288" s="24" t="n"/>
      <c r="E288" s="23" t="n"/>
      <c r="F288" s="26" t="n"/>
      <c r="G288" s="27">
        <f>IF(B288="","",IFERROR(VLOOKUP(B288,Membros!$A$2:$B$121,2,FALSE),"Não cadastrado"))</f>
        <v/>
      </c>
      <c r="H288" s="28">
        <f>IF(COUNTA(A288:F288)=0,"",IF(AND(K288="OK",E288="Presente",A288&gt;=Configuração!$B$2,A288&lt;=Configuração!$B$3,COUNTIFS($B$2:B288,B288,$E$2:E288,"Presente",$A$2:A288,"&gt;="&amp;Configuração!$B$2,$A$2:A288,"&lt;="&amp;Configuração!$B$3,$K$2:K288,"OK")=1),1,0))</f>
        <v/>
      </c>
      <c r="I288" s="28">
        <f>IF(COUNTA(A288:F288)=0,"",IF(AND(K288="OK",E288="Presente",A288&gt;=Configuração!$B$2,A288&lt;=Configuração!$B$3,COUNTIFS($B$2:B288,B288,$C$2:C288,C288,$E$2:E288,"Presente",$A$2:A288,"&gt;="&amp;Configuração!$B$2,$A$2:A288,"&lt;="&amp;Configuração!$B$3,$K$2:K288,"OK")=1),1,0))</f>
        <v/>
      </c>
      <c r="J288" s="27">
        <f>IF(OR(A288="",B288="",C288="",D288=""),"",IF(COUNTIFS($A$2:$A$501,A288,$B$2:$B$501,B288,$C$2:$C$501,C288,$D$2:$D$501,D288)&gt;1,"Duplicado",""))</f>
        <v/>
      </c>
      <c r="K288" s="27">
        <f>IF(COUNTA(A288:F288)=0,"",IF(OR(A288="",B288="",C288="",D288="",E288=""),"Campos obrigatórios",IF(OR(NOT(ISNUMBER(A288)),A288&lt;DATE(2020,1,1),A288&gt;TODAY()),"Data inválida",IF(COUNTIF(Configuração!$E$2:$E$4,C288)=0,"Frente inválida",IF(COUNTIF(Configuração!$H$2:$H$4,E288)=0,"Situação inválida",IF(G288="Não cadastrado","Código não cadastrado",IF(COUNTIFS(Configuração!$F$2:$F$20,D288,Configuração!$G$2:$G$20,C288)=0,"Atividade incompatível",IF(J288="Duplicado","Possível duplicidade",IF(AND(C288="Serviço",E288="Presente",OR(F288="",NOT(ISNUMBER(F288)),F288&lt;=0,F288&gt;Configuração!$B$4)),"Revisar horas",IF(AND(OR(C288&lt;&gt;"Serviço",E288&lt;&gt;"Presente"),F288&lt;&gt;""),"Horas não aplicáveis",IF(G288="Inativo","Cadastro inativo","OK")))))))))))</f>
        <v/>
      </c>
    </row>
    <row r="289" ht="21" customHeight="1">
      <c r="A289" s="33" t="n"/>
      <c r="B289" s="22" t="n"/>
      <c r="C289" s="23" t="n"/>
      <c r="D289" s="24" t="n"/>
      <c r="E289" s="23" t="n"/>
      <c r="F289" s="26" t="n"/>
      <c r="G289" s="27">
        <f>IF(B289="","",IFERROR(VLOOKUP(B289,Membros!$A$2:$B$121,2,FALSE),"Não cadastrado"))</f>
        <v/>
      </c>
      <c r="H289" s="28">
        <f>IF(COUNTA(A289:F289)=0,"",IF(AND(K289="OK",E289="Presente",A289&gt;=Configuração!$B$2,A289&lt;=Configuração!$B$3,COUNTIFS($B$2:B289,B289,$E$2:E289,"Presente",$A$2:A289,"&gt;="&amp;Configuração!$B$2,$A$2:A289,"&lt;="&amp;Configuração!$B$3,$K$2:K289,"OK")=1),1,0))</f>
        <v/>
      </c>
      <c r="I289" s="28">
        <f>IF(COUNTA(A289:F289)=0,"",IF(AND(K289="OK",E289="Presente",A289&gt;=Configuração!$B$2,A289&lt;=Configuração!$B$3,COUNTIFS($B$2:B289,B289,$C$2:C289,C289,$E$2:E289,"Presente",$A$2:A289,"&gt;="&amp;Configuração!$B$2,$A$2:A289,"&lt;="&amp;Configuração!$B$3,$K$2:K289,"OK")=1),1,0))</f>
        <v/>
      </c>
      <c r="J289" s="27">
        <f>IF(OR(A289="",B289="",C289="",D289=""),"",IF(COUNTIFS($A$2:$A$501,A289,$B$2:$B$501,B289,$C$2:$C$501,C289,$D$2:$D$501,D289)&gt;1,"Duplicado",""))</f>
        <v/>
      </c>
      <c r="K289" s="27">
        <f>IF(COUNTA(A289:F289)=0,"",IF(OR(A289="",B289="",C289="",D289="",E289=""),"Campos obrigatórios",IF(OR(NOT(ISNUMBER(A289)),A289&lt;DATE(2020,1,1),A289&gt;TODAY()),"Data inválida",IF(COUNTIF(Configuração!$E$2:$E$4,C289)=0,"Frente inválida",IF(COUNTIF(Configuração!$H$2:$H$4,E289)=0,"Situação inválida",IF(G289="Não cadastrado","Código não cadastrado",IF(COUNTIFS(Configuração!$F$2:$F$20,D289,Configuração!$G$2:$G$20,C289)=0,"Atividade incompatível",IF(J289="Duplicado","Possível duplicidade",IF(AND(C289="Serviço",E289="Presente",OR(F289="",NOT(ISNUMBER(F289)),F289&lt;=0,F289&gt;Configuração!$B$4)),"Revisar horas",IF(AND(OR(C289&lt;&gt;"Serviço",E289&lt;&gt;"Presente"),F289&lt;&gt;""),"Horas não aplicáveis",IF(G289="Inativo","Cadastro inativo","OK")))))))))))</f>
        <v/>
      </c>
    </row>
    <row r="290" ht="21" customHeight="1">
      <c r="A290" s="33" t="n"/>
      <c r="B290" s="22" t="n"/>
      <c r="C290" s="23" t="n"/>
      <c r="D290" s="24" t="n"/>
      <c r="E290" s="23" t="n"/>
      <c r="F290" s="26" t="n"/>
      <c r="G290" s="27">
        <f>IF(B290="","",IFERROR(VLOOKUP(B290,Membros!$A$2:$B$121,2,FALSE),"Não cadastrado"))</f>
        <v/>
      </c>
      <c r="H290" s="28">
        <f>IF(COUNTA(A290:F290)=0,"",IF(AND(K290="OK",E290="Presente",A290&gt;=Configuração!$B$2,A290&lt;=Configuração!$B$3,COUNTIFS($B$2:B290,B290,$E$2:E290,"Presente",$A$2:A290,"&gt;="&amp;Configuração!$B$2,$A$2:A290,"&lt;="&amp;Configuração!$B$3,$K$2:K290,"OK")=1),1,0))</f>
        <v/>
      </c>
      <c r="I290" s="28">
        <f>IF(COUNTA(A290:F290)=0,"",IF(AND(K290="OK",E290="Presente",A290&gt;=Configuração!$B$2,A290&lt;=Configuração!$B$3,COUNTIFS($B$2:B290,B290,$C$2:C290,C290,$E$2:E290,"Presente",$A$2:A290,"&gt;="&amp;Configuração!$B$2,$A$2:A290,"&lt;="&amp;Configuração!$B$3,$K$2:K290,"OK")=1),1,0))</f>
        <v/>
      </c>
      <c r="J290" s="27">
        <f>IF(OR(A290="",B290="",C290="",D290=""),"",IF(COUNTIFS($A$2:$A$501,A290,$B$2:$B$501,B290,$C$2:$C$501,C290,$D$2:$D$501,D290)&gt;1,"Duplicado",""))</f>
        <v/>
      </c>
      <c r="K290" s="27">
        <f>IF(COUNTA(A290:F290)=0,"",IF(OR(A290="",B290="",C290="",D290="",E290=""),"Campos obrigatórios",IF(OR(NOT(ISNUMBER(A290)),A290&lt;DATE(2020,1,1),A290&gt;TODAY()),"Data inválida",IF(COUNTIF(Configuração!$E$2:$E$4,C290)=0,"Frente inválida",IF(COUNTIF(Configuração!$H$2:$H$4,E290)=0,"Situação inválida",IF(G290="Não cadastrado","Código não cadastrado",IF(COUNTIFS(Configuração!$F$2:$F$20,D290,Configuração!$G$2:$G$20,C290)=0,"Atividade incompatível",IF(J290="Duplicado","Possível duplicidade",IF(AND(C290="Serviço",E290="Presente",OR(F290="",NOT(ISNUMBER(F290)),F290&lt;=0,F290&gt;Configuração!$B$4)),"Revisar horas",IF(AND(OR(C290&lt;&gt;"Serviço",E290&lt;&gt;"Presente"),F290&lt;&gt;""),"Horas não aplicáveis",IF(G290="Inativo","Cadastro inativo","OK")))))))))))</f>
        <v/>
      </c>
    </row>
    <row r="291" ht="21" customHeight="1">
      <c r="A291" s="33" t="n"/>
      <c r="B291" s="22" t="n"/>
      <c r="C291" s="23" t="n"/>
      <c r="D291" s="24" t="n"/>
      <c r="E291" s="23" t="n"/>
      <c r="F291" s="26" t="n"/>
      <c r="G291" s="27">
        <f>IF(B291="","",IFERROR(VLOOKUP(B291,Membros!$A$2:$B$121,2,FALSE),"Não cadastrado"))</f>
        <v/>
      </c>
      <c r="H291" s="28">
        <f>IF(COUNTA(A291:F291)=0,"",IF(AND(K291="OK",E291="Presente",A291&gt;=Configuração!$B$2,A291&lt;=Configuração!$B$3,COUNTIFS($B$2:B291,B291,$E$2:E291,"Presente",$A$2:A291,"&gt;="&amp;Configuração!$B$2,$A$2:A291,"&lt;="&amp;Configuração!$B$3,$K$2:K291,"OK")=1),1,0))</f>
        <v/>
      </c>
      <c r="I291" s="28">
        <f>IF(COUNTA(A291:F291)=0,"",IF(AND(K291="OK",E291="Presente",A291&gt;=Configuração!$B$2,A291&lt;=Configuração!$B$3,COUNTIFS($B$2:B291,B291,$C$2:C291,C291,$E$2:E291,"Presente",$A$2:A291,"&gt;="&amp;Configuração!$B$2,$A$2:A291,"&lt;="&amp;Configuração!$B$3,$K$2:K291,"OK")=1),1,0))</f>
        <v/>
      </c>
      <c r="J291" s="27">
        <f>IF(OR(A291="",B291="",C291="",D291=""),"",IF(COUNTIFS($A$2:$A$501,A291,$B$2:$B$501,B291,$C$2:$C$501,C291,$D$2:$D$501,D291)&gt;1,"Duplicado",""))</f>
        <v/>
      </c>
      <c r="K291" s="27">
        <f>IF(COUNTA(A291:F291)=0,"",IF(OR(A291="",B291="",C291="",D291="",E291=""),"Campos obrigatórios",IF(OR(NOT(ISNUMBER(A291)),A291&lt;DATE(2020,1,1),A291&gt;TODAY()),"Data inválida",IF(COUNTIF(Configuração!$E$2:$E$4,C291)=0,"Frente inválida",IF(COUNTIF(Configuração!$H$2:$H$4,E291)=0,"Situação inválida",IF(G291="Não cadastrado","Código não cadastrado",IF(COUNTIFS(Configuração!$F$2:$F$20,D291,Configuração!$G$2:$G$20,C291)=0,"Atividade incompatível",IF(J291="Duplicado","Possível duplicidade",IF(AND(C291="Serviço",E291="Presente",OR(F291="",NOT(ISNUMBER(F291)),F291&lt;=0,F291&gt;Configuração!$B$4)),"Revisar horas",IF(AND(OR(C291&lt;&gt;"Serviço",E291&lt;&gt;"Presente"),F291&lt;&gt;""),"Horas não aplicáveis",IF(G291="Inativo","Cadastro inativo","OK")))))))))))</f>
        <v/>
      </c>
    </row>
    <row r="292" ht="21" customHeight="1">
      <c r="A292" s="33" t="n"/>
      <c r="B292" s="22" t="n"/>
      <c r="C292" s="23" t="n"/>
      <c r="D292" s="24" t="n"/>
      <c r="E292" s="23" t="n"/>
      <c r="F292" s="26" t="n"/>
      <c r="G292" s="27">
        <f>IF(B292="","",IFERROR(VLOOKUP(B292,Membros!$A$2:$B$121,2,FALSE),"Não cadastrado"))</f>
        <v/>
      </c>
      <c r="H292" s="28">
        <f>IF(COUNTA(A292:F292)=0,"",IF(AND(K292="OK",E292="Presente",A292&gt;=Configuração!$B$2,A292&lt;=Configuração!$B$3,COUNTIFS($B$2:B292,B292,$E$2:E292,"Presente",$A$2:A292,"&gt;="&amp;Configuração!$B$2,$A$2:A292,"&lt;="&amp;Configuração!$B$3,$K$2:K292,"OK")=1),1,0))</f>
        <v/>
      </c>
      <c r="I292" s="28">
        <f>IF(COUNTA(A292:F292)=0,"",IF(AND(K292="OK",E292="Presente",A292&gt;=Configuração!$B$2,A292&lt;=Configuração!$B$3,COUNTIFS($B$2:B292,B292,$C$2:C292,C292,$E$2:E292,"Presente",$A$2:A292,"&gt;="&amp;Configuração!$B$2,$A$2:A292,"&lt;="&amp;Configuração!$B$3,$K$2:K292,"OK")=1),1,0))</f>
        <v/>
      </c>
      <c r="J292" s="27">
        <f>IF(OR(A292="",B292="",C292="",D292=""),"",IF(COUNTIFS($A$2:$A$501,A292,$B$2:$B$501,B292,$C$2:$C$501,C292,$D$2:$D$501,D292)&gt;1,"Duplicado",""))</f>
        <v/>
      </c>
      <c r="K292" s="27">
        <f>IF(COUNTA(A292:F292)=0,"",IF(OR(A292="",B292="",C292="",D292="",E292=""),"Campos obrigatórios",IF(OR(NOT(ISNUMBER(A292)),A292&lt;DATE(2020,1,1),A292&gt;TODAY()),"Data inválida",IF(COUNTIF(Configuração!$E$2:$E$4,C292)=0,"Frente inválida",IF(COUNTIF(Configuração!$H$2:$H$4,E292)=0,"Situação inválida",IF(G292="Não cadastrado","Código não cadastrado",IF(COUNTIFS(Configuração!$F$2:$F$20,D292,Configuração!$G$2:$G$20,C292)=0,"Atividade incompatível",IF(J292="Duplicado","Possível duplicidade",IF(AND(C292="Serviço",E292="Presente",OR(F292="",NOT(ISNUMBER(F292)),F292&lt;=0,F292&gt;Configuração!$B$4)),"Revisar horas",IF(AND(OR(C292&lt;&gt;"Serviço",E292&lt;&gt;"Presente"),F292&lt;&gt;""),"Horas não aplicáveis",IF(G292="Inativo","Cadastro inativo","OK")))))))))))</f>
        <v/>
      </c>
    </row>
    <row r="293" ht="21" customHeight="1">
      <c r="A293" s="33" t="n"/>
      <c r="B293" s="22" t="n"/>
      <c r="C293" s="23" t="n"/>
      <c r="D293" s="24" t="n"/>
      <c r="E293" s="23" t="n"/>
      <c r="F293" s="26" t="n"/>
      <c r="G293" s="27">
        <f>IF(B293="","",IFERROR(VLOOKUP(B293,Membros!$A$2:$B$121,2,FALSE),"Não cadastrado"))</f>
        <v/>
      </c>
      <c r="H293" s="28">
        <f>IF(COUNTA(A293:F293)=0,"",IF(AND(K293="OK",E293="Presente",A293&gt;=Configuração!$B$2,A293&lt;=Configuração!$B$3,COUNTIFS($B$2:B293,B293,$E$2:E293,"Presente",$A$2:A293,"&gt;="&amp;Configuração!$B$2,$A$2:A293,"&lt;="&amp;Configuração!$B$3,$K$2:K293,"OK")=1),1,0))</f>
        <v/>
      </c>
      <c r="I293" s="28">
        <f>IF(COUNTA(A293:F293)=0,"",IF(AND(K293="OK",E293="Presente",A293&gt;=Configuração!$B$2,A293&lt;=Configuração!$B$3,COUNTIFS($B$2:B293,B293,$C$2:C293,C293,$E$2:E293,"Presente",$A$2:A293,"&gt;="&amp;Configuração!$B$2,$A$2:A293,"&lt;="&amp;Configuração!$B$3,$K$2:K293,"OK")=1),1,0))</f>
        <v/>
      </c>
      <c r="J293" s="27">
        <f>IF(OR(A293="",B293="",C293="",D293=""),"",IF(COUNTIFS($A$2:$A$501,A293,$B$2:$B$501,B293,$C$2:$C$501,C293,$D$2:$D$501,D293)&gt;1,"Duplicado",""))</f>
        <v/>
      </c>
      <c r="K293" s="27">
        <f>IF(COUNTA(A293:F293)=0,"",IF(OR(A293="",B293="",C293="",D293="",E293=""),"Campos obrigatórios",IF(OR(NOT(ISNUMBER(A293)),A293&lt;DATE(2020,1,1),A293&gt;TODAY()),"Data inválida",IF(COUNTIF(Configuração!$E$2:$E$4,C293)=0,"Frente inválida",IF(COUNTIF(Configuração!$H$2:$H$4,E293)=0,"Situação inválida",IF(G293="Não cadastrado","Código não cadastrado",IF(COUNTIFS(Configuração!$F$2:$F$20,D293,Configuração!$G$2:$G$20,C293)=0,"Atividade incompatível",IF(J293="Duplicado","Possível duplicidade",IF(AND(C293="Serviço",E293="Presente",OR(F293="",NOT(ISNUMBER(F293)),F293&lt;=0,F293&gt;Configuração!$B$4)),"Revisar horas",IF(AND(OR(C293&lt;&gt;"Serviço",E293&lt;&gt;"Presente"),F293&lt;&gt;""),"Horas não aplicáveis",IF(G293="Inativo","Cadastro inativo","OK")))))))))))</f>
        <v/>
      </c>
    </row>
    <row r="294" ht="21" customHeight="1">
      <c r="A294" s="33" t="n"/>
      <c r="B294" s="22" t="n"/>
      <c r="C294" s="23" t="n"/>
      <c r="D294" s="24" t="n"/>
      <c r="E294" s="23" t="n"/>
      <c r="F294" s="26" t="n"/>
      <c r="G294" s="27">
        <f>IF(B294="","",IFERROR(VLOOKUP(B294,Membros!$A$2:$B$121,2,FALSE),"Não cadastrado"))</f>
        <v/>
      </c>
      <c r="H294" s="28">
        <f>IF(COUNTA(A294:F294)=0,"",IF(AND(K294="OK",E294="Presente",A294&gt;=Configuração!$B$2,A294&lt;=Configuração!$B$3,COUNTIFS($B$2:B294,B294,$E$2:E294,"Presente",$A$2:A294,"&gt;="&amp;Configuração!$B$2,$A$2:A294,"&lt;="&amp;Configuração!$B$3,$K$2:K294,"OK")=1),1,0))</f>
        <v/>
      </c>
      <c r="I294" s="28">
        <f>IF(COUNTA(A294:F294)=0,"",IF(AND(K294="OK",E294="Presente",A294&gt;=Configuração!$B$2,A294&lt;=Configuração!$B$3,COUNTIFS($B$2:B294,B294,$C$2:C294,C294,$E$2:E294,"Presente",$A$2:A294,"&gt;="&amp;Configuração!$B$2,$A$2:A294,"&lt;="&amp;Configuração!$B$3,$K$2:K294,"OK")=1),1,0))</f>
        <v/>
      </c>
      <c r="J294" s="27">
        <f>IF(OR(A294="",B294="",C294="",D294=""),"",IF(COUNTIFS($A$2:$A$501,A294,$B$2:$B$501,B294,$C$2:$C$501,C294,$D$2:$D$501,D294)&gt;1,"Duplicado",""))</f>
        <v/>
      </c>
      <c r="K294" s="27">
        <f>IF(COUNTA(A294:F294)=0,"",IF(OR(A294="",B294="",C294="",D294="",E294=""),"Campos obrigatórios",IF(OR(NOT(ISNUMBER(A294)),A294&lt;DATE(2020,1,1),A294&gt;TODAY()),"Data inválida",IF(COUNTIF(Configuração!$E$2:$E$4,C294)=0,"Frente inválida",IF(COUNTIF(Configuração!$H$2:$H$4,E294)=0,"Situação inválida",IF(G294="Não cadastrado","Código não cadastrado",IF(COUNTIFS(Configuração!$F$2:$F$20,D294,Configuração!$G$2:$G$20,C294)=0,"Atividade incompatível",IF(J294="Duplicado","Possível duplicidade",IF(AND(C294="Serviço",E294="Presente",OR(F294="",NOT(ISNUMBER(F294)),F294&lt;=0,F294&gt;Configuração!$B$4)),"Revisar horas",IF(AND(OR(C294&lt;&gt;"Serviço",E294&lt;&gt;"Presente"),F294&lt;&gt;""),"Horas não aplicáveis",IF(G294="Inativo","Cadastro inativo","OK")))))))))))</f>
        <v/>
      </c>
    </row>
    <row r="295" ht="21" customHeight="1">
      <c r="A295" s="33" t="n"/>
      <c r="B295" s="22" t="n"/>
      <c r="C295" s="23" t="n"/>
      <c r="D295" s="24" t="n"/>
      <c r="E295" s="23" t="n"/>
      <c r="F295" s="26" t="n"/>
      <c r="G295" s="27">
        <f>IF(B295="","",IFERROR(VLOOKUP(B295,Membros!$A$2:$B$121,2,FALSE),"Não cadastrado"))</f>
        <v/>
      </c>
      <c r="H295" s="28">
        <f>IF(COUNTA(A295:F295)=0,"",IF(AND(K295="OK",E295="Presente",A295&gt;=Configuração!$B$2,A295&lt;=Configuração!$B$3,COUNTIFS($B$2:B295,B295,$E$2:E295,"Presente",$A$2:A295,"&gt;="&amp;Configuração!$B$2,$A$2:A295,"&lt;="&amp;Configuração!$B$3,$K$2:K295,"OK")=1),1,0))</f>
        <v/>
      </c>
      <c r="I295" s="28">
        <f>IF(COUNTA(A295:F295)=0,"",IF(AND(K295="OK",E295="Presente",A295&gt;=Configuração!$B$2,A295&lt;=Configuração!$B$3,COUNTIFS($B$2:B295,B295,$C$2:C295,C295,$E$2:E295,"Presente",$A$2:A295,"&gt;="&amp;Configuração!$B$2,$A$2:A295,"&lt;="&amp;Configuração!$B$3,$K$2:K295,"OK")=1),1,0))</f>
        <v/>
      </c>
      <c r="J295" s="27">
        <f>IF(OR(A295="",B295="",C295="",D295=""),"",IF(COUNTIFS($A$2:$A$501,A295,$B$2:$B$501,B295,$C$2:$C$501,C295,$D$2:$D$501,D295)&gt;1,"Duplicado",""))</f>
        <v/>
      </c>
      <c r="K295" s="27">
        <f>IF(COUNTA(A295:F295)=0,"",IF(OR(A295="",B295="",C295="",D295="",E295=""),"Campos obrigatórios",IF(OR(NOT(ISNUMBER(A295)),A295&lt;DATE(2020,1,1),A295&gt;TODAY()),"Data inválida",IF(COUNTIF(Configuração!$E$2:$E$4,C295)=0,"Frente inválida",IF(COUNTIF(Configuração!$H$2:$H$4,E295)=0,"Situação inválida",IF(G295="Não cadastrado","Código não cadastrado",IF(COUNTIFS(Configuração!$F$2:$F$20,D295,Configuração!$G$2:$G$20,C295)=0,"Atividade incompatível",IF(J295="Duplicado","Possível duplicidade",IF(AND(C295="Serviço",E295="Presente",OR(F295="",NOT(ISNUMBER(F295)),F295&lt;=0,F295&gt;Configuração!$B$4)),"Revisar horas",IF(AND(OR(C295&lt;&gt;"Serviço",E295&lt;&gt;"Presente"),F295&lt;&gt;""),"Horas não aplicáveis",IF(G295="Inativo","Cadastro inativo","OK")))))))))))</f>
        <v/>
      </c>
    </row>
    <row r="296" ht="21" customHeight="1">
      <c r="A296" s="33" t="n"/>
      <c r="B296" s="22" t="n"/>
      <c r="C296" s="23" t="n"/>
      <c r="D296" s="24" t="n"/>
      <c r="E296" s="23" t="n"/>
      <c r="F296" s="26" t="n"/>
      <c r="G296" s="27">
        <f>IF(B296="","",IFERROR(VLOOKUP(B296,Membros!$A$2:$B$121,2,FALSE),"Não cadastrado"))</f>
        <v/>
      </c>
      <c r="H296" s="28">
        <f>IF(COUNTA(A296:F296)=0,"",IF(AND(K296="OK",E296="Presente",A296&gt;=Configuração!$B$2,A296&lt;=Configuração!$B$3,COUNTIFS($B$2:B296,B296,$E$2:E296,"Presente",$A$2:A296,"&gt;="&amp;Configuração!$B$2,$A$2:A296,"&lt;="&amp;Configuração!$B$3,$K$2:K296,"OK")=1),1,0))</f>
        <v/>
      </c>
      <c r="I296" s="28">
        <f>IF(COUNTA(A296:F296)=0,"",IF(AND(K296="OK",E296="Presente",A296&gt;=Configuração!$B$2,A296&lt;=Configuração!$B$3,COUNTIFS($B$2:B296,B296,$C$2:C296,C296,$E$2:E296,"Presente",$A$2:A296,"&gt;="&amp;Configuração!$B$2,$A$2:A296,"&lt;="&amp;Configuração!$B$3,$K$2:K296,"OK")=1),1,0))</f>
        <v/>
      </c>
      <c r="J296" s="27">
        <f>IF(OR(A296="",B296="",C296="",D296=""),"",IF(COUNTIFS($A$2:$A$501,A296,$B$2:$B$501,B296,$C$2:$C$501,C296,$D$2:$D$501,D296)&gt;1,"Duplicado",""))</f>
        <v/>
      </c>
      <c r="K296" s="27">
        <f>IF(COUNTA(A296:F296)=0,"",IF(OR(A296="",B296="",C296="",D296="",E296=""),"Campos obrigatórios",IF(OR(NOT(ISNUMBER(A296)),A296&lt;DATE(2020,1,1),A296&gt;TODAY()),"Data inválida",IF(COUNTIF(Configuração!$E$2:$E$4,C296)=0,"Frente inválida",IF(COUNTIF(Configuração!$H$2:$H$4,E296)=0,"Situação inválida",IF(G296="Não cadastrado","Código não cadastrado",IF(COUNTIFS(Configuração!$F$2:$F$20,D296,Configuração!$G$2:$G$20,C296)=0,"Atividade incompatível",IF(J296="Duplicado","Possível duplicidade",IF(AND(C296="Serviço",E296="Presente",OR(F296="",NOT(ISNUMBER(F296)),F296&lt;=0,F296&gt;Configuração!$B$4)),"Revisar horas",IF(AND(OR(C296&lt;&gt;"Serviço",E296&lt;&gt;"Presente"),F296&lt;&gt;""),"Horas não aplicáveis",IF(G296="Inativo","Cadastro inativo","OK")))))))))))</f>
        <v/>
      </c>
    </row>
    <row r="297" ht="21" customHeight="1">
      <c r="A297" s="33" t="n"/>
      <c r="B297" s="22" t="n"/>
      <c r="C297" s="23" t="n"/>
      <c r="D297" s="24" t="n"/>
      <c r="E297" s="23" t="n"/>
      <c r="F297" s="26" t="n"/>
      <c r="G297" s="27">
        <f>IF(B297="","",IFERROR(VLOOKUP(B297,Membros!$A$2:$B$121,2,FALSE),"Não cadastrado"))</f>
        <v/>
      </c>
      <c r="H297" s="28">
        <f>IF(COUNTA(A297:F297)=0,"",IF(AND(K297="OK",E297="Presente",A297&gt;=Configuração!$B$2,A297&lt;=Configuração!$B$3,COUNTIFS($B$2:B297,B297,$E$2:E297,"Presente",$A$2:A297,"&gt;="&amp;Configuração!$B$2,$A$2:A297,"&lt;="&amp;Configuração!$B$3,$K$2:K297,"OK")=1),1,0))</f>
        <v/>
      </c>
      <c r="I297" s="28">
        <f>IF(COUNTA(A297:F297)=0,"",IF(AND(K297="OK",E297="Presente",A297&gt;=Configuração!$B$2,A297&lt;=Configuração!$B$3,COUNTIFS($B$2:B297,B297,$C$2:C297,C297,$E$2:E297,"Presente",$A$2:A297,"&gt;="&amp;Configuração!$B$2,$A$2:A297,"&lt;="&amp;Configuração!$B$3,$K$2:K297,"OK")=1),1,0))</f>
        <v/>
      </c>
      <c r="J297" s="27">
        <f>IF(OR(A297="",B297="",C297="",D297=""),"",IF(COUNTIFS($A$2:$A$501,A297,$B$2:$B$501,B297,$C$2:$C$501,C297,$D$2:$D$501,D297)&gt;1,"Duplicado",""))</f>
        <v/>
      </c>
      <c r="K297" s="27">
        <f>IF(COUNTA(A297:F297)=0,"",IF(OR(A297="",B297="",C297="",D297="",E297=""),"Campos obrigatórios",IF(OR(NOT(ISNUMBER(A297)),A297&lt;DATE(2020,1,1),A297&gt;TODAY()),"Data inválida",IF(COUNTIF(Configuração!$E$2:$E$4,C297)=0,"Frente inválida",IF(COUNTIF(Configuração!$H$2:$H$4,E297)=0,"Situação inválida",IF(G297="Não cadastrado","Código não cadastrado",IF(COUNTIFS(Configuração!$F$2:$F$20,D297,Configuração!$G$2:$G$20,C297)=0,"Atividade incompatível",IF(J297="Duplicado","Possível duplicidade",IF(AND(C297="Serviço",E297="Presente",OR(F297="",NOT(ISNUMBER(F297)),F297&lt;=0,F297&gt;Configuração!$B$4)),"Revisar horas",IF(AND(OR(C297&lt;&gt;"Serviço",E297&lt;&gt;"Presente"),F297&lt;&gt;""),"Horas não aplicáveis",IF(G297="Inativo","Cadastro inativo","OK")))))))))))</f>
        <v/>
      </c>
    </row>
    <row r="298" ht="21" customHeight="1">
      <c r="A298" s="33" t="n"/>
      <c r="B298" s="22" t="n"/>
      <c r="C298" s="23" t="n"/>
      <c r="D298" s="24" t="n"/>
      <c r="E298" s="23" t="n"/>
      <c r="F298" s="26" t="n"/>
      <c r="G298" s="27">
        <f>IF(B298="","",IFERROR(VLOOKUP(B298,Membros!$A$2:$B$121,2,FALSE),"Não cadastrado"))</f>
        <v/>
      </c>
      <c r="H298" s="28">
        <f>IF(COUNTA(A298:F298)=0,"",IF(AND(K298="OK",E298="Presente",A298&gt;=Configuração!$B$2,A298&lt;=Configuração!$B$3,COUNTIFS($B$2:B298,B298,$E$2:E298,"Presente",$A$2:A298,"&gt;="&amp;Configuração!$B$2,$A$2:A298,"&lt;="&amp;Configuração!$B$3,$K$2:K298,"OK")=1),1,0))</f>
        <v/>
      </c>
      <c r="I298" s="28">
        <f>IF(COUNTA(A298:F298)=0,"",IF(AND(K298="OK",E298="Presente",A298&gt;=Configuração!$B$2,A298&lt;=Configuração!$B$3,COUNTIFS($B$2:B298,B298,$C$2:C298,C298,$E$2:E298,"Presente",$A$2:A298,"&gt;="&amp;Configuração!$B$2,$A$2:A298,"&lt;="&amp;Configuração!$B$3,$K$2:K298,"OK")=1),1,0))</f>
        <v/>
      </c>
      <c r="J298" s="27">
        <f>IF(OR(A298="",B298="",C298="",D298=""),"",IF(COUNTIFS($A$2:$A$501,A298,$B$2:$B$501,B298,$C$2:$C$501,C298,$D$2:$D$501,D298)&gt;1,"Duplicado",""))</f>
        <v/>
      </c>
      <c r="K298" s="27">
        <f>IF(COUNTA(A298:F298)=0,"",IF(OR(A298="",B298="",C298="",D298="",E298=""),"Campos obrigatórios",IF(OR(NOT(ISNUMBER(A298)),A298&lt;DATE(2020,1,1),A298&gt;TODAY()),"Data inválida",IF(COUNTIF(Configuração!$E$2:$E$4,C298)=0,"Frente inválida",IF(COUNTIF(Configuração!$H$2:$H$4,E298)=0,"Situação inválida",IF(G298="Não cadastrado","Código não cadastrado",IF(COUNTIFS(Configuração!$F$2:$F$20,D298,Configuração!$G$2:$G$20,C298)=0,"Atividade incompatível",IF(J298="Duplicado","Possível duplicidade",IF(AND(C298="Serviço",E298="Presente",OR(F298="",NOT(ISNUMBER(F298)),F298&lt;=0,F298&gt;Configuração!$B$4)),"Revisar horas",IF(AND(OR(C298&lt;&gt;"Serviço",E298&lt;&gt;"Presente"),F298&lt;&gt;""),"Horas não aplicáveis",IF(G298="Inativo","Cadastro inativo","OK")))))))))))</f>
        <v/>
      </c>
    </row>
    <row r="299" ht="21" customHeight="1">
      <c r="A299" s="33" t="n"/>
      <c r="B299" s="22" t="n"/>
      <c r="C299" s="23" t="n"/>
      <c r="D299" s="24" t="n"/>
      <c r="E299" s="23" t="n"/>
      <c r="F299" s="26" t="n"/>
      <c r="G299" s="27">
        <f>IF(B299="","",IFERROR(VLOOKUP(B299,Membros!$A$2:$B$121,2,FALSE),"Não cadastrado"))</f>
        <v/>
      </c>
      <c r="H299" s="28">
        <f>IF(COUNTA(A299:F299)=0,"",IF(AND(K299="OK",E299="Presente",A299&gt;=Configuração!$B$2,A299&lt;=Configuração!$B$3,COUNTIFS($B$2:B299,B299,$E$2:E299,"Presente",$A$2:A299,"&gt;="&amp;Configuração!$B$2,$A$2:A299,"&lt;="&amp;Configuração!$B$3,$K$2:K299,"OK")=1),1,0))</f>
        <v/>
      </c>
      <c r="I299" s="28">
        <f>IF(COUNTA(A299:F299)=0,"",IF(AND(K299="OK",E299="Presente",A299&gt;=Configuração!$B$2,A299&lt;=Configuração!$B$3,COUNTIFS($B$2:B299,B299,$C$2:C299,C299,$E$2:E299,"Presente",$A$2:A299,"&gt;="&amp;Configuração!$B$2,$A$2:A299,"&lt;="&amp;Configuração!$B$3,$K$2:K299,"OK")=1),1,0))</f>
        <v/>
      </c>
      <c r="J299" s="27">
        <f>IF(OR(A299="",B299="",C299="",D299=""),"",IF(COUNTIFS($A$2:$A$501,A299,$B$2:$B$501,B299,$C$2:$C$501,C299,$D$2:$D$501,D299)&gt;1,"Duplicado",""))</f>
        <v/>
      </c>
      <c r="K299" s="27">
        <f>IF(COUNTA(A299:F299)=0,"",IF(OR(A299="",B299="",C299="",D299="",E299=""),"Campos obrigatórios",IF(OR(NOT(ISNUMBER(A299)),A299&lt;DATE(2020,1,1),A299&gt;TODAY()),"Data inválida",IF(COUNTIF(Configuração!$E$2:$E$4,C299)=0,"Frente inválida",IF(COUNTIF(Configuração!$H$2:$H$4,E299)=0,"Situação inválida",IF(G299="Não cadastrado","Código não cadastrado",IF(COUNTIFS(Configuração!$F$2:$F$20,D299,Configuração!$G$2:$G$20,C299)=0,"Atividade incompatível",IF(J299="Duplicado","Possível duplicidade",IF(AND(C299="Serviço",E299="Presente",OR(F299="",NOT(ISNUMBER(F299)),F299&lt;=0,F299&gt;Configuração!$B$4)),"Revisar horas",IF(AND(OR(C299&lt;&gt;"Serviço",E299&lt;&gt;"Presente"),F299&lt;&gt;""),"Horas não aplicáveis",IF(G299="Inativo","Cadastro inativo","OK")))))))))))</f>
        <v/>
      </c>
    </row>
    <row r="300" ht="21" customHeight="1">
      <c r="A300" s="33" t="n"/>
      <c r="B300" s="22" t="n"/>
      <c r="C300" s="23" t="n"/>
      <c r="D300" s="24" t="n"/>
      <c r="E300" s="23" t="n"/>
      <c r="F300" s="26" t="n"/>
      <c r="G300" s="27">
        <f>IF(B300="","",IFERROR(VLOOKUP(B300,Membros!$A$2:$B$121,2,FALSE),"Não cadastrado"))</f>
        <v/>
      </c>
      <c r="H300" s="28">
        <f>IF(COUNTA(A300:F300)=0,"",IF(AND(K300="OK",E300="Presente",A300&gt;=Configuração!$B$2,A300&lt;=Configuração!$B$3,COUNTIFS($B$2:B300,B300,$E$2:E300,"Presente",$A$2:A300,"&gt;="&amp;Configuração!$B$2,$A$2:A300,"&lt;="&amp;Configuração!$B$3,$K$2:K300,"OK")=1),1,0))</f>
        <v/>
      </c>
      <c r="I300" s="28">
        <f>IF(COUNTA(A300:F300)=0,"",IF(AND(K300="OK",E300="Presente",A300&gt;=Configuração!$B$2,A300&lt;=Configuração!$B$3,COUNTIFS($B$2:B300,B300,$C$2:C300,C300,$E$2:E300,"Presente",$A$2:A300,"&gt;="&amp;Configuração!$B$2,$A$2:A300,"&lt;="&amp;Configuração!$B$3,$K$2:K300,"OK")=1),1,0))</f>
        <v/>
      </c>
      <c r="J300" s="27">
        <f>IF(OR(A300="",B300="",C300="",D300=""),"",IF(COUNTIFS($A$2:$A$501,A300,$B$2:$B$501,B300,$C$2:$C$501,C300,$D$2:$D$501,D300)&gt;1,"Duplicado",""))</f>
        <v/>
      </c>
      <c r="K300" s="27">
        <f>IF(COUNTA(A300:F300)=0,"",IF(OR(A300="",B300="",C300="",D300="",E300=""),"Campos obrigatórios",IF(OR(NOT(ISNUMBER(A300)),A300&lt;DATE(2020,1,1),A300&gt;TODAY()),"Data inválida",IF(COUNTIF(Configuração!$E$2:$E$4,C300)=0,"Frente inválida",IF(COUNTIF(Configuração!$H$2:$H$4,E300)=0,"Situação inválida",IF(G300="Não cadastrado","Código não cadastrado",IF(COUNTIFS(Configuração!$F$2:$F$20,D300,Configuração!$G$2:$G$20,C300)=0,"Atividade incompatível",IF(J300="Duplicado","Possível duplicidade",IF(AND(C300="Serviço",E300="Presente",OR(F300="",NOT(ISNUMBER(F300)),F300&lt;=0,F300&gt;Configuração!$B$4)),"Revisar horas",IF(AND(OR(C300&lt;&gt;"Serviço",E300&lt;&gt;"Presente"),F300&lt;&gt;""),"Horas não aplicáveis",IF(G300="Inativo","Cadastro inativo","OK")))))))))))</f>
        <v/>
      </c>
    </row>
    <row r="301" ht="21" customHeight="1">
      <c r="A301" s="33" t="n"/>
      <c r="B301" s="22" t="n"/>
      <c r="C301" s="23" t="n"/>
      <c r="D301" s="24" t="n"/>
      <c r="E301" s="23" t="n"/>
      <c r="F301" s="26" t="n"/>
      <c r="G301" s="27">
        <f>IF(B301="","",IFERROR(VLOOKUP(B301,Membros!$A$2:$B$121,2,FALSE),"Não cadastrado"))</f>
        <v/>
      </c>
      <c r="H301" s="28">
        <f>IF(COUNTA(A301:F301)=0,"",IF(AND(K301="OK",E301="Presente",A301&gt;=Configuração!$B$2,A301&lt;=Configuração!$B$3,COUNTIFS($B$2:B301,B301,$E$2:E301,"Presente",$A$2:A301,"&gt;="&amp;Configuração!$B$2,$A$2:A301,"&lt;="&amp;Configuração!$B$3,$K$2:K301,"OK")=1),1,0))</f>
        <v/>
      </c>
      <c r="I301" s="28">
        <f>IF(COUNTA(A301:F301)=0,"",IF(AND(K301="OK",E301="Presente",A301&gt;=Configuração!$B$2,A301&lt;=Configuração!$B$3,COUNTIFS($B$2:B301,B301,$C$2:C301,C301,$E$2:E301,"Presente",$A$2:A301,"&gt;="&amp;Configuração!$B$2,$A$2:A301,"&lt;="&amp;Configuração!$B$3,$K$2:K301,"OK")=1),1,0))</f>
        <v/>
      </c>
      <c r="J301" s="27">
        <f>IF(OR(A301="",B301="",C301="",D301=""),"",IF(COUNTIFS($A$2:$A$501,A301,$B$2:$B$501,B301,$C$2:$C$501,C301,$D$2:$D$501,D301)&gt;1,"Duplicado",""))</f>
        <v/>
      </c>
      <c r="K301" s="27">
        <f>IF(COUNTA(A301:F301)=0,"",IF(OR(A301="",B301="",C301="",D301="",E301=""),"Campos obrigatórios",IF(OR(NOT(ISNUMBER(A301)),A301&lt;DATE(2020,1,1),A301&gt;TODAY()),"Data inválida",IF(COUNTIF(Configuração!$E$2:$E$4,C301)=0,"Frente inválida",IF(COUNTIF(Configuração!$H$2:$H$4,E301)=0,"Situação inválida",IF(G301="Não cadastrado","Código não cadastrado",IF(COUNTIFS(Configuração!$F$2:$F$20,D301,Configuração!$G$2:$G$20,C301)=0,"Atividade incompatível",IF(J301="Duplicado","Possível duplicidade",IF(AND(C301="Serviço",E301="Presente",OR(F301="",NOT(ISNUMBER(F301)),F301&lt;=0,F301&gt;Configuração!$B$4)),"Revisar horas",IF(AND(OR(C301&lt;&gt;"Serviço",E301&lt;&gt;"Presente"),F301&lt;&gt;""),"Horas não aplicáveis",IF(G301="Inativo","Cadastro inativo","OK")))))))))))</f>
        <v/>
      </c>
    </row>
    <row r="302" ht="21" customHeight="1">
      <c r="A302" s="33" t="n"/>
      <c r="B302" s="22" t="n"/>
      <c r="C302" s="23" t="n"/>
      <c r="D302" s="24" t="n"/>
      <c r="E302" s="23" t="n"/>
      <c r="F302" s="26" t="n"/>
      <c r="G302" s="27">
        <f>IF(B302="","",IFERROR(VLOOKUP(B302,Membros!$A$2:$B$121,2,FALSE),"Não cadastrado"))</f>
        <v/>
      </c>
      <c r="H302" s="28">
        <f>IF(COUNTA(A302:F302)=0,"",IF(AND(K302="OK",E302="Presente",A302&gt;=Configuração!$B$2,A302&lt;=Configuração!$B$3,COUNTIFS($B$2:B302,B302,$E$2:E302,"Presente",$A$2:A302,"&gt;="&amp;Configuração!$B$2,$A$2:A302,"&lt;="&amp;Configuração!$B$3,$K$2:K302,"OK")=1),1,0))</f>
        <v/>
      </c>
      <c r="I302" s="28">
        <f>IF(COUNTA(A302:F302)=0,"",IF(AND(K302="OK",E302="Presente",A302&gt;=Configuração!$B$2,A302&lt;=Configuração!$B$3,COUNTIFS($B$2:B302,B302,$C$2:C302,C302,$E$2:E302,"Presente",$A$2:A302,"&gt;="&amp;Configuração!$B$2,$A$2:A302,"&lt;="&amp;Configuração!$B$3,$K$2:K302,"OK")=1),1,0))</f>
        <v/>
      </c>
      <c r="J302" s="27">
        <f>IF(OR(A302="",B302="",C302="",D302=""),"",IF(COUNTIFS($A$2:$A$501,A302,$B$2:$B$501,B302,$C$2:$C$501,C302,$D$2:$D$501,D302)&gt;1,"Duplicado",""))</f>
        <v/>
      </c>
      <c r="K302" s="27">
        <f>IF(COUNTA(A302:F302)=0,"",IF(OR(A302="",B302="",C302="",D302="",E302=""),"Campos obrigatórios",IF(OR(NOT(ISNUMBER(A302)),A302&lt;DATE(2020,1,1),A302&gt;TODAY()),"Data inválida",IF(COUNTIF(Configuração!$E$2:$E$4,C302)=0,"Frente inválida",IF(COUNTIF(Configuração!$H$2:$H$4,E302)=0,"Situação inválida",IF(G302="Não cadastrado","Código não cadastrado",IF(COUNTIFS(Configuração!$F$2:$F$20,D302,Configuração!$G$2:$G$20,C302)=0,"Atividade incompatível",IF(J302="Duplicado","Possível duplicidade",IF(AND(C302="Serviço",E302="Presente",OR(F302="",NOT(ISNUMBER(F302)),F302&lt;=0,F302&gt;Configuração!$B$4)),"Revisar horas",IF(AND(OR(C302&lt;&gt;"Serviço",E302&lt;&gt;"Presente"),F302&lt;&gt;""),"Horas não aplicáveis",IF(G302="Inativo","Cadastro inativo","OK")))))))))))</f>
        <v/>
      </c>
    </row>
    <row r="303" ht="21" customHeight="1">
      <c r="A303" s="33" t="n"/>
      <c r="B303" s="22" t="n"/>
      <c r="C303" s="23" t="n"/>
      <c r="D303" s="24" t="n"/>
      <c r="E303" s="23" t="n"/>
      <c r="F303" s="26" t="n"/>
      <c r="G303" s="27">
        <f>IF(B303="","",IFERROR(VLOOKUP(B303,Membros!$A$2:$B$121,2,FALSE),"Não cadastrado"))</f>
        <v/>
      </c>
      <c r="H303" s="28">
        <f>IF(COUNTA(A303:F303)=0,"",IF(AND(K303="OK",E303="Presente",A303&gt;=Configuração!$B$2,A303&lt;=Configuração!$B$3,COUNTIFS($B$2:B303,B303,$E$2:E303,"Presente",$A$2:A303,"&gt;="&amp;Configuração!$B$2,$A$2:A303,"&lt;="&amp;Configuração!$B$3,$K$2:K303,"OK")=1),1,0))</f>
        <v/>
      </c>
      <c r="I303" s="28">
        <f>IF(COUNTA(A303:F303)=0,"",IF(AND(K303="OK",E303="Presente",A303&gt;=Configuração!$B$2,A303&lt;=Configuração!$B$3,COUNTIFS($B$2:B303,B303,$C$2:C303,C303,$E$2:E303,"Presente",$A$2:A303,"&gt;="&amp;Configuração!$B$2,$A$2:A303,"&lt;="&amp;Configuração!$B$3,$K$2:K303,"OK")=1),1,0))</f>
        <v/>
      </c>
      <c r="J303" s="27">
        <f>IF(OR(A303="",B303="",C303="",D303=""),"",IF(COUNTIFS($A$2:$A$501,A303,$B$2:$B$501,B303,$C$2:$C$501,C303,$D$2:$D$501,D303)&gt;1,"Duplicado",""))</f>
        <v/>
      </c>
      <c r="K303" s="27">
        <f>IF(COUNTA(A303:F303)=0,"",IF(OR(A303="",B303="",C303="",D303="",E303=""),"Campos obrigatórios",IF(OR(NOT(ISNUMBER(A303)),A303&lt;DATE(2020,1,1),A303&gt;TODAY()),"Data inválida",IF(COUNTIF(Configuração!$E$2:$E$4,C303)=0,"Frente inválida",IF(COUNTIF(Configuração!$H$2:$H$4,E303)=0,"Situação inválida",IF(G303="Não cadastrado","Código não cadastrado",IF(COUNTIFS(Configuração!$F$2:$F$20,D303,Configuração!$G$2:$G$20,C303)=0,"Atividade incompatível",IF(J303="Duplicado","Possível duplicidade",IF(AND(C303="Serviço",E303="Presente",OR(F303="",NOT(ISNUMBER(F303)),F303&lt;=0,F303&gt;Configuração!$B$4)),"Revisar horas",IF(AND(OR(C303&lt;&gt;"Serviço",E303&lt;&gt;"Presente"),F303&lt;&gt;""),"Horas não aplicáveis",IF(G303="Inativo","Cadastro inativo","OK")))))))))))</f>
        <v/>
      </c>
    </row>
    <row r="304" ht="21" customHeight="1">
      <c r="A304" s="33" t="n"/>
      <c r="B304" s="22" t="n"/>
      <c r="C304" s="23" t="n"/>
      <c r="D304" s="24" t="n"/>
      <c r="E304" s="23" t="n"/>
      <c r="F304" s="26" t="n"/>
      <c r="G304" s="27">
        <f>IF(B304="","",IFERROR(VLOOKUP(B304,Membros!$A$2:$B$121,2,FALSE),"Não cadastrado"))</f>
        <v/>
      </c>
      <c r="H304" s="28">
        <f>IF(COUNTA(A304:F304)=0,"",IF(AND(K304="OK",E304="Presente",A304&gt;=Configuração!$B$2,A304&lt;=Configuração!$B$3,COUNTIFS($B$2:B304,B304,$E$2:E304,"Presente",$A$2:A304,"&gt;="&amp;Configuração!$B$2,$A$2:A304,"&lt;="&amp;Configuração!$B$3,$K$2:K304,"OK")=1),1,0))</f>
        <v/>
      </c>
      <c r="I304" s="28">
        <f>IF(COUNTA(A304:F304)=0,"",IF(AND(K304="OK",E304="Presente",A304&gt;=Configuração!$B$2,A304&lt;=Configuração!$B$3,COUNTIFS($B$2:B304,B304,$C$2:C304,C304,$E$2:E304,"Presente",$A$2:A304,"&gt;="&amp;Configuração!$B$2,$A$2:A304,"&lt;="&amp;Configuração!$B$3,$K$2:K304,"OK")=1),1,0))</f>
        <v/>
      </c>
      <c r="J304" s="27">
        <f>IF(OR(A304="",B304="",C304="",D304=""),"",IF(COUNTIFS($A$2:$A$501,A304,$B$2:$B$501,B304,$C$2:$C$501,C304,$D$2:$D$501,D304)&gt;1,"Duplicado",""))</f>
        <v/>
      </c>
      <c r="K304" s="27">
        <f>IF(COUNTA(A304:F304)=0,"",IF(OR(A304="",B304="",C304="",D304="",E304=""),"Campos obrigatórios",IF(OR(NOT(ISNUMBER(A304)),A304&lt;DATE(2020,1,1),A304&gt;TODAY()),"Data inválida",IF(COUNTIF(Configuração!$E$2:$E$4,C304)=0,"Frente inválida",IF(COUNTIF(Configuração!$H$2:$H$4,E304)=0,"Situação inválida",IF(G304="Não cadastrado","Código não cadastrado",IF(COUNTIFS(Configuração!$F$2:$F$20,D304,Configuração!$G$2:$G$20,C304)=0,"Atividade incompatível",IF(J304="Duplicado","Possível duplicidade",IF(AND(C304="Serviço",E304="Presente",OR(F304="",NOT(ISNUMBER(F304)),F304&lt;=0,F304&gt;Configuração!$B$4)),"Revisar horas",IF(AND(OR(C304&lt;&gt;"Serviço",E304&lt;&gt;"Presente"),F304&lt;&gt;""),"Horas não aplicáveis",IF(G304="Inativo","Cadastro inativo","OK")))))))))))</f>
        <v/>
      </c>
    </row>
    <row r="305" ht="21" customHeight="1">
      <c r="A305" s="33" t="n"/>
      <c r="B305" s="22" t="n"/>
      <c r="C305" s="23" t="n"/>
      <c r="D305" s="24" t="n"/>
      <c r="E305" s="23" t="n"/>
      <c r="F305" s="26" t="n"/>
      <c r="G305" s="27">
        <f>IF(B305="","",IFERROR(VLOOKUP(B305,Membros!$A$2:$B$121,2,FALSE),"Não cadastrado"))</f>
        <v/>
      </c>
      <c r="H305" s="28">
        <f>IF(COUNTA(A305:F305)=0,"",IF(AND(K305="OK",E305="Presente",A305&gt;=Configuração!$B$2,A305&lt;=Configuração!$B$3,COUNTIFS($B$2:B305,B305,$E$2:E305,"Presente",$A$2:A305,"&gt;="&amp;Configuração!$B$2,$A$2:A305,"&lt;="&amp;Configuração!$B$3,$K$2:K305,"OK")=1),1,0))</f>
        <v/>
      </c>
      <c r="I305" s="28">
        <f>IF(COUNTA(A305:F305)=0,"",IF(AND(K305="OK",E305="Presente",A305&gt;=Configuração!$B$2,A305&lt;=Configuração!$B$3,COUNTIFS($B$2:B305,B305,$C$2:C305,C305,$E$2:E305,"Presente",$A$2:A305,"&gt;="&amp;Configuração!$B$2,$A$2:A305,"&lt;="&amp;Configuração!$B$3,$K$2:K305,"OK")=1),1,0))</f>
        <v/>
      </c>
      <c r="J305" s="27">
        <f>IF(OR(A305="",B305="",C305="",D305=""),"",IF(COUNTIFS($A$2:$A$501,A305,$B$2:$B$501,B305,$C$2:$C$501,C305,$D$2:$D$501,D305)&gt;1,"Duplicado",""))</f>
        <v/>
      </c>
      <c r="K305" s="27">
        <f>IF(COUNTA(A305:F305)=0,"",IF(OR(A305="",B305="",C305="",D305="",E305=""),"Campos obrigatórios",IF(OR(NOT(ISNUMBER(A305)),A305&lt;DATE(2020,1,1),A305&gt;TODAY()),"Data inválida",IF(COUNTIF(Configuração!$E$2:$E$4,C305)=0,"Frente inválida",IF(COUNTIF(Configuração!$H$2:$H$4,E305)=0,"Situação inválida",IF(G305="Não cadastrado","Código não cadastrado",IF(COUNTIFS(Configuração!$F$2:$F$20,D305,Configuração!$G$2:$G$20,C305)=0,"Atividade incompatível",IF(J305="Duplicado","Possível duplicidade",IF(AND(C305="Serviço",E305="Presente",OR(F305="",NOT(ISNUMBER(F305)),F305&lt;=0,F305&gt;Configuração!$B$4)),"Revisar horas",IF(AND(OR(C305&lt;&gt;"Serviço",E305&lt;&gt;"Presente"),F305&lt;&gt;""),"Horas não aplicáveis",IF(G305="Inativo","Cadastro inativo","OK")))))))))))</f>
        <v/>
      </c>
    </row>
    <row r="306" ht="21" customHeight="1">
      <c r="A306" s="33" t="n"/>
      <c r="B306" s="22" t="n"/>
      <c r="C306" s="23" t="n"/>
      <c r="D306" s="24" t="n"/>
      <c r="E306" s="23" t="n"/>
      <c r="F306" s="26" t="n"/>
      <c r="G306" s="27">
        <f>IF(B306="","",IFERROR(VLOOKUP(B306,Membros!$A$2:$B$121,2,FALSE),"Não cadastrado"))</f>
        <v/>
      </c>
      <c r="H306" s="28">
        <f>IF(COUNTA(A306:F306)=0,"",IF(AND(K306="OK",E306="Presente",A306&gt;=Configuração!$B$2,A306&lt;=Configuração!$B$3,COUNTIFS($B$2:B306,B306,$E$2:E306,"Presente",$A$2:A306,"&gt;="&amp;Configuração!$B$2,$A$2:A306,"&lt;="&amp;Configuração!$B$3,$K$2:K306,"OK")=1),1,0))</f>
        <v/>
      </c>
      <c r="I306" s="28">
        <f>IF(COUNTA(A306:F306)=0,"",IF(AND(K306="OK",E306="Presente",A306&gt;=Configuração!$B$2,A306&lt;=Configuração!$B$3,COUNTIFS($B$2:B306,B306,$C$2:C306,C306,$E$2:E306,"Presente",$A$2:A306,"&gt;="&amp;Configuração!$B$2,$A$2:A306,"&lt;="&amp;Configuração!$B$3,$K$2:K306,"OK")=1),1,0))</f>
        <v/>
      </c>
      <c r="J306" s="27">
        <f>IF(OR(A306="",B306="",C306="",D306=""),"",IF(COUNTIFS($A$2:$A$501,A306,$B$2:$B$501,B306,$C$2:$C$501,C306,$D$2:$D$501,D306)&gt;1,"Duplicado",""))</f>
        <v/>
      </c>
      <c r="K306" s="27">
        <f>IF(COUNTA(A306:F306)=0,"",IF(OR(A306="",B306="",C306="",D306="",E306=""),"Campos obrigatórios",IF(OR(NOT(ISNUMBER(A306)),A306&lt;DATE(2020,1,1),A306&gt;TODAY()),"Data inválida",IF(COUNTIF(Configuração!$E$2:$E$4,C306)=0,"Frente inválida",IF(COUNTIF(Configuração!$H$2:$H$4,E306)=0,"Situação inválida",IF(G306="Não cadastrado","Código não cadastrado",IF(COUNTIFS(Configuração!$F$2:$F$20,D306,Configuração!$G$2:$G$20,C306)=0,"Atividade incompatível",IF(J306="Duplicado","Possível duplicidade",IF(AND(C306="Serviço",E306="Presente",OR(F306="",NOT(ISNUMBER(F306)),F306&lt;=0,F306&gt;Configuração!$B$4)),"Revisar horas",IF(AND(OR(C306&lt;&gt;"Serviço",E306&lt;&gt;"Presente"),F306&lt;&gt;""),"Horas não aplicáveis",IF(G306="Inativo","Cadastro inativo","OK")))))))))))</f>
        <v/>
      </c>
    </row>
    <row r="307" ht="21" customHeight="1">
      <c r="A307" s="33" t="n"/>
      <c r="B307" s="22" t="n"/>
      <c r="C307" s="23" t="n"/>
      <c r="D307" s="24" t="n"/>
      <c r="E307" s="23" t="n"/>
      <c r="F307" s="26" t="n"/>
      <c r="G307" s="27">
        <f>IF(B307="","",IFERROR(VLOOKUP(B307,Membros!$A$2:$B$121,2,FALSE),"Não cadastrado"))</f>
        <v/>
      </c>
      <c r="H307" s="28">
        <f>IF(COUNTA(A307:F307)=0,"",IF(AND(K307="OK",E307="Presente",A307&gt;=Configuração!$B$2,A307&lt;=Configuração!$B$3,COUNTIFS($B$2:B307,B307,$E$2:E307,"Presente",$A$2:A307,"&gt;="&amp;Configuração!$B$2,$A$2:A307,"&lt;="&amp;Configuração!$B$3,$K$2:K307,"OK")=1),1,0))</f>
        <v/>
      </c>
      <c r="I307" s="28">
        <f>IF(COUNTA(A307:F307)=0,"",IF(AND(K307="OK",E307="Presente",A307&gt;=Configuração!$B$2,A307&lt;=Configuração!$B$3,COUNTIFS($B$2:B307,B307,$C$2:C307,C307,$E$2:E307,"Presente",$A$2:A307,"&gt;="&amp;Configuração!$B$2,$A$2:A307,"&lt;="&amp;Configuração!$B$3,$K$2:K307,"OK")=1),1,0))</f>
        <v/>
      </c>
      <c r="J307" s="27">
        <f>IF(OR(A307="",B307="",C307="",D307=""),"",IF(COUNTIFS($A$2:$A$501,A307,$B$2:$B$501,B307,$C$2:$C$501,C307,$D$2:$D$501,D307)&gt;1,"Duplicado",""))</f>
        <v/>
      </c>
      <c r="K307" s="27">
        <f>IF(COUNTA(A307:F307)=0,"",IF(OR(A307="",B307="",C307="",D307="",E307=""),"Campos obrigatórios",IF(OR(NOT(ISNUMBER(A307)),A307&lt;DATE(2020,1,1),A307&gt;TODAY()),"Data inválida",IF(COUNTIF(Configuração!$E$2:$E$4,C307)=0,"Frente inválida",IF(COUNTIF(Configuração!$H$2:$H$4,E307)=0,"Situação inválida",IF(G307="Não cadastrado","Código não cadastrado",IF(COUNTIFS(Configuração!$F$2:$F$20,D307,Configuração!$G$2:$G$20,C307)=0,"Atividade incompatível",IF(J307="Duplicado","Possível duplicidade",IF(AND(C307="Serviço",E307="Presente",OR(F307="",NOT(ISNUMBER(F307)),F307&lt;=0,F307&gt;Configuração!$B$4)),"Revisar horas",IF(AND(OR(C307&lt;&gt;"Serviço",E307&lt;&gt;"Presente"),F307&lt;&gt;""),"Horas não aplicáveis",IF(G307="Inativo","Cadastro inativo","OK")))))))))))</f>
        <v/>
      </c>
    </row>
    <row r="308" ht="21" customHeight="1">
      <c r="A308" s="33" t="n"/>
      <c r="B308" s="22" t="n"/>
      <c r="C308" s="23" t="n"/>
      <c r="D308" s="24" t="n"/>
      <c r="E308" s="23" t="n"/>
      <c r="F308" s="26" t="n"/>
      <c r="G308" s="27">
        <f>IF(B308="","",IFERROR(VLOOKUP(B308,Membros!$A$2:$B$121,2,FALSE),"Não cadastrado"))</f>
        <v/>
      </c>
      <c r="H308" s="28">
        <f>IF(COUNTA(A308:F308)=0,"",IF(AND(K308="OK",E308="Presente",A308&gt;=Configuração!$B$2,A308&lt;=Configuração!$B$3,COUNTIFS($B$2:B308,B308,$E$2:E308,"Presente",$A$2:A308,"&gt;="&amp;Configuração!$B$2,$A$2:A308,"&lt;="&amp;Configuração!$B$3,$K$2:K308,"OK")=1),1,0))</f>
        <v/>
      </c>
      <c r="I308" s="28">
        <f>IF(COUNTA(A308:F308)=0,"",IF(AND(K308="OK",E308="Presente",A308&gt;=Configuração!$B$2,A308&lt;=Configuração!$B$3,COUNTIFS($B$2:B308,B308,$C$2:C308,C308,$E$2:E308,"Presente",$A$2:A308,"&gt;="&amp;Configuração!$B$2,$A$2:A308,"&lt;="&amp;Configuração!$B$3,$K$2:K308,"OK")=1),1,0))</f>
        <v/>
      </c>
      <c r="J308" s="27">
        <f>IF(OR(A308="",B308="",C308="",D308=""),"",IF(COUNTIFS($A$2:$A$501,A308,$B$2:$B$501,B308,$C$2:$C$501,C308,$D$2:$D$501,D308)&gt;1,"Duplicado",""))</f>
        <v/>
      </c>
      <c r="K308" s="27">
        <f>IF(COUNTA(A308:F308)=0,"",IF(OR(A308="",B308="",C308="",D308="",E308=""),"Campos obrigatórios",IF(OR(NOT(ISNUMBER(A308)),A308&lt;DATE(2020,1,1),A308&gt;TODAY()),"Data inválida",IF(COUNTIF(Configuração!$E$2:$E$4,C308)=0,"Frente inválida",IF(COUNTIF(Configuração!$H$2:$H$4,E308)=0,"Situação inválida",IF(G308="Não cadastrado","Código não cadastrado",IF(COUNTIFS(Configuração!$F$2:$F$20,D308,Configuração!$G$2:$G$20,C308)=0,"Atividade incompatível",IF(J308="Duplicado","Possível duplicidade",IF(AND(C308="Serviço",E308="Presente",OR(F308="",NOT(ISNUMBER(F308)),F308&lt;=0,F308&gt;Configuração!$B$4)),"Revisar horas",IF(AND(OR(C308&lt;&gt;"Serviço",E308&lt;&gt;"Presente"),F308&lt;&gt;""),"Horas não aplicáveis",IF(G308="Inativo","Cadastro inativo","OK")))))))))))</f>
        <v/>
      </c>
    </row>
    <row r="309" ht="21" customHeight="1">
      <c r="A309" s="33" t="n"/>
      <c r="B309" s="22" t="n"/>
      <c r="C309" s="23" t="n"/>
      <c r="D309" s="24" t="n"/>
      <c r="E309" s="23" t="n"/>
      <c r="F309" s="26" t="n"/>
      <c r="G309" s="27">
        <f>IF(B309="","",IFERROR(VLOOKUP(B309,Membros!$A$2:$B$121,2,FALSE),"Não cadastrado"))</f>
        <v/>
      </c>
      <c r="H309" s="28">
        <f>IF(COUNTA(A309:F309)=0,"",IF(AND(K309="OK",E309="Presente",A309&gt;=Configuração!$B$2,A309&lt;=Configuração!$B$3,COUNTIFS($B$2:B309,B309,$E$2:E309,"Presente",$A$2:A309,"&gt;="&amp;Configuração!$B$2,$A$2:A309,"&lt;="&amp;Configuração!$B$3,$K$2:K309,"OK")=1),1,0))</f>
        <v/>
      </c>
      <c r="I309" s="28">
        <f>IF(COUNTA(A309:F309)=0,"",IF(AND(K309="OK",E309="Presente",A309&gt;=Configuração!$B$2,A309&lt;=Configuração!$B$3,COUNTIFS($B$2:B309,B309,$C$2:C309,C309,$E$2:E309,"Presente",$A$2:A309,"&gt;="&amp;Configuração!$B$2,$A$2:A309,"&lt;="&amp;Configuração!$B$3,$K$2:K309,"OK")=1),1,0))</f>
        <v/>
      </c>
      <c r="J309" s="27">
        <f>IF(OR(A309="",B309="",C309="",D309=""),"",IF(COUNTIFS($A$2:$A$501,A309,$B$2:$B$501,B309,$C$2:$C$501,C309,$D$2:$D$501,D309)&gt;1,"Duplicado",""))</f>
        <v/>
      </c>
      <c r="K309" s="27">
        <f>IF(COUNTA(A309:F309)=0,"",IF(OR(A309="",B309="",C309="",D309="",E309=""),"Campos obrigatórios",IF(OR(NOT(ISNUMBER(A309)),A309&lt;DATE(2020,1,1),A309&gt;TODAY()),"Data inválida",IF(COUNTIF(Configuração!$E$2:$E$4,C309)=0,"Frente inválida",IF(COUNTIF(Configuração!$H$2:$H$4,E309)=0,"Situação inválida",IF(G309="Não cadastrado","Código não cadastrado",IF(COUNTIFS(Configuração!$F$2:$F$20,D309,Configuração!$G$2:$G$20,C309)=0,"Atividade incompatível",IF(J309="Duplicado","Possível duplicidade",IF(AND(C309="Serviço",E309="Presente",OR(F309="",NOT(ISNUMBER(F309)),F309&lt;=0,F309&gt;Configuração!$B$4)),"Revisar horas",IF(AND(OR(C309&lt;&gt;"Serviço",E309&lt;&gt;"Presente"),F309&lt;&gt;""),"Horas não aplicáveis",IF(G309="Inativo","Cadastro inativo","OK")))))))))))</f>
        <v/>
      </c>
    </row>
    <row r="310" ht="21" customHeight="1">
      <c r="A310" s="33" t="n"/>
      <c r="B310" s="22" t="n"/>
      <c r="C310" s="23" t="n"/>
      <c r="D310" s="24" t="n"/>
      <c r="E310" s="23" t="n"/>
      <c r="F310" s="26" t="n"/>
      <c r="G310" s="27">
        <f>IF(B310="","",IFERROR(VLOOKUP(B310,Membros!$A$2:$B$121,2,FALSE),"Não cadastrado"))</f>
        <v/>
      </c>
      <c r="H310" s="28">
        <f>IF(COUNTA(A310:F310)=0,"",IF(AND(K310="OK",E310="Presente",A310&gt;=Configuração!$B$2,A310&lt;=Configuração!$B$3,COUNTIFS($B$2:B310,B310,$E$2:E310,"Presente",$A$2:A310,"&gt;="&amp;Configuração!$B$2,$A$2:A310,"&lt;="&amp;Configuração!$B$3,$K$2:K310,"OK")=1),1,0))</f>
        <v/>
      </c>
      <c r="I310" s="28">
        <f>IF(COUNTA(A310:F310)=0,"",IF(AND(K310="OK",E310="Presente",A310&gt;=Configuração!$B$2,A310&lt;=Configuração!$B$3,COUNTIFS($B$2:B310,B310,$C$2:C310,C310,$E$2:E310,"Presente",$A$2:A310,"&gt;="&amp;Configuração!$B$2,$A$2:A310,"&lt;="&amp;Configuração!$B$3,$K$2:K310,"OK")=1),1,0))</f>
        <v/>
      </c>
      <c r="J310" s="27">
        <f>IF(OR(A310="",B310="",C310="",D310=""),"",IF(COUNTIFS($A$2:$A$501,A310,$B$2:$B$501,B310,$C$2:$C$501,C310,$D$2:$D$501,D310)&gt;1,"Duplicado",""))</f>
        <v/>
      </c>
      <c r="K310" s="27">
        <f>IF(COUNTA(A310:F310)=0,"",IF(OR(A310="",B310="",C310="",D310="",E310=""),"Campos obrigatórios",IF(OR(NOT(ISNUMBER(A310)),A310&lt;DATE(2020,1,1),A310&gt;TODAY()),"Data inválida",IF(COUNTIF(Configuração!$E$2:$E$4,C310)=0,"Frente inválida",IF(COUNTIF(Configuração!$H$2:$H$4,E310)=0,"Situação inválida",IF(G310="Não cadastrado","Código não cadastrado",IF(COUNTIFS(Configuração!$F$2:$F$20,D310,Configuração!$G$2:$G$20,C310)=0,"Atividade incompatível",IF(J310="Duplicado","Possível duplicidade",IF(AND(C310="Serviço",E310="Presente",OR(F310="",NOT(ISNUMBER(F310)),F310&lt;=0,F310&gt;Configuração!$B$4)),"Revisar horas",IF(AND(OR(C310&lt;&gt;"Serviço",E310&lt;&gt;"Presente"),F310&lt;&gt;""),"Horas não aplicáveis",IF(G310="Inativo","Cadastro inativo","OK")))))))))))</f>
        <v/>
      </c>
    </row>
    <row r="311" ht="21" customHeight="1">
      <c r="A311" s="33" t="n"/>
      <c r="B311" s="22" t="n"/>
      <c r="C311" s="23" t="n"/>
      <c r="D311" s="24" t="n"/>
      <c r="E311" s="23" t="n"/>
      <c r="F311" s="26" t="n"/>
      <c r="G311" s="27">
        <f>IF(B311="","",IFERROR(VLOOKUP(B311,Membros!$A$2:$B$121,2,FALSE),"Não cadastrado"))</f>
        <v/>
      </c>
      <c r="H311" s="28">
        <f>IF(COUNTA(A311:F311)=0,"",IF(AND(K311="OK",E311="Presente",A311&gt;=Configuração!$B$2,A311&lt;=Configuração!$B$3,COUNTIFS($B$2:B311,B311,$E$2:E311,"Presente",$A$2:A311,"&gt;="&amp;Configuração!$B$2,$A$2:A311,"&lt;="&amp;Configuração!$B$3,$K$2:K311,"OK")=1),1,0))</f>
        <v/>
      </c>
      <c r="I311" s="28">
        <f>IF(COUNTA(A311:F311)=0,"",IF(AND(K311="OK",E311="Presente",A311&gt;=Configuração!$B$2,A311&lt;=Configuração!$B$3,COUNTIFS($B$2:B311,B311,$C$2:C311,C311,$E$2:E311,"Presente",$A$2:A311,"&gt;="&amp;Configuração!$B$2,$A$2:A311,"&lt;="&amp;Configuração!$B$3,$K$2:K311,"OK")=1),1,0))</f>
        <v/>
      </c>
      <c r="J311" s="27">
        <f>IF(OR(A311="",B311="",C311="",D311=""),"",IF(COUNTIFS($A$2:$A$501,A311,$B$2:$B$501,B311,$C$2:$C$501,C311,$D$2:$D$501,D311)&gt;1,"Duplicado",""))</f>
        <v/>
      </c>
      <c r="K311" s="27">
        <f>IF(COUNTA(A311:F311)=0,"",IF(OR(A311="",B311="",C311="",D311="",E311=""),"Campos obrigatórios",IF(OR(NOT(ISNUMBER(A311)),A311&lt;DATE(2020,1,1),A311&gt;TODAY()),"Data inválida",IF(COUNTIF(Configuração!$E$2:$E$4,C311)=0,"Frente inválida",IF(COUNTIF(Configuração!$H$2:$H$4,E311)=0,"Situação inválida",IF(G311="Não cadastrado","Código não cadastrado",IF(COUNTIFS(Configuração!$F$2:$F$20,D311,Configuração!$G$2:$G$20,C311)=0,"Atividade incompatível",IF(J311="Duplicado","Possível duplicidade",IF(AND(C311="Serviço",E311="Presente",OR(F311="",NOT(ISNUMBER(F311)),F311&lt;=0,F311&gt;Configuração!$B$4)),"Revisar horas",IF(AND(OR(C311&lt;&gt;"Serviço",E311&lt;&gt;"Presente"),F311&lt;&gt;""),"Horas não aplicáveis",IF(G311="Inativo","Cadastro inativo","OK")))))))))))</f>
        <v/>
      </c>
    </row>
    <row r="312" ht="21" customHeight="1">
      <c r="A312" s="33" t="n"/>
      <c r="B312" s="22" t="n"/>
      <c r="C312" s="23" t="n"/>
      <c r="D312" s="24" t="n"/>
      <c r="E312" s="23" t="n"/>
      <c r="F312" s="26" t="n"/>
      <c r="G312" s="27">
        <f>IF(B312="","",IFERROR(VLOOKUP(B312,Membros!$A$2:$B$121,2,FALSE),"Não cadastrado"))</f>
        <v/>
      </c>
      <c r="H312" s="28">
        <f>IF(COUNTA(A312:F312)=0,"",IF(AND(K312="OK",E312="Presente",A312&gt;=Configuração!$B$2,A312&lt;=Configuração!$B$3,COUNTIFS($B$2:B312,B312,$E$2:E312,"Presente",$A$2:A312,"&gt;="&amp;Configuração!$B$2,$A$2:A312,"&lt;="&amp;Configuração!$B$3,$K$2:K312,"OK")=1),1,0))</f>
        <v/>
      </c>
      <c r="I312" s="28">
        <f>IF(COUNTA(A312:F312)=0,"",IF(AND(K312="OK",E312="Presente",A312&gt;=Configuração!$B$2,A312&lt;=Configuração!$B$3,COUNTIFS($B$2:B312,B312,$C$2:C312,C312,$E$2:E312,"Presente",$A$2:A312,"&gt;="&amp;Configuração!$B$2,$A$2:A312,"&lt;="&amp;Configuração!$B$3,$K$2:K312,"OK")=1),1,0))</f>
        <v/>
      </c>
      <c r="J312" s="27">
        <f>IF(OR(A312="",B312="",C312="",D312=""),"",IF(COUNTIFS($A$2:$A$501,A312,$B$2:$B$501,B312,$C$2:$C$501,C312,$D$2:$D$501,D312)&gt;1,"Duplicado",""))</f>
        <v/>
      </c>
      <c r="K312" s="27">
        <f>IF(COUNTA(A312:F312)=0,"",IF(OR(A312="",B312="",C312="",D312="",E312=""),"Campos obrigatórios",IF(OR(NOT(ISNUMBER(A312)),A312&lt;DATE(2020,1,1),A312&gt;TODAY()),"Data inválida",IF(COUNTIF(Configuração!$E$2:$E$4,C312)=0,"Frente inválida",IF(COUNTIF(Configuração!$H$2:$H$4,E312)=0,"Situação inválida",IF(G312="Não cadastrado","Código não cadastrado",IF(COUNTIFS(Configuração!$F$2:$F$20,D312,Configuração!$G$2:$G$20,C312)=0,"Atividade incompatível",IF(J312="Duplicado","Possível duplicidade",IF(AND(C312="Serviço",E312="Presente",OR(F312="",NOT(ISNUMBER(F312)),F312&lt;=0,F312&gt;Configuração!$B$4)),"Revisar horas",IF(AND(OR(C312&lt;&gt;"Serviço",E312&lt;&gt;"Presente"),F312&lt;&gt;""),"Horas não aplicáveis",IF(G312="Inativo","Cadastro inativo","OK")))))))))))</f>
        <v/>
      </c>
    </row>
    <row r="313" ht="21" customHeight="1">
      <c r="A313" s="33" t="n"/>
      <c r="B313" s="22" t="n"/>
      <c r="C313" s="23" t="n"/>
      <c r="D313" s="24" t="n"/>
      <c r="E313" s="23" t="n"/>
      <c r="F313" s="26" t="n"/>
      <c r="G313" s="27">
        <f>IF(B313="","",IFERROR(VLOOKUP(B313,Membros!$A$2:$B$121,2,FALSE),"Não cadastrado"))</f>
        <v/>
      </c>
      <c r="H313" s="28">
        <f>IF(COUNTA(A313:F313)=0,"",IF(AND(K313="OK",E313="Presente",A313&gt;=Configuração!$B$2,A313&lt;=Configuração!$B$3,COUNTIFS($B$2:B313,B313,$E$2:E313,"Presente",$A$2:A313,"&gt;="&amp;Configuração!$B$2,$A$2:A313,"&lt;="&amp;Configuração!$B$3,$K$2:K313,"OK")=1),1,0))</f>
        <v/>
      </c>
      <c r="I313" s="28">
        <f>IF(COUNTA(A313:F313)=0,"",IF(AND(K313="OK",E313="Presente",A313&gt;=Configuração!$B$2,A313&lt;=Configuração!$B$3,COUNTIFS($B$2:B313,B313,$C$2:C313,C313,$E$2:E313,"Presente",$A$2:A313,"&gt;="&amp;Configuração!$B$2,$A$2:A313,"&lt;="&amp;Configuração!$B$3,$K$2:K313,"OK")=1),1,0))</f>
        <v/>
      </c>
      <c r="J313" s="27">
        <f>IF(OR(A313="",B313="",C313="",D313=""),"",IF(COUNTIFS($A$2:$A$501,A313,$B$2:$B$501,B313,$C$2:$C$501,C313,$D$2:$D$501,D313)&gt;1,"Duplicado",""))</f>
        <v/>
      </c>
      <c r="K313" s="27">
        <f>IF(COUNTA(A313:F313)=0,"",IF(OR(A313="",B313="",C313="",D313="",E313=""),"Campos obrigatórios",IF(OR(NOT(ISNUMBER(A313)),A313&lt;DATE(2020,1,1),A313&gt;TODAY()),"Data inválida",IF(COUNTIF(Configuração!$E$2:$E$4,C313)=0,"Frente inválida",IF(COUNTIF(Configuração!$H$2:$H$4,E313)=0,"Situação inválida",IF(G313="Não cadastrado","Código não cadastrado",IF(COUNTIFS(Configuração!$F$2:$F$20,D313,Configuração!$G$2:$G$20,C313)=0,"Atividade incompatível",IF(J313="Duplicado","Possível duplicidade",IF(AND(C313="Serviço",E313="Presente",OR(F313="",NOT(ISNUMBER(F313)),F313&lt;=0,F313&gt;Configuração!$B$4)),"Revisar horas",IF(AND(OR(C313&lt;&gt;"Serviço",E313&lt;&gt;"Presente"),F313&lt;&gt;""),"Horas não aplicáveis",IF(G313="Inativo","Cadastro inativo","OK")))))))))))</f>
        <v/>
      </c>
    </row>
    <row r="314" ht="21" customHeight="1">
      <c r="A314" s="33" t="n"/>
      <c r="B314" s="22" t="n"/>
      <c r="C314" s="23" t="n"/>
      <c r="D314" s="24" t="n"/>
      <c r="E314" s="23" t="n"/>
      <c r="F314" s="26" t="n"/>
      <c r="G314" s="27">
        <f>IF(B314="","",IFERROR(VLOOKUP(B314,Membros!$A$2:$B$121,2,FALSE),"Não cadastrado"))</f>
        <v/>
      </c>
      <c r="H314" s="28">
        <f>IF(COUNTA(A314:F314)=0,"",IF(AND(K314="OK",E314="Presente",A314&gt;=Configuração!$B$2,A314&lt;=Configuração!$B$3,COUNTIFS($B$2:B314,B314,$E$2:E314,"Presente",$A$2:A314,"&gt;="&amp;Configuração!$B$2,$A$2:A314,"&lt;="&amp;Configuração!$B$3,$K$2:K314,"OK")=1),1,0))</f>
        <v/>
      </c>
      <c r="I314" s="28">
        <f>IF(COUNTA(A314:F314)=0,"",IF(AND(K314="OK",E314="Presente",A314&gt;=Configuração!$B$2,A314&lt;=Configuração!$B$3,COUNTIFS($B$2:B314,B314,$C$2:C314,C314,$E$2:E314,"Presente",$A$2:A314,"&gt;="&amp;Configuração!$B$2,$A$2:A314,"&lt;="&amp;Configuração!$B$3,$K$2:K314,"OK")=1),1,0))</f>
        <v/>
      </c>
      <c r="J314" s="27">
        <f>IF(OR(A314="",B314="",C314="",D314=""),"",IF(COUNTIFS($A$2:$A$501,A314,$B$2:$B$501,B314,$C$2:$C$501,C314,$D$2:$D$501,D314)&gt;1,"Duplicado",""))</f>
        <v/>
      </c>
      <c r="K314" s="27">
        <f>IF(COUNTA(A314:F314)=0,"",IF(OR(A314="",B314="",C314="",D314="",E314=""),"Campos obrigatórios",IF(OR(NOT(ISNUMBER(A314)),A314&lt;DATE(2020,1,1),A314&gt;TODAY()),"Data inválida",IF(COUNTIF(Configuração!$E$2:$E$4,C314)=0,"Frente inválida",IF(COUNTIF(Configuração!$H$2:$H$4,E314)=0,"Situação inválida",IF(G314="Não cadastrado","Código não cadastrado",IF(COUNTIFS(Configuração!$F$2:$F$20,D314,Configuração!$G$2:$G$20,C314)=0,"Atividade incompatível",IF(J314="Duplicado","Possível duplicidade",IF(AND(C314="Serviço",E314="Presente",OR(F314="",NOT(ISNUMBER(F314)),F314&lt;=0,F314&gt;Configuração!$B$4)),"Revisar horas",IF(AND(OR(C314&lt;&gt;"Serviço",E314&lt;&gt;"Presente"),F314&lt;&gt;""),"Horas não aplicáveis",IF(G314="Inativo","Cadastro inativo","OK")))))))))))</f>
        <v/>
      </c>
    </row>
    <row r="315" ht="21" customHeight="1">
      <c r="A315" s="33" t="n"/>
      <c r="B315" s="22" t="n"/>
      <c r="C315" s="23" t="n"/>
      <c r="D315" s="24" t="n"/>
      <c r="E315" s="23" t="n"/>
      <c r="F315" s="26" t="n"/>
      <c r="G315" s="27">
        <f>IF(B315="","",IFERROR(VLOOKUP(B315,Membros!$A$2:$B$121,2,FALSE),"Não cadastrado"))</f>
        <v/>
      </c>
      <c r="H315" s="28">
        <f>IF(COUNTA(A315:F315)=0,"",IF(AND(K315="OK",E315="Presente",A315&gt;=Configuração!$B$2,A315&lt;=Configuração!$B$3,COUNTIFS($B$2:B315,B315,$E$2:E315,"Presente",$A$2:A315,"&gt;="&amp;Configuração!$B$2,$A$2:A315,"&lt;="&amp;Configuração!$B$3,$K$2:K315,"OK")=1),1,0))</f>
        <v/>
      </c>
      <c r="I315" s="28">
        <f>IF(COUNTA(A315:F315)=0,"",IF(AND(K315="OK",E315="Presente",A315&gt;=Configuração!$B$2,A315&lt;=Configuração!$B$3,COUNTIFS($B$2:B315,B315,$C$2:C315,C315,$E$2:E315,"Presente",$A$2:A315,"&gt;="&amp;Configuração!$B$2,$A$2:A315,"&lt;="&amp;Configuração!$B$3,$K$2:K315,"OK")=1),1,0))</f>
        <v/>
      </c>
      <c r="J315" s="27">
        <f>IF(OR(A315="",B315="",C315="",D315=""),"",IF(COUNTIFS($A$2:$A$501,A315,$B$2:$B$501,B315,$C$2:$C$501,C315,$D$2:$D$501,D315)&gt;1,"Duplicado",""))</f>
        <v/>
      </c>
      <c r="K315" s="27">
        <f>IF(COUNTA(A315:F315)=0,"",IF(OR(A315="",B315="",C315="",D315="",E315=""),"Campos obrigatórios",IF(OR(NOT(ISNUMBER(A315)),A315&lt;DATE(2020,1,1),A315&gt;TODAY()),"Data inválida",IF(COUNTIF(Configuração!$E$2:$E$4,C315)=0,"Frente inválida",IF(COUNTIF(Configuração!$H$2:$H$4,E315)=0,"Situação inválida",IF(G315="Não cadastrado","Código não cadastrado",IF(COUNTIFS(Configuração!$F$2:$F$20,D315,Configuração!$G$2:$G$20,C315)=0,"Atividade incompatível",IF(J315="Duplicado","Possível duplicidade",IF(AND(C315="Serviço",E315="Presente",OR(F315="",NOT(ISNUMBER(F315)),F315&lt;=0,F315&gt;Configuração!$B$4)),"Revisar horas",IF(AND(OR(C315&lt;&gt;"Serviço",E315&lt;&gt;"Presente"),F315&lt;&gt;""),"Horas não aplicáveis",IF(G315="Inativo","Cadastro inativo","OK")))))))))))</f>
        <v/>
      </c>
    </row>
    <row r="316" ht="21" customHeight="1">
      <c r="A316" s="33" t="n"/>
      <c r="B316" s="22" t="n"/>
      <c r="C316" s="23" t="n"/>
      <c r="D316" s="24" t="n"/>
      <c r="E316" s="23" t="n"/>
      <c r="F316" s="26" t="n"/>
      <c r="G316" s="27">
        <f>IF(B316="","",IFERROR(VLOOKUP(B316,Membros!$A$2:$B$121,2,FALSE),"Não cadastrado"))</f>
        <v/>
      </c>
      <c r="H316" s="28">
        <f>IF(COUNTA(A316:F316)=0,"",IF(AND(K316="OK",E316="Presente",A316&gt;=Configuração!$B$2,A316&lt;=Configuração!$B$3,COUNTIFS($B$2:B316,B316,$E$2:E316,"Presente",$A$2:A316,"&gt;="&amp;Configuração!$B$2,$A$2:A316,"&lt;="&amp;Configuração!$B$3,$K$2:K316,"OK")=1),1,0))</f>
        <v/>
      </c>
      <c r="I316" s="28">
        <f>IF(COUNTA(A316:F316)=0,"",IF(AND(K316="OK",E316="Presente",A316&gt;=Configuração!$B$2,A316&lt;=Configuração!$B$3,COUNTIFS($B$2:B316,B316,$C$2:C316,C316,$E$2:E316,"Presente",$A$2:A316,"&gt;="&amp;Configuração!$B$2,$A$2:A316,"&lt;="&amp;Configuração!$B$3,$K$2:K316,"OK")=1),1,0))</f>
        <v/>
      </c>
      <c r="J316" s="27">
        <f>IF(OR(A316="",B316="",C316="",D316=""),"",IF(COUNTIFS($A$2:$A$501,A316,$B$2:$B$501,B316,$C$2:$C$501,C316,$D$2:$D$501,D316)&gt;1,"Duplicado",""))</f>
        <v/>
      </c>
      <c r="K316" s="27">
        <f>IF(COUNTA(A316:F316)=0,"",IF(OR(A316="",B316="",C316="",D316="",E316=""),"Campos obrigatórios",IF(OR(NOT(ISNUMBER(A316)),A316&lt;DATE(2020,1,1),A316&gt;TODAY()),"Data inválida",IF(COUNTIF(Configuração!$E$2:$E$4,C316)=0,"Frente inválida",IF(COUNTIF(Configuração!$H$2:$H$4,E316)=0,"Situação inválida",IF(G316="Não cadastrado","Código não cadastrado",IF(COUNTIFS(Configuração!$F$2:$F$20,D316,Configuração!$G$2:$G$20,C316)=0,"Atividade incompatível",IF(J316="Duplicado","Possível duplicidade",IF(AND(C316="Serviço",E316="Presente",OR(F316="",NOT(ISNUMBER(F316)),F316&lt;=0,F316&gt;Configuração!$B$4)),"Revisar horas",IF(AND(OR(C316&lt;&gt;"Serviço",E316&lt;&gt;"Presente"),F316&lt;&gt;""),"Horas não aplicáveis",IF(G316="Inativo","Cadastro inativo","OK")))))))))))</f>
        <v/>
      </c>
    </row>
    <row r="317" ht="21" customHeight="1">
      <c r="A317" s="33" t="n"/>
      <c r="B317" s="22" t="n"/>
      <c r="C317" s="23" t="n"/>
      <c r="D317" s="24" t="n"/>
      <c r="E317" s="23" t="n"/>
      <c r="F317" s="26" t="n"/>
      <c r="G317" s="27">
        <f>IF(B317="","",IFERROR(VLOOKUP(B317,Membros!$A$2:$B$121,2,FALSE),"Não cadastrado"))</f>
        <v/>
      </c>
      <c r="H317" s="28">
        <f>IF(COUNTA(A317:F317)=0,"",IF(AND(K317="OK",E317="Presente",A317&gt;=Configuração!$B$2,A317&lt;=Configuração!$B$3,COUNTIFS($B$2:B317,B317,$E$2:E317,"Presente",$A$2:A317,"&gt;="&amp;Configuração!$B$2,$A$2:A317,"&lt;="&amp;Configuração!$B$3,$K$2:K317,"OK")=1),1,0))</f>
        <v/>
      </c>
      <c r="I317" s="28">
        <f>IF(COUNTA(A317:F317)=0,"",IF(AND(K317="OK",E317="Presente",A317&gt;=Configuração!$B$2,A317&lt;=Configuração!$B$3,COUNTIFS($B$2:B317,B317,$C$2:C317,C317,$E$2:E317,"Presente",$A$2:A317,"&gt;="&amp;Configuração!$B$2,$A$2:A317,"&lt;="&amp;Configuração!$B$3,$K$2:K317,"OK")=1),1,0))</f>
        <v/>
      </c>
      <c r="J317" s="27">
        <f>IF(OR(A317="",B317="",C317="",D317=""),"",IF(COUNTIFS($A$2:$A$501,A317,$B$2:$B$501,B317,$C$2:$C$501,C317,$D$2:$D$501,D317)&gt;1,"Duplicado",""))</f>
        <v/>
      </c>
      <c r="K317" s="27">
        <f>IF(COUNTA(A317:F317)=0,"",IF(OR(A317="",B317="",C317="",D317="",E317=""),"Campos obrigatórios",IF(OR(NOT(ISNUMBER(A317)),A317&lt;DATE(2020,1,1),A317&gt;TODAY()),"Data inválida",IF(COUNTIF(Configuração!$E$2:$E$4,C317)=0,"Frente inválida",IF(COUNTIF(Configuração!$H$2:$H$4,E317)=0,"Situação inválida",IF(G317="Não cadastrado","Código não cadastrado",IF(COUNTIFS(Configuração!$F$2:$F$20,D317,Configuração!$G$2:$G$20,C317)=0,"Atividade incompatível",IF(J317="Duplicado","Possível duplicidade",IF(AND(C317="Serviço",E317="Presente",OR(F317="",NOT(ISNUMBER(F317)),F317&lt;=0,F317&gt;Configuração!$B$4)),"Revisar horas",IF(AND(OR(C317&lt;&gt;"Serviço",E317&lt;&gt;"Presente"),F317&lt;&gt;""),"Horas não aplicáveis",IF(G317="Inativo","Cadastro inativo","OK")))))))))))</f>
        <v/>
      </c>
    </row>
    <row r="318" ht="21" customHeight="1">
      <c r="A318" s="33" t="n"/>
      <c r="B318" s="22" t="n"/>
      <c r="C318" s="23" t="n"/>
      <c r="D318" s="24" t="n"/>
      <c r="E318" s="23" t="n"/>
      <c r="F318" s="26" t="n"/>
      <c r="G318" s="27">
        <f>IF(B318="","",IFERROR(VLOOKUP(B318,Membros!$A$2:$B$121,2,FALSE),"Não cadastrado"))</f>
        <v/>
      </c>
      <c r="H318" s="28">
        <f>IF(COUNTA(A318:F318)=0,"",IF(AND(K318="OK",E318="Presente",A318&gt;=Configuração!$B$2,A318&lt;=Configuração!$B$3,COUNTIFS($B$2:B318,B318,$E$2:E318,"Presente",$A$2:A318,"&gt;="&amp;Configuração!$B$2,$A$2:A318,"&lt;="&amp;Configuração!$B$3,$K$2:K318,"OK")=1),1,0))</f>
        <v/>
      </c>
      <c r="I318" s="28">
        <f>IF(COUNTA(A318:F318)=0,"",IF(AND(K318="OK",E318="Presente",A318&gt;=Configuração!$B$2,A318&lt;=Configuração!$B$3,COUNTIFS($B$2:B318,B318,$C$2:C318,C318,$E$2:E318,"Presente",$A$2:A318,"&gt;="&amp;Configuração!$B$2,$A$2:A318,"&lt;="&amp;Configuração!$B$3,$K$2:K318,"OK")=1),1,0))</f>
        <v/>
      </c>
      <c r="J318" s="27">
        <f>IF(OR(A318="",B318="",C318="",D318=""),"",IF(COUNTIFS($A$2:$A$501,A318,$B$2:$B$501,B318,$C$2:$C$501,C318,$D$2:$D$501,D318)&gt;1,"Duplicado",""))</f>
        <v/>
      </c>
      <c r="K318" s="27">
        <f>IF(COUNTA(A318:F318)=0,"",IF(OR(A318="",B318="",C318="",D318="",E318=""),"Campos obrigatórios",IF(OR(NOT(ISNUMBER(A318)),A318&lt;DATE(2020,1,1),A318&gt;TODAY()),"Data inválida",IF(COUNTIF(Configuração!$E$2:$E$4,C318)=0,"Frente inválida",IF(COUNTIF(Configuração!$H$2:$H$4,E318)=0,"Situação inválida",IF(G318="Não cadastrado","Código não cadastrado",IF(COUNTIFS(Configuração!$F$2:$F$20,D318,Configuração!$G$2:$G$20,C318)=0,"Atividade incompatível",IF(J318="Duplicado","Possível duplicidade",IF(AND(C318="Serviço",E318="Presente",OR(F318="",NOT(ISNUMBER(F318)),F318&lt;=0,F318&gt;Configuração!$B$4)),"Revisar horas",IF(AND(OR(C318&lt;&gt;"Serviço",E318&lt;&gt;"Presente"),F318&lt;&gt;""),"Horas não aplicáveis",IF(G318="Inativo","Cadastro inativo","OK")))))))))))</f>
        <v/>
      </c>
    </row>
    <row r="319" ht="21" customHeight="1">
      <c r="A319" s="33" t="n"/>
      <c r="B319" s="22" t="n"/>
      <c r="C319" s="23" t="n"/>
      <c r="D319" s="24" t="n"/>
      <c r="E319" s="23" t="n"/>
      <c r="F319" s="26" t="n"/>
      <c r="G319" s="27">
        <f>IF(B319="","",IFERROR(VLOOKUP(B319,Membros!$A$2:$B$121,2,FALSE),"Não cadastrado"))</f>
        <v/>
      </c>
      <c r="H319" s="28">
        <f>IF(COUNTA(A319:F319)=0,"",IF(AND(K319="OK",E319="Presente",A319&gt;=Configuração!$B$2,A319&lt;=Configuração!$B$3,COUNTIFS($B$2:B319,B319,$E$2:E319,"Presente",$A$2:A319,"&gt;="&amp;Configuração!$B$2,$A$2:A319,"&lt;="&amp;Configuração!$B$3,$K$2:K319,"OK")=1),1,0))</f>
        <v/>
      </c>
      <c r="I319" s="28">
        <f>IF(COUNTA(A319:F319)=0,"",IF(AND(K319="OK",E319="Presente",A319&gt;=Configuração!$B$2,A319&lt;=Configuração!$B$3,COUNTIFS($B$2:B319,B319,$C$2:C319,C319,$E$2:E319,"Presente",$A$2:A319,"&gt;="&amp;Configuração!$B$2,$A$2:A319,"&lt;="&amp;Configuração!$B$3,$K$2:K319,"OK")=1),1,0))</f>
        <v/>
      </c>
      <c r="J319" s="27">
        <f>IF(OR(A319="",B319="",C319="",D319=""),"",IF(COUNTIFS($A$2:$A$501,A319,$B$2:$B$501,B319,$C$2:$C$501,C319,$D$2:$D$501,D319)&gt;1,"Duplicado",""))</f>
        <v/>
      </c>
      <c r="K319" s="27">
        <f>IF(COUNTA(A319:F319)=0,"",IF(OR(A319="",B319="",C319="",D319="",E319=""),"Campos obrigatórios",IF(OR(NOT(ISNUMBER(A319)),A319&lt;DATE(2020,1,1),A319&gt;TODAY()),"Data inválida",IF(COUNTIF(Configuração!$E$2:$E$4,C319)=0,"Frente inválida",IF(COUNTIF(Configuração!$H$2:$H$4,E319)=0,"Situação inválida",IF(G319="Não cadastrado","Código não cadastrado",IF(COUNTIFS(Configuração!$F$2:$F$20,D319,Configuração!$G$2:$G$20,C319)=0,"Atividade incompatível",IF(J319="Duplicado","Possível duplicidade",IF(AND(C319="Serviço",E319="Presente",OR(F319="",NOT(ISNUMBER(F319)),F319&lt;=0,F319&gt;Configuração!$B$4)),"Revisar horas",IF(AND(OR(C319&lt;&gt;"Serviço",E319&lt;&gt;"Presente"),F319&lt;&gt;""),"Horas não aplicáveis",IF(G319="Inativo","Cadastro inativo","OK")))))))))))</f>
        <v/>
      </c>
    </row>
    <row r="320" ht="21" customHeight="1">
      <c r="A320" s="33" t="n"/>
      <c r="B320" s="22" t="n"/>
      <c r="C320" s="23" t="n"/>
      <c r="D320" s="24" t="n"/>
      <c r="E320" s="23" t="n"/>
      <c r="F320" s="26" t="n"/>
      <c r="G320" s="27">
        <f>IF(B320="","",IFERROR(VLOOKUP(B320,Membros!$A$2:$B$121,2,FALSE),"Não cadastrado"))</f>
        <v/>
      </c>
      <c r="H320" s="28">
        <f>IF(COUNTA(A320:F320)=0,"",IF(AND(K320="OK",E320="Presente",A320&gt;=Configuração!$B$2,A320&lt;=Configuração!$B$3,COUNTIFS($B$2:B320,B320,$E$2:E320,"Presente",$A$2:A320,"&gt;="&amp;Configuração!$B$2,$A$2:A320,"&lt;="&amp;Configuração!$B$3,$K$2:K320,"OK")=1),1,0))</f>
        <v/>
      </c>
      <c r="I320" s="28">
        <f>IF(COUNTA(A320:F320)=0,"",IF(AND(K320="OK",E320="Presente",A320&gt;=Configuração!$B$2,A320&lt;=Configuração!$B$3,COUNTIFS($B$2:B320,B320,$C$2:C320,C320,$E$2:E320,"Presente",$A$2:A320,"&gt;="&amp;Configuração!$B$2,$A$2:A320,"&lt;="&amp;Configuração!$B$3,$K$2:K320,"OK")=1),1,0))</f>
        <v/>
      </c>
      <c r="J320" s="27">
        <f>IF(OR(A320="",B320="",C320="",D320=""),"",IF(COUNTIFS($A$2:$A$501,A320,$B$2:$B$501,B320,$C$2:$C$501,C320,$D$2:$D$501,D320)&gt;1,"Duplicado",""))</f>
        <v/>
      </c>
      <c r="K320" s="27">
        <f>IF(COUNTA(A320:F320)=0,"",IF(OR(A320="",B320="",C320="",D320="",E320=""),"Campos obrigatórios",IF(OR(NOT(ISNUMBER(A320)),A320&lt;DATE(2020,1,1),A320&gt;TODAY()),"Data inválida",IF(COUNTIF(Configuração!$E$2:$E$4,C320)=0,"Frente inválida",IF(COUNTIF(Configuração!$H$2:$H$4,E320)=0,"Situação inválida",IF(G320="Não cadastrado","Código não cadastrado",IF(COUNTIFS(Configuração!$F$2:$F$20,D320,Configuração!$G$2:$G$20,C320)=0,"Atividade incompatível",IF(J320="Duplicado","Possível duplicidade",IF(AND(C320="Serviço",E320="Presente",OR(F320="",NOT(ISNUMBER(F320)),F320&lt;=0,F320&gt;Configuração!$B$4)),"Revisar horas",IF(AND(OR(C320&lt;&gt;"Serviço",E320&lt;&gt;"Presente"),F320&lt;&gt;""),"Horas não aplicáveis",IF(G320="Inativo","Cadastro inativo","OK")))))))))))</f>
        <v/>
      </c>
    </row>
    <row r="321" ht="21" customHeight="1">
      <c r="A321" s="33" t="n"/>
      <c r="B321" s="22" t="n"/>
      <c r="C321" s="23" t="n"/>
      <c r="D321" s="24" t="n"/>
      <c r="E321" s="23" t="n"/>
      <c r="F321" s="26" t="n"/>
      <c r="G321" s="27">
        <f>IF(B321="","",IFERROR(VLOOKUP(B321,Membros!$A$2:$B$121,2,FALSE),"Não cadastrado"))</f>
        <v/>
      </c>
      <c r="H321" s="28">
        <f>IF(COUNTA(A321:F321)=0,"",IF(AND(K321="OK",E321="Presente",A321&gt;=Configuração!$B$2,A321&lt;=Configuração!$B$3,COUNTIFS($B$2:B321,B321,$E$2:E321,"Presente",$A$2:A321,"&gt;="&amp;Configuração!$B$2,$A$2:A321,"&lt;="&amp;Configuração!$B$3,$K$2:K321,"OK")=1),1,0))</f>
        <v/>
      </c>
      <c r="I321" s="28">
        <f>IF(COUNTA(A321:F321)=0,"",IF(AND(K321="OK",E321="Presente",A321&gt;=Configuração!$B$2,A321&lt;=Configuração!$B$3,COUNTIFS($B$2:B321,B321,$C$2:C321,C321,$E$2:E321,"Presente",$A$2:A321,"&gt;="&amp;Configuração!$B$2,$A$2:A321,"&lt;="&amp;Configuração!$B$3,$K$2:K321,"OK")=1),1,0))</f>
        <v/>
      </c>
      <c r="J321" s="27">
        <f>IF(OR(A321="",B321="",C321="",D321=""),"",IF(COUNTIFS($A$2:$A$501,A321,$B$2:$B$501,B321,$C$2:$C$501,C321,$D$2:$D$501,D321)&gt;1,"Duplicado",""))</f>
        <v/>
      </c>
      <c r="K321" s="27">
        <f>IF(COUNTA(A321:F321)=0,"",IF(OR(A321="",B321="",C321="",D321="",E321=""),"Campos obrigatórios",IF(OR(NOT(ISNUMBER(A321)),A321&lt;DATE(2020,1,1),A321&gt;TODAY()),"Data inválida",IF(COUNTIF(Configuração!$E$2:$E$4,C321)=0,"Frente inválida",IF(COUNTIF(Configuração!$H$2:$H$4,E321)=0,"Situação inválida",IF(G321="Não cadastrado","Código não cadastrado",IF(COUNTIFS(Configuração!$F$2:$F$20,D321,Configuração!$G$2:$G$20,C321)=0,"Atividade incompatível",IF(J321="Duplicado","Possível duplicidade",IF(AND(C321="Serviço",E321="Presente",OR(F321="",NOT(ISNUMBER(F321)),F321&lt;=0,F321&gt;Configuração!$B$4)),"Revisar horas",IF(AND(OR(C321&lt;&gt;"Serviço",E321&lt;&gt;"Presente"),F321&lt;&gt;""),"Horas não aplicáveis",IF(G321="Inativo","Cadastro inativo","OK")))))))))))</f>
        <v/>
      </c>
    </row>
    <row r="322" ht="21" customHeight="1">
      <c r="A322" s="33" t="n"/>
      <c r="B322" s="22" t="n"/>
      <c r="C322" s="23" t="n"/>
      <c r="D322" s="24" t="n"/>
      <c r="E322" s="23" t="n"/>
      <c r="F322" s="26" t="n"/>
      <c r="G322" s="27">
        <f>IF(B322="","",IFERROR(VLOOKUP(B322,Membros!$A$2:$B$121,2,FALSE),"Não cadastrado"))</f>
        <v/>
      </c>
      <c r="H322" s="28">
        <f>IF(COUNTA(A322:F322)=0,"",IF(AND(K322="OK",E322="Presente",A322&gt;=Configuração!$B$2,A322&lt;=Configuração!$B$3,COUNTIFS($B$2:B322,B322,$E$2:E322,"Presente",$A$2:A322,"&gt;="&amp;Configuração!$B$2,$A$2:A322,"&lt;="&amp;Configuração!$B$3,$K$2:K322,"OK")=1),1,0))</f>
        <v/>
      </c>
      <c r="I322" s="28">
        <f>IF(COUNTA(A322:F322)=0,"",IF(AND(K322="OK",E322="Presente",A322&gt;=Configuração!$B$2,A322&lt;=Configuração!$B$3,COUNTIFS($B$2:B322,B322,$C$2:C322,C322,$E$2:E322,"Presente",$A$2:A322,"&gt;="&amp;Configuração!$B$2,$A$2:A322,"&lt;="&amp;Configuração!$B$3,$K$2:K322,"OK")=1),1,0))</f>
        <v/>
      </c>
      <c r="J322" s="27">
        <f>IF(OR(A322="",B322="",C322="",D322=""),"",IF(COUNTIFS($A$2:$A$501,A322,$B$2:$B$501,B322,$C$2:$C$501,C322,$D$2:$D$501,D322)&gt;1,"Duplicado",""))</f>
        <v/>
      </c>
      <c r="K322" s="27">
        <f>IF(COUNTA(A322:F322)=0,"",IF(OR(A322="",B322="",C322="",D322="",E322=""),"Campos obrigatórios",IF(OR(NOT(ISNUMBER(A322)),A322&lt;DATE(2020,1,1),A322&gt;TODAY()),"Data inválida",IF(COUNTIF(Configuração!$E$2:$E$4,C322)=0,"Frente inválida",IF(COUNTIF(Configuração!$H$2:$H$4,E322)=0,"Situação inválida",IF(G322="Não cadastrado","Código não cadastrado",IF(COUNTIFS(Configuração!$F$2:$F$20,D322,Configuração!$G$2:$G$20,C322)=0,"Atividade incompatível",IF(J322="Duplicado","Possível duplicidade",IF(AND(C322="Serviço",E322="Presente",OR(F322="",NOT(ISNUMBER(F322)),F322&lt;=0,F322&gt;Configuração!$B$4)),"Revisar horas",IF(AND(OR(C322&lt;&gt;"Serviço",E322&lt;&gt;"Presente"),F322&lt;&gt;""),"Horas não aplicáveis",IF(G322="Inativo","Cadastro inativo","OK")))))))))))</f>
        <v/>
      </c>
    </row>
    <row r="323" ht="21" customHeight="1">
      <c r="A323" s="33" t="n"/>
      <c r="B323" s="22" t="n"/>
      <c r="C323" s="23" t="n"/>
      <c r="D323" s="24" t="n"/>
      <c r="E323" s="23" t="n"/>
      <c r="F323" s="26" t="n"/>
      <c r="G323" s="27">
        <f>IF(B323="","",IFERROR(VLOOKUP(B323,Membros!$A$2:$B$121,2,FALSE),"Não cadastrado"))</f>
        <v/>
      </c>
      <c r="H323" s="28">
        <f>IF(COUNTA(A323:F323)=0,"",IF(AND(K323="OK",E323="Presente",A323&gt;=Configuração!$B$2,A323&lt;=Configuração!$B$3,COUNTIFS($B$2:B323,B323,$E$2:E323,"Presente",$A$2:A323,"&gt;="&amp;Configuração!$B$2,$A$2:A323,"&lt;="&amp;Configuração!$B$3,$K$2:K323,"OK")=1),1,0))</f>
        <v/>
      </c>
      <c r="I323" s="28">
        <f>IF(COUNTA(A323:F323)=0,"",IF(AND(K323="OK",E323="Presente",A323&gt;=Configuração!$B$2,A323&lt;=Configuração!$B$3,COUNTIFS($B$2:B323,B323,$C$2:C323,C323,$E$2:E323,"Presente",$A$2:A323,"&gt;="&amp;Configuração!$B$2,$A$2:A323,"&lt;="&amp;Configuração!$B$3,$K$2:K323,"OK")=1),1,0))</f>
        <v/>
      </c>
      <c r="J323" s="27">
        <f>IF(OR(A323="",B323="",C323="",D323=""),"",IF(COUNTIFS($A$2:$A$501,A323,$B$2:$B$501,B323,$C$2:$C$501,C323,$D$2:$D$501,D323)&gt;1,"Duplicado",""))</f>
        <v/>
      </c>
      <c r="K323" s="27">
        <f>IF(COUNTA(A323:F323)=0,"",IF(OR(A323="",B323="",C323="",D323="",E323=""),"Campos obrigatórios",IF(OR(NOT(ISNUMBER(A323)),A323&lt;DATE(2020,1,1),A323&gt;TODAY()),"Data inválida",IF(COUNTIF(Configuração!$E$2:$E$4,C323)=0,"Frente inválida",IF(COUNTIF(Configuração!$H$2:$H$4,E323)=0,"Situação inválida",IF(G323="Não cadastrado","Código não cadastrado",IF(COUNTIFS(Configuração!$F$2:$F$20,D323,Configuração!$G$2:$G$20,C323)=0,"Atividade incompatível",IF(J323="Duplicado","Possível duplicidade",IF(AND(C323="Serviço",E323="Presente",OR(F323="",NOT(ISNUMBER(F323)),F323&lt;=0,F323&gt;Configuração!$B$4)),"Revisar horas",IF(AND(OR(C323&lt;&gt;"Serviço",E323&lt;&gt;"Presente"),F323&lt;&gt;""),"Horas não aplicáveis",IF(G323="Inativo","Cadastro inativo","OK")))))))))))</f>
        <v/>
      </c>
    </row>
    <row r="324" ht="21" customHeight="1">
      <c r="A324" s="33" t="n"/>
      <c r="B324" s="22" t="n"/>
      <c r="C324" s="23" t="n"/>
      <c r="D324" s="24" t="n"/>
      <c r="E324" s="23" t="n"/>
      <c r="F324" s="26" t="n"/>
      <c r="G324" s="27">
        <f>IF(B324="","",IFERROR(VLOOKUP(B324,Membros!$A$2:$B$121,2,FALSE),"Não cadastrado"))</f>
        <v/>
      </c>
      <c r="H324" s="28">
        <f>IF(COUNTA(A324:F324)=0,"",IF(AND(K324="OK",E324="Presente",A324&gt;=Configuração!$B$2,A324&lt;=Configuração!$B$3,COUNTIFS($B$2:B324,B324,$E$2:E324,"Presente",$A$2:A324,"&gt;="&amp;Configuração!$B$2,$A$2:A324,"&lt;="&amp;Configuração!$B$3,$K$2:K324,"OK")=1),1,0))</f>
        <v/>
      </c>
      <c r="I324" s="28">
        <f>IF(COUNTA(A324:F324)=0,"",IF(AND(K324="OK",E324="Presente",A324&gt;=Configuração!$B$2,A324&lt;=Configuração!$B$3,COUNTIFS($B$2:B324,B324,$C$2:C324,C324,$E$2:E324,"Presente",$A$2:A324,"&gt;="&amp;Configuração!$B$2,$A$2:A324,"&lt;="&amp;Configuração!$B$3,$K$2:K324,"OK")=1),1,0))</f>
        <v/>
      </c>
      <c r="J324" s="27">
        <f>IF(OR(A324="",B324="",C324="",D324=""),"",IF(COUNTIFS($A$2:$A$501,A324,$B$2:$B$501,B324,$C$2:$C$501,C324,$D$2:$D$501,D324)&gt;1,"Duplicado",""))</f>
        <v/>
      </c>
      <c r="K324" s="27">
        <f>IF(COUNTA(A324:F324)=0,"",IF(OR(A324="",B324="",C324="",D324="",E324=""),"Campos obrigatórios",IF(OR(NOT(ISNUMBER(A324)),A324&lt;DATE(2020,1,1),A324&gt;TODAY()),"Data inválida",IF(COUNTIF(Configuração!$E$2:$E$4,C324)=0,"Frente inválida",IF(COUNTIF(Configuração!$H$2:$H$4,E324)=0,"Situação inválida",IF(G324="Não cadastrado","Código não cadastrado",IF(COUNTIFS(Configuração!$F$2:$F$20,D324,Configuração!$G$2:$G$20,C324)=0,"Atividade incompatível",IF(J324="Duplicado","Possível duplicidade",IF(AND(C324="Serviço",E324="Presente",OR(F324="",NOT(ISNUMBER(F324)),F324&lt;=0,F324&gt;Configuração!$B$4)),"Revisar horas",IF(AND(OR(C324&lt;&gt;"Serviço",E324&lt;&gt;"Presente"),F324&lt;&gt;""),"Horas não aplicáveis",IF(G324="Inativo","Cadastro inativo","OK")))))))))))</f>
        <v/>
      </c>
    </row>
    <row r="325" ht="21" customHeight="1">
      <c r="A325" s="33" t="n"/>
      <c r="B325" s="22" t="n"/>
      <c r="C325" s="23" t="n"/>
      <c r="D325" s="24" t="n"/>
      <c r="E325" s="23" t="n"/>
      <c r="F325" s="26" t="n"/>
      <c r="G325" s="27">
        <f>IF(B325="","",IFERROR(VLOOKUP(B325,Membros!$A$2:$B$121,2,FALSE),"Não cadastrado"))</f>
        <v/>
      </c>
      <c r="H325" s="28">
        <f>IF(COUNTA(A325:F325)=0,"",IF(AND(K325="OK",E325="Presente",A325&gt;=Configuração!$B$2,A325&lt;=Configuração!$B$3,COUNTIFS($B$2:B325,B325,$E$2:E325,"Presente",$A$2:A325,"&gt;="&amp;Configuração!$B$2,$A$2:A325,"&lt;="&amp;Configuração!$B$3,$K$2:K325,"OK")=1),1,0))</f>
        <v/>
      </c>
      <c r="I325" s="28">
        <f>IF(COUNTA(A325:F325)=0,"",IF(AND(K325="OK",E325="Presente",A325&gt;=Configuração!$B$2,A325&lt;=Configuração!$B$3,COUNTIFS($B$2:B325,B325,$C$2:C325,C325,$E$2:E325,"Presente",$A$2:A325,"&gt;="&amp;Configuração!$B$2,$A$2:A325,"&lt;="&amp;Configuração!$B$3,$K$2:K325,"OK")=1),1,0))</f>
        <v/>
      </c>
      <c r="J325" s="27">
        <f>IF(OR(A325="",B325="",C325="",D325=""),"",IF(COUNTIFS($A$2:$A$501,A325,$B$2:$B$501,B325,$C$2:$C$501,C325,$D$2:$D$501,D325)&gt;1,"Duplicado",""))</f>
        <v/>
      </c>
      <c r="K325" s="27">
        <f>IF(COUNTA(A325:F325)=0,"",IF(OR(A325="",B325="",C325="",D325="",E325=""),"Campos obrigatórios",IF(OR(NOT(ISNUMBER(A325)),A325&lt;DATE(2020,1,1),A325&gt;TODAY()),"Data inválida",IF(COUNTIF(Configuração!$E$2:$E$4,C325)=0,"Frente inválida",IF(COUNTIF(Configuração!$H$2:$H$4,E325)=0,"Situação inválida",IF(G325="Não cadastrado","Código não cadastrado",IF(COUNTIFS(Configuração!$F$2:$F$20,D325,Configuração!$G$2:$G$20,C325)=0,"Atividade incompatível",IF(J325="Duplicado","Possível duplicidade",IF(AND(C325="Serviço",E325="Presente",OR(F325="",NOT(ISNUMBER(F325)),F325&lt;=0,F325&gt;Configuração!$B$4)),"Revisar horas",IF(AND(OR(C325&lt;&gt;"Serviço",E325&lt;&gt;"Presente"),F325&lt;&gt;""),"Horas não aplicáveis",IF(G325="Inativo","Cadastro inativo","OK")))))))))))</f>
        <v/>
      </c>
    </row>
    <row r="326" ht="21" customHeight="1">
      <c r="A326" s="33" t="n"/>
      <c r="B326" s="22" t="n"/>
      <c r="C326" s="23" t="n"/>
      <c r="D326" s="24" t="n"/>
      <c r="E326" s="23" t="n"/>
      <c r="F326" s="26" t="n"/>
      <c r="G326" s="27">
        <f>IF(B326="","",IFERROR(VLOOKUP(B326,Membros!$A$2:$B$121,2,FALSE),"Não cadastrado"))</f>
        <v/>
      </c>
      <c r="H326" s="28">
        <f>IF(COUNTA(A326:F326)=0,"",IF(AND(K326="OK",E326="Presente",A326&gt;=Configuração!$B$2,A326&lt;=Configuração!$B$3,COUNTIFS($B$2:B326,B326,$E$2:E326,"Presente",$A$2:A326,"&gt;="&amp;Configuração!$B$2,$A$2:A326,"&lt;="&amp;Configuração!$B$3,$K$2:K326,"OK")=1),1,0))</f>
        <v/>
      </c>
      <c r="I326" s="28">
        <f>IF(COUNTA(A326:F326)=0,"",IF(AND(K326="OK",E326="Presente",A326&gt;=Configuração!$B$2,A326&lt;=Configuração!$B$3,COUNTIFS($B$2:B326,B326,$C$2:C326,C326,$E$2:E326,"Presente",$A$2:A326,"&gt;="&amp;Configuração!$B$2,$A$2:A326,"&lt;="&amp;Configuração!$B$3,$K$2:K326,"OK")=1),1,0))</f>
        <v/>
      </c>
      <c r="J326" s="27">
        <f>IF(OR(A326="",B326="",C326="",D326=""),"",IF(COUNTIFS($A$2:$A$501,A326,$B$2:$B$501,B326,$C$2:$C$501,C326,$D$2:$D$501,D326)&gt;1,"Duplicado",""))</f>
        <v/>
      </c>
      <c r="K326" s="27">
        <f>IF(COUNTA(A326:F326)=0,"",IF(OR(A326="",B326="",C326="",D326="",E326=""),"Campos obrigatórios",IF(OR(NOT(ISNUMBER(A326)),A326&lt;DATE(2020,1,1),A326&gt;TODAY()),"Data inválida",IF(COUNTIF(Configuração!$E$2:$E$4,C326)=0,"Frente inválida",IF(COUNTIF(Configuração!$H$2:$H$4,E326)=0,"Situação inválida",IF(G326="Não cadastrado","Código não cadastrado",IF(COUNTIFS(Configuração!$F$2:$F$20,D326,Configuração!$G$2:$G$20,C326)=0,"Atividade incompatível",IF(J326="Duplicado","Possível duplicidade",IF(AND(C326="Serviço",E326="Presente",OR(F326="",NOT(ISNUMBER(F326)),F326&lt;=0,F326&gt;Configuração!$B$4)),"Revisar horas",IF(AND(OR(C326&lt;&gt;"Serviço",E326&lt;&gt;"Presente"),F326&lt;&gt;""),"Horas não aplicáveis",IF(G326="Inativo","Cadastro inativo","OK")))))))))))</f>
        <v/>
      </c>
    </row>
    <row r="327" ht="21" customHeight="1">
      <c r="A327" s="33" t="n"/>
      <c r="B327" s="22" t="n"/>
      <c r="C327" s="23" t="n"/>
      <c r="D327" s="24" t="n"/>
      <c r="E327" s="23" t="n"/>
      <c r="F327" s="26" t="n"/>
      <c r="G327" s="27">
        <f>IF(B327="","",IFERROR(VLOOKUP(B327,Membros!$A$2:$B$121,2,FALSE),"Não cadastrado"))</f>
        <v/>
      </c>
      <c r="H327" s="28">
        <f>IF(COUNTA(A327:F327)=0,"",IF(AND(K327="OK",E327="Presente",A327&gt;=Configuração!$B$2,A327&lt;=Configuração!$B$3,COUNTIFS($B$2:B327,B327,$E$2:E327,"Presente",$A$2:A327,"&gt;="&amp;Configuração!$B$2,$A$2:A327,"&lt;="&amp;Configuração!$B$3,$K$2:K327,"OK")=1),1,0))</f>
        <v/>
      </c>
      <c r="I327" s="28">
        <f>IF(COUNTA(A327:F327)=0,"",IF(AND(K327="OK",E327="Presente",A327&gt;=Configuração!$B$2,A327&lt;=Configuração!$B$3,COUNTIFS($B$2:B327,B327,$C$2:C327,C327,$E$2:E327,"Presente",$A$2:A327,"&gt;="&amp;Configuração!$B$2,$A$2:A327,"&lt;="&amp;Configuração!$B$3,$K$2:K327,"OK")=1),1,0))</f>
        <v/>
      </c>
      <c r="J327" s="27">
        <f>IF(OR(A327="",B327="",C327="",D327=""),"",IF(COUNTIFS($A$2:$A$501,A327,$B$2:$B$501,B327,$C$2:$C$501,C327,$D$2:$D$501,D327)&gt;1,"Duplicado",""))</f>
        <v/>
      </c>
      <c r="K327" s="27">
        <f>IF(COUNTA(A327:F327)=0,"",IF(OR(A327="",B327="",C327="",D327="",E327=""),"Campos obrigatórios",IF(OR(NOT(ISNUMBER(A327)),A327&lt;DATE(2020,1,1),A327&gt;TODAY()),"Data inválida",IF(COUNTIF(Configuração!$E$2:$E$4,C327)=0,"Frente inválida",IF(COUNTIF(Configuração!$H$2:$H$4,E327)=0,"Situação inválida",IF(G327="Não cadastrado","Código não cadastrado",IF(COUNTIFS(Configuração!$F$2:$F$20,D327,Configuração!$G$2:$G$20,C327)=0,"Atividade incompatível",IF(J327="Duplicado","Possível duplicidade",IF(AND(C327="Serviço",E327="Presente",OR(F327="",NOT(ISNUMBER(F327)),F327&lt;=0,F327&gt;Configuração!$B$4)),"Revisar horas",IF(AND(OR(C327&lt;&gt;"Serviço",E327&lt;&gt;"Presente"),F327&lt;&gt;""),"Horas não aplicáveis",IF(G327="Inativo","Cadastro inativo","OK")))))))))))</f>
        <v/>
      </c>
    </row>
    <row r="328" ht="21" customHeight="1">
      <c r="A328" s="33" t="n"/>
      <c r="B328" s="22" t="n"/>
      <c r="C328" s="23" t="n"/>
      <c r="D328" s="24" t="n"/>
      <c r="E328" s="23" t="n"/>
      <c r="F328" s="26" t="n"/>
      <c r="G328" s="27">
        <f>IF(B328="","",IFERROR(VLOOKUP(B328,Membros!$A$2:$B$121,2,FALSE),"Não cadastrado"))</f>
        <v/>
      </c>
      <c r="H328" s="28">
        <f>IF(COUNTA(A328:F328)=0,"",IF(AND(K328="OK",E328="Presente",A328&gt;=Configuração!$B$2,A328&lt;=Configuração!$B$3,COUNTIFS($B$2:B328,B328,$E$2:E328,"Presente",$A$2:A328,"&gt;="&amp;Configuração!$B$2,$A$2:A328,"&lt;="&amp;Configuração!$B$3,$K$2:K328,"OK")=1),1,0))</f>
        <v/>
      </c>
      <c r="I328" s="28">
        <f>IF(COUNTA(A328:F328)=0,"",IF(AND(K328="OK",E328="Presente",A328&gt;=Configuração!$B$2,A328&lt;=Configuração!$B$3,COUNTIFS($B$2:B328,B328,$C$2:C328,C328,$E$2:E328,"Presente",$A$2:A328,"&gt;="&amp;Configuração!$B$2,$A$2:A328,"&lt;="&amp;Configuração!$B$3,$K$2:K328,"OK")=1),1,0))</f>
        <v/>
      </c>
      <c r="J328" s="27">
        <f>IF(OR(A328="",B328="",C328="",D328=""),"",IF(COUNTIFS($A$2:$A$501,A328,$B$2:$B$501,B328,$C$2:$C$501,C328,$D$2:$D$501,D328)&gt;1,"Duplicado",""))</f>
        <v/>
      </c>
      <c r="K328" s="27">
        <f>IF(COUNTA(A328:F328)=0,"",IF(OR(A328="",B328="",C328="",D328="",E328=""),"Campos obrigatórios",IF(OR(NOT(ISNUMBER(A328)),A328&lt;DATE(2020,1,1),A328&gt;TODAY()),"Data inválida",IF(COUNTIF(Configuração!$E$2:$E$4,C328)=0,"Frente inválida",IF(COUNTIF(Configuração!$H$2:$H$4,E328)=0,"Situação inválida",IF(G328="Não cadastrado","Código não cadastrado",IF(COUNTIFS(Configuração!$F$2:$F$20,D328,Configuração!$G$2:$G$20,C328)=0,"Atividade incompatível",IF(J328="Duplicado","Possível duplicidade",IF(AND(C328="Serviço",E328="Presente",OR(F328="",NOT(ISNUMBER(F328)),F328&lt;=0,F328&gt;Configuração!$B$4)),"Revisar horas",IF(AND(OR(C328&lt;&gt;"Serviço",E328&lt;&gt;"Presente"),F328&lt;&gt;""),"Horas não aplicáveis",IF(G328="Inativo","Cadastro inativo","OK")))))))))))</f>
        <v/>
      </c>
    </row>
    <row r="329" ht="21" customHeight="1">
      <c r="A329" s="33" t="n"/>
      <c r="B329" s="22" t="n"/>
      <c r="C329" s="23" t="n"/>
      <c r="D329" s="24" t="n"/>
      <c r="E329" s="23" t="n"/>
      <c r="F329" s="26" t="n"/>
      <c r="G329" s="27">
        <f>IF(B329="","",IFERROR(VLOOKUP(B329,Membros!$A$2:$B$121,2,FALSE),"Não cadastrado"))</f>
        <v/>
      </c>
      <c r="H329" s="28">
        <f>IF(COUNTA(A329:F329)=0,"",IF(AND(K329="OK",E329="Presente",A329&gt;=Configuração!$B$2,A329&lt;=Configuração!$B$3,COUNTIFS($B$2:B329,B329,$E$2:E329,"Presente",$A$2:A329,"&gt;="&amp;Configuração!$B$2,$A$2:A329,"&lt;="&amp;Configuração!$B$3,$K$2:K329,"OK")=1),1,0))</f>
        <v/>
      </c>
      <c r="I329" s="28">
        <f>IF(COUNTA(A329:F329)=0,"",IF(AND(K329="OK",E329="Presente",A329&gt;=Configuração!$B$2,A329&lt;=Configuração!$B$3,COUNTIFS($B$2:B329,B329,$C$2:C329,C329,$E$2:E329,"Presente",$A$2:A329,"&gt;="&amp;Configuração!$B$2,$A$2:A329,"&lt;="&amp;Configuração!$B$3,$K$2:K329,"OK")=1),1,0))</f>
        <v/>
      </c>
      <c r="J329" s="27">
        <f>IF(OR(A329="",B329="",C329="",D329=""),"",IF(COUNTIFS($A$2:$A$501,A329,$B$2:$B$501,B329,$C$2:$C$501,C329,$D$2:$D$501,D329)&gt;1,"Duplicado",""))</f>
        <v/>
      </c>
      <c r="K329" s="27">
        <f>IF(COUNTA(A329:F329)=0,"",IF(OR(A329="",B329="",C329="",D329="",E329=""),"Campos obrigatórios",IF(OR(NOT(ISNUMBER(A329)),A329&lt;DATE(2020,1,1),A329&gt;TODAY()),"Data inválida",IF(COUNTIF(Configuração!$E$2:$E$4,C329)=0,"Frente inválida",IF(COUNTIF(Configuração!$H$2:$H$4,E329)=0,"Situação inválida",IF(G329="Não cadastrado","Código não cadastrado",IF(COUNTIFS(Configuração!$F$2:$F$20,D329,Configuração!$G$2:$G$20,C329)=0,"Atividade incompatível",IF(J329="Duplicado","Possível duplicidade",IF(AND(C329="Serviço",E329="Presente",OR(F329="",NOT(ISNUMBER(F329)),F329&lt;=0,F329&gt;Configuração!$B$4)),"Revisar horas",IF(AND(OR(C329&lt;&gt;"Serviço",E329&lt;&gt;"Presente"),F329&lt;&gt;""),"Horas não aplicáveis",IF(G329="Inativo","Cadastro inativo","OK")))))))))))</f>
        <v/>
      </c>
    </row>
    <row r="330" ht="21" customHeight="1">
      <c r="A330" s="33" t="n"/>
      <c r="B330" s="22" t="n"/>
      <c r="C330" s="23" t="n"/>
      <c r="D330" s="24" t="n"/>
      <c r="E330" s="23" t="n"/>
      <c r="F330" s="26" t="n"/>
      <c r="G330" s="27">
        <f>IF(B330="","",IFERROR(VLOOKUP(B330,Membros!$A$2:$B$121,2,FALSE),"Não cadastrado"))</f>
        <v/>
      </c>
      <c r="H330" s="28">
        <f>IF(COUNTA(A330:F330)=0,"",IF(AND(K330="OK",E330="Presente",A330&gt;=Configuração!$B$2,A330&lt;=Configuração!$B$3,COUNTIFS($B$2:B330,B330,$E$2:E330,"Presente",$A$2:A330,"&gt;="&amp;Configuração!$B$2,$A$2:A330,"&lt;="&amp;Configuração!$B$3,$K$2:K330,"OK")=1),1,0))</f>
        <v/>
      </c>
      <c r="I330" s="28">
        <f>IF(COUNTA(A330:F330)=0,"",IF(AND(K330="OK",E330="Presente",A330&gt;=Configuração!$B$2,A330&lt;=Configuração!$B$3,COUNTIFS($B$2:B330,B330,$C$2:C330,C330,$E$2:E330,"Presente",$A$2:A330,"&gt;="&amp;Configuração!$B$2,$A$2:A330,"&lt;="&amp;Configuração!$B$3,$K$2:K330,"OK")=1),1,0))</f>
        <v/>
      </c>
      <c r="J330" s="27">
        <f>IF(OR(A330="",B330="",C330="",D330=""),"",IF(COUNTIFS($A$2:$A$501,A330,$B$2:$B$501,B330,$C$2:$C$501,C330,$D$2:$D$501,D330)&gt;1,"Duplicado",""))</f>
        <v/>
      </c>
      <c r="K330" s="27">
        <f>IF(COUNTA(A330:F330)=0,"",IF(OR(A330="",B330="",C330="",D330="",E330=""),"Campos obrigatórios",IF(OR(NOT(ISNUMBER(A330)),A330&lt;DATE(2020,1,1),A330&gt;TODAY()),"Data inválida",IF(COUNTIF(Configuração!$E$2:$E$4,C330)=0,"Frente inválida",IF(COUNTIF(Configuração!$H$2:$H$4,E330)=0,"Situação inválida",IF(G330="Não cadastrado","Código não cadastrado",IF(COUNTIFS(Configuração!$F$2:$F$20,D330,Configuração!$G$2:$G$20,C330)=0,"Atividade incompatível",IF(J330="Duplicado","Possível duplicidade",IF(AND(C330="Serviço",E330="Presente",OR(F330="",NOT(ISNUMBER(F330)),F330&lt;=0,F330&gt;Configuração!$B$4)),"Revisar horas",IF(AND(OR(C330&lt;&gt;"Serviço",E330&lt;&gt;"Presente"),F330&lt;&gt;""),"Horas não aplicáveis",IF(G330="Inativo","Cadastro inativo","OK")))))))))))</f>
        <v/>
      </c>
    </row>
    <row r="331" ht="21" customHeight="1">
      <c r="A331" s="33" t="n"/>
      <c r="B331" s="22" t="n"/>
      <c r="C331" s="23" t="n"/>
      <c r="D331" s="24" t="n"/>
      <c r="E331" s="23" t="n"/>
      <c r="F331" s="26" t="n"/>
      <c r="G331" s="27">
        <f>IF(B331="","",IFERROR(VLOOKUP(B331,Membros!$A$2:$B$121,2,FALSE),"Não cadastrado"))</f>
        <v/>
      </c>
      <c r="H331" s="28">
        <f>IF(COUNTA(A331:F331)=0,"",IF(AND(K331="OK",E331="Presente",A331&gt;=Configuração!$B$2,A331&lt;=Configuração!$B$3,COUNTIFS($B$2:B331,B331,$E$2:E331,"Presente",$A$2:A331,"&gt;="&amp;Configuração!$B$2,$A$2:A331,"&lt;="&amp;Configuração!$B$3,$K$2:K331,"OK")=1),1,0))</f>
        <v/>
      </c>
      <c r="I331" s="28">
        <f>IF(COUNTA(A331:F331)=0,"",IF(AND(K331="OK",E331="Presente",A331&gt;=Configuração!$B$2,A331&lt;=Configuração!$B$3,COUNTIFS($B$2:B331,B331,$C$2:C331,C331,$E$2:E331,"Presente",$A$2:A331,"&gt;="&amp;Configuração!$B$2,$A$2:A331,"&lt;="&amp;Configuração!$B$3,$K$2:K331,"OK")=1),1,0))</f>
        <v/>
      </c>
      <c r="J331" s="27">
        <f>IF(OR(A331="",B331="",C331="",D331=""),"",IF(COUNTIFS($A$2:$A$501,A331,$B$2:$B$501,B331,$C$2:$C$501,C331,$D$2:$D$501,D331)&gt;1,"Duplicado",""))</f>
        <v/>
      </c>
      <c r="K331" s="27">
        <f>IF(COUNTA(A331:F331)=0,"",IF(OR(A331="",B331="",C331="",D331="",E331=""),"Campos obrigatórios",IF(OR(NOT(ISNUMBER(A331)),A331&lt;DATE(2020,1,1),A331&gt;TODAY()),"Data inválida",IF(COUNTIF(Configuração!$E$2:$E$4,C331)=0,"Frente inválida",IF(COUNTIF(Configuração!$H$2:$H$4,E331)=0,"Situação inválida",IF(G331="Não cadastrado","Código não cadastrado",IF(COUNTIFS(Configuração!$F$2:$F$20,D331,Configuração!$G$2:$G$20,C331)=0,"Atividade incompatível",IF(J331="Duplicado","Possível duplicidade",IF(AND(C331="Serviço",E331="Presente",OR(F331="",NOT(ISNUMBER(F331)),F331&lt;=0,F331&gt;Configuração!$B$4)),"Revisar horas",IF(AND(OR(C331&lt;&gt;"Serviço",E331&lt;&gt;"Presente"),F331&lt;&gt;""),"Horas não aplicáveis",IF(G331="Inativo","Cadastro inativo","OK")))))))))))</f>
        <v/>
      </c>
    </row>
    <row r="332" ht="21" customHeight="1">
      <c r="A332" s="33" t="n"/>
      <c r="B332" s="22" t="n"/>
      <c r="C332" s="23" t="n"/>
      <c r="D332" s="24" t="n"/>
      <c r="E332" s="23" t="n"/>
      <c r="F332" s="26" t="n"/>
      <c r="G332" s="27">
        <f>IF(B332="","",IFERROR(VLOOKUP(B332,Membros!$A$2:$B$121,2,FALSE),"Não cadastrado"))</f>
        <v/>
      </c>
      <c r="H332" s="28">
        <f>IF(COUNTA(A332:F332)=0,"",IF(AND(K332="OK",E332="Presente",A332&gt;=Configuração!$B$2,A332&lt;=Configuração!$B$3,COUNTIFS($B$2:B332,B332,$E$2:E332,"Presente",$A$2:A332,"&gt;="&amp;Configuração!$B$2,$A$2:A332,"&lt;="&amp;Configuração!$B$3,$K$2:K332,"OK")=1),1,0))</f>
        <v/>
      </c>
      <c r="I332" s="28">
        <f>IF(COUNTA(A332:F332)=0,"",IF(AND(K332="OK",E332="Presente",A332&gt;=Configuração!$B$2,A332&lt;=Configuração!$B$3,COUNTIFS($B$2:B332,B332,$C$2:C332,C332,$E$2:E332,"Presente",$A$2:A332,"&gt;="&amp;Configuração!$B$2,$A$2:A332,"&lt;="&amp;Configuração!$B$3,$K$2:K332,"OK")=1),1,0))</f>
        <v/>
      </c>
      <c r="J332" s="27">
        <f>IF(OR(A332="",B332="",C332="",D332=""),"",IF(COUNTIFS($A$2:$A$501,A332,$B$2:$B$501,B332,$C$2:$C$501,C332,$D$2:$D$501,D332)&gt;1,"Duplicado",""))</f>
        <v/>
      </c>
      <c r="K332" s="27">
        <f>IF(COUNTA(A332:F332)=0,"",IF(OR(A332="",B332="",C332="",D332="",E332=""),"Campos obrigatórios",IF(OR(NOT(ISNUMBER(A332)),A332&lt;DATE(2020,1,1),A332&gt;TODAY()),"Data inválida",IF(COUNTIF(Configuração!$E$2:$E$4,C332)=0,"Frente inválida",IF(COUNTIF(Configuração!$H$2:$H$4,E332)=0,"Situação inválida",IF(G332="Não cadastrado","Código não cadastrado",IF(COUNTIFS(Configuração!$F$2:$F$20,D332,Configuração!$G$2:$G$20,C332)=0,"Atividade incompatível",IF(J332="Duplicado","Possível duplicidade",IF(AND(C332="Serviço",E332="Presente",OR(F332="",NOT(ISNUMBER(F332)),F332&lt;=0,F332&gt;Configuração!$B$4)),"Revisar horas",IF(AND(OR(C332&lt;&gt;"Serviço",E332&lt;&gt;"Presente"),F332&lt;&gt;""),"Horas não aplicáveis",IF(G332="Inativo","Cadastro inativo","OK")))))))))))</f>
        <v/>
      </c>
    </row>
    <row r="333" ht="21" customHeight="1">
      <c r="A333" s="33" t="n"/>
      <c r="B333" s="22" t="n"/>
      <c r="C333" s="23" t="n"/>
      <c r="D333" s="24" t="n"/>
      <c r="E333" s="23" t="n"/>
      <c r="F333" s="26" t="n"/>
      <c r="G333" s="27">
        <f>IF(B333="","",IFERROR(VLOOKUP(B333,Membros!$A$2:$B$121,2,FALSE),"Não cadastrado"))</f>
        <v/>
      </c>
      <c r="H333" s="28">
        <f>IF(COUNTA(A333:F333)=0,"",IF(AND(K333="OK",E333="Presente",A333&gt;=Configuração!$B$2,A333&lt;=Configuração!$B$3,COUNTIFS($B$2:B333,B333,$E$2:E333,"Presente",$A$2:A333,"&gt;="&amp;Configuração!$B$2,$A$2:A333,"&lt;="&amp;Configuração!$B$3,$K$2:K333,"OK")=1),1,0))</f>
        <v/>
      </c>
      <c r="I333" s="28">
        <f>IF(COUNTA(A333:F333)=0,"",IF(AND(K333="OK",E333="Presente",A333&gt;=Configuração!$B$2,A333&lt;=Configuração!$B$3,COUNTIFS($B$2:B333,B333,$C$2:C333,C333,$E$2:E333,"Presente",$A$2:A333,"&gt;="&amp;Configuração!$B$2,$A$2:A333,"&lt;="&amp;Configuração!$B$3,$K$2:K333,"OK")=1),1,0))</f>
        <v/>
      </c>
      <c r="J333" s="27">
        <f>IF(OR(A333="",B333="",C333="",D333=""),"",IF(COUNTIFS($A$2:$A$501,A333,$B$2:$B$501,B333,$C$2:$C$501,C333,$D$2:$D$501,D333)&gt;1,"Duplicado",""))</f>
        <v/>
      </c>
      <c r="K333" s="27">
        <f>IF(COUNTA(A333:F333)=0,"",IF(OR(A333="",B333="",C333="",D333="",E333=""),"Campos obrigatórios",IF(OR(NOT(ISNUMBER(A333)),A333&lt;DATE(2020,1,1),A333&gt;TODAY()),"Data inválida",IF(COUNTIF(Configuração!$E$2:$E$4,C333)=0,"Frente inválida",IF(COUNTIF(Configuração!$H$2:$H$4,E333)=0,"Situação inválida",IF(G333="Não cadastrado","Código não cadastrado",IF(COUNTIFS(Configuração!$F$2:$F$20,D333,Configuração!$G$2:$G$20,C333)=0,"Atividade incompatível",IF(J333="Duplicado","Possível duplicidade",IF(AND(C333="Serviço",E333="Presente",OR(F333="",NOT(ISNUMBER(F333)),F333&lt;=0,F333&gt;Configuração!$B$4)),"Revisar horas",IF(AND(OR(C333&lt;&gt;"Serviço",E333&lt;&gt;"Presente"),F333&lt;&gt;""),"Horas não aplicáveis",IF(G333="Inativo","Cadastro inativo","OK")))))))))))</f>
        <v/>
      </c>
    </row>
    <row r="334" ht="21" customHeight="1">
      <c r="A334" s="33" t="n"/>
      <c r="B334" s="22" t="n"/>
      <c r="C334" s="23" t="n"/>
      <c r="D334" s="24" t="n"/>
      <c r="E334" s="23" t="n"/>
      <c r="F334" s="26" t="n"/>
      <c r="G334" s="27">
        <f>IF(B334="","",IFERROR(VLOOKUP(B334,Membros!$A$2:$B$121,2,FALSE),"Não cadastrado"))</f>
        <v/>
      </c>
      <c r="H334" s="28">
        <f>IF(COUNTA(A334:F334)=0,"",IF(AND(K334="OK",E334="Presente",A334&gt;=Configuração!$B$2,A334&lt;=Configuração!$B$3,COUNTIFS($B$2:B334,B334,$E$2:E334,"Presente",$A$2:A334,"&gt;="&amp;Configuração!$B$2,$A$2:A334,"&lt;="&amp;Configuração!$B$3,$K$2:K334,"OK")=1),1,0))</f>
        <v/>
      </c>
      <c r="I334" s="28">
        <f>IF(COUNTA(A334:F334)=0,"",IF(AND(K334="OK",E334="Presente",A334&gt;=Configuração!$B$2,A334&lt;=Configuração!$B$3,COUNTIFS($B$2:B334,B334,$C$2:C334,C334,$E$2:E334,"Presente",$A$2:A334,"&gt;="&amp;Configuração!$B$2,$A$2:A334,"&lt;="&amp;Configuração!$B$3,$K$2:K334,"OK")=1),1,0))</f>
        <v/>
      </c>
      <c r="J334" s="27">
        <f>IF(OR(A334="",B334="",C334="",D334=""),"",IF(COUNTIFS($A$2:$A$501,A334,$B$2:$B$501,B334,$C$2:$C$501,C334,$D$2:$D$501,D334)&gt;1,"Duplicado",""))</f>
        <v/>
      </c>
      <c r="K334" s="27">
        <f>IF(COUNTA(A334:F334)=0,"",IF(OR(A334="",B334="",C334="",D334="",E334=""),"Campos obrigatórios",IF(OR(NOT(ISNUMBER(A334)),A334&lt;DATE(2020,1,1),A334&gt;TODAY()),"Data inválida",IF(COUNTIF(Configuração!$E$2:$E$4,C334)=0,"Frente inválida",IF(COUNTIF(Configuração!$H$2:$H$4,E334)=0,"Situação inválida",IF(G334="Não cadastrado","Código não cadastrado",IF(COUNTIFS(Configuração!$F$2:$F$20,D334,Configuração!$G$2:$G$20,C334)=0,"Atividade incompatível",IF(J334="Duplicado","Possível duplicidade",IF(AND(C334="Serviço",E334="Presente",OR(F334="",NOT(ISNUMBER(F334)),F334&lt;=0,F334&gt;Configuração!$B$4)),"Revisar horas",IF(AND(OR(C334&lt;&gt;"Serviço",E334&lt;&gt;"Presente"),F334&lt;&gt;""),"Horas não aplicáveis",IF(G334="Inativo","Cadastro inativo","OK")))))))))))</f>
        <v/>
      </c>
    </row>
    <row r="335" ht="21" customHeight="1">
      <c r="A335" s="33" t="n"/>
      <c r="B335" s="22" t="n"/>
      <c r="C335" s="23" t="n"/>
      <c r="D335" s="24" t="n"/>
      <c r="E335" s="23" t="n"/>
      <c r="F335" s="26" t="n"/>
      <c r="G335" s="27">
        <f>IF(B335="","",IFERROR(VLOOKUP(B335,Membros!$A$2:$B$121,2,FALSE),"Não cadastrado"))</f>
        <v/>
      </c>
      <c r="H335" s="28">
        <f>IF(COUNTA(A335:F335)=0,"",IF(AND(K335="OK",E335="Presente",A335&gt;=Configuração!$B$2,A335&lt;=Configuração!$B$3,COUNTIFS($B$2:B335,B335,$E$2:E335,"Presente",$A$2:A335,"&gt;="&amp;Configuração!$B$2,$A$2:A335,"&lt;="&amp;Configuração!$B$3,$K$2:K335,"OK")=1),1,0))</f>
        <v/>
      </c>
      <c r="I335" s="28">
        <f>IF(COUNTA(A335:F335)=0,"",IF(AND(K335="OK",E335="Presente",A335&gt;=Configuração!$B$2,A335&lt;=Configuração!$B$3,COUNTIFS($B$2:B335,B335,$C$2:C335,C335,$E$2:E335,"Presente",$A$2:A335,"&gt;="&amp;Configuração!$B$2,$A$2:A335,"&lt;="&amp;Configuração!$B$3,$K$2:K335,"OK")=1),1,0))</f>
        <v/>
      </c>
      <c r="J335" s="27">
        <f>IF(OR(A335="",B335="",C335="",D335=""),"",IF(COUNTIFS($A$2:$A$501,A335,$B$2:$B$501,B335,$C$2:$C$501,C335,$D$2:$D$501,D335)&gt;1,"Duplicado",""))</f>
        <v/>
      </c>
      <c r="K335" s="27">
        <f>IF(COUNTA(A335:F335)=0,"",IF(OR(A335="",B335="",C335="",D335="",E335=""),"Campos obrigatórios",IF(OR(NOT(ISNUMBER(A335)),A335&lt;DATE(2020,1,1),A335&gt;TODAY()),"Data inválida",IF(COUNTIF(Configuração!$E$2:$E$4,C335)=0,"Frente inválida",IF(COUNTIF(Configuração!$H$2:$H$4,E335)=0,"Situação inválida",IF(G335="Não cadastrado","Código não cadastrado",IF(COUNTIFS(Configuração!$F$2:$F$20,D335,Configuração!$G$2:$G$20,C335)=0,"Atividade incompatível",IF(J335="Duplicado","Possível duplicidade",IF(AND(C335="Serviço",E335="Presente",OR(F335="",NOT(ISNUMBER(F335)),F335&lt;=0,F335&gt;Configuração!$B$4)),"Revisar horas",IF(AND(OR(C335&lt;&gt;"Serviço",E335&lt;&gt;"Presente"),F335&lt;&gt;""),"Horas não aplicáveis",IF(G335="Inativo","Cadastro inativo","OK")))))))))))</f>
        <v/>
      </c>
    </row>
    <row r="336" ht="21" customHeight="1">
      <c r="A336" s="33" t="n"/>
      <c r="B336" s="22" t="n"/>
      <c r="C336" s="23" t="n"/>
      <c r="D336" s="24" t="n"/>
      <c r="E336" s="23" t="n"/>
      <c r="F336" s="26" t="n"/>
      <c r="G336" s="27">
        <f>IF(B336="","",IFERROR(VLOOKUP(B336,Membros!$A$2:$B$121,2,FALSE),"Não cadastrado"))</f>
        <v/>
      </c>
      <c r="H336" s="28">
        <f>IF(COUNTA(A336:F336)=0,"",IF(AND(K336="OK",E336="Presente",A336&gt;=Configuração!$B$2,A336&lt;=Configuração!$B$3,COUNTIFS($B$2:B336,B336,$E$2:E336,"Presente",$A$2:A336,"&gt;="&amp;Configuração!$B$2,$A$2:A336,"&lt;="&amp;Configuração!$B$3,$K$2:K336,"OK")=1),1,0))</f>
        <v/>
      </c>
      <c r="I336" s="28">
        <f>IF(COUNTA(A336:F336)=0,"",IF(AND(K336="OK",E336="Presente",A336&gt;=Configuração!$B$2,A336&lt;=Configuração!$B$3,COUNTIFS($B$2:B336,B336,$C$2:C336,C336,$E$2:E336,"Presente",$A$2:A336,"&gt;="&amp;Configuração!$B$2,$A$2:A336,"&lt;="&amp;Configuração!$B$3,$K$2:K336,"OK")=1),1,0))</f>
        <v/>
      </c>
      <c r="J336" s="27">
        <f>IF(OR(A336="",B336="",C336="",D336=""),"",IF(COUNTIFS($A$2:$A$501,A336,$B$2:$B$501,B336,$C$2:$C$501,C336,$D$2:$D$501,D336)&gt;1,"Duplicado",""))</f>
        <v/>
      </c>
      <c r="K336" s="27">
        <f>IF(COUNTA(A336:F336)=0,"",IF(OR(A336="",B336="",C336="",D336="",E336=""),"Campos obrigatórios",IF(OR(NOT(ISNUMBER(A336)),A336&lt;DATE(2020,1,1),A336&gt;TODAY()),"Data inválida",IF(COUNTIF(Configuração!$E$2:$E$4,C336)=0,"Frente inválida",IF(COUNTIF(Configuração!$H$2:$H$4,E336)=0,"Situação inválida",IF(G336="Não cadastrado","Código não cadastrado",IF(COUNTIFS(Configuração!$F$2:$F$20,D336,Configuração!$G$2:$G$20,C336)=0,"Atividade incompatível",IF(J336="Duplicado","Possível duplicidade",IF(AND(C336="Serviço",E336="Presente",OR(F336="",NOT(ISNUMBER(F336)),F336&lt;=0,F336&gt;Configuração!$B$4)),"Revisar horas",IF(AND(OR(C336&lt;&gt;"Serviço",E336&lt;&gt;"Presente"),F336&lt;&gt;""),"Horas não aplicáveis",IF(G336="Inativo","Cadastro inativo","OK")))))))))))</f>
        <v/>
      </c>
    </row>
    <row r="337" ht="21" customHeight="1">
      <c r="A337" s="33" t="n"/>
      <c r="B337" s="22" t="n"/>
      <c r="C337" s="23" t="n"/>
      <c r="D337" s="24" t="n"/>
      <c r="E337" s="23" t="n"/>
      <c r="F337" s="26" t="n"/>
      <c r="G337" s="27">
        <f>IF(B337="","",IFERROR(VLOOKUP(B337,Membros!$A$2:$B$121,2,FALSE),"Não cadastrado"))</f>
        <v/>
      </c>
      <c r="H337" s="28">
        <f>IF(COUNTA(A337:F337)=0,"",IF(AND(K337="OK",E337="Presente",A337&gt;=Configuração!$B$2,A337&lt;=Configuração!$B$3,COUNTIFS($B$2:B337,B337,$E$2:E337,"Presente",$A$2:A337,"&gt;="&amp;Configuração!$B$2,$A$2:A337,"&lt;="&amp;Configuração!$B$3,$K$2:K337,"OK")=1),1,0))</f>
        <v/>
      </c>
      <c r="I337" s="28">
        <f>IF(COUNTA(A337:F337)=0,"",IF(AND(K337="OK",E337="Presente",A337&gt;=Configuração!$B$2,A337&lt;=Configuração!$B$3,COUNTIFS($B$2:B337,B337,$C$2:C337,C337,$E$2:E337,"Presente",$A$2:A337,"&gt;="&amp;Configuração!$B$2,$A$2:A337,"&lt;="&amp;Configuração!$B$3,$K$2:K337,"OK")=1),1,0))</f>
        <v/>
      </c>
      <c r="J337" s="27">
        <f>IF(OR(A337="",B337="",C337="",D337=""),"",IF(COUNTIFS($A$2:$A$501,A337,$B$2:$B$501,B337,$C$2:$C$501,C337,$D$2:$D$501,D337)&gt;1,"Duplicado",""))</f>
        <v/>
      </c>
      <c r="K337" s="27">
        <f>IF(COUNTA(A337:F337)=0,"",IF(OR(A337="",B337="",C337="",D337="",E337=""),"Campos obrigatórios",IF(OR(NOT(ISNUMBER(A337)),A337&lt;DATE(2020,1,1),A337&gt;TODAY()),"Data inválida",IF(COUNTIF(Configuração!$E$2:$E$4,C337)=0,"Frente inválida",IF(COUNTIF(Configuração!$H$2:$H$4,E337)=0,"Situação inválida",IF(G337="Não cadastrado","Código não cadastrado",IF(COUNTIFS(Configuração!$F$2:$F$20,D337,Configuração!$G$2:$G$20,C337)=0,"Atividade incompatível",IF(J337="Duplicado","Possível duplicidade",IF(AND(C337="Serviço",E337="Presente",OR(F337="",NOT(ISNUMBER(F337)),F337&lt;=0,F337&gt;Configuração!$B$4)),"Revisar horas",IF(AND(OR(C337&lt;&gt;"Serviço",E337&lt;&gt;"Presente"),F337&lt;&gt;""),"Horas não aplicáveis",IF(G337="Inativo","Cadastro inativo","OK")))))))))))</f>
        <v/>
      </c>
    </row>
    <row r="338" ht="21" customHeight="1">
      <c r="A338" s="33" t="n"/>
      <c r="B338" s="22" t="n"/>
      <c r="C338" s="23" t="n"/>
      <c r="D338" s="24" t="n"/>
      <c r="E338" s="23" t="n"/>
      <c r="F338" s="26" t="n"/>
      <c r="G338" s="27">
        <f>IF(B338="","",IFERROR(VLOOKUP(B338,Membros!$A$2:$B$121,2,FALSE),"Não cadastrado"))</f>
        <v/>
      </c>
      <c r="H338" s="28">
        <f>IF(COUNTA(A338:F338)=0,"",IF(AND(K338="OK",E338="Presente",A338&gt;=Configuração!$B$2,A338&lt;=Configuração!$B$3,COUNTIFS($B$2:B338,B338,$E$2:E338,"Presente",$A$2:A338,"&gt;="&amp;Configuração!$B$2,$A$2:A338,"&lt;="&amp;Configuração!$B$3,$K$2:K338,"OK")=1),1,0))</f>
        <v/>
      </c>
      <c r="I338" s="28">
        <f>IF(COUNTA(A338:F338)=0,"",IF(AND(K338="OK",E338="Presente",A338&gt;=Configuração!$B$2,A338&lt;=Configuração!$B$3,COUNTIFS($B$2:B338,B338,$C$2:C338,C338,$E$2:E338,"Presente",$A$2:A338,"&gt;="&amp;Configuração!$B$2,$A$2:A338,"&lt;="&amp;Configuração!$B$3,$K$2:K338,"OK")=1),1,0))</f>
        <v/>
      </c>
      <c r="J338" s="27">
        <f>IF(OR(A338="",B338="",C338="",D338=""),"",IF(COUNTIFS($A$2:$A$501,A338,$B$2:$B$501,B338,$C$2:$C$501,C338,$D$2:$D$501,D338)&gt;1,"Duplicado",""))</f>
        <v/>
      </c>
      <c r="K338" s="27">
        <f>IF(COUNTA(A338:F338)=0,"",IF(OR(A338="",B338="",C338="",D338="",E338=""),"Campos obrigatórios",IF(OR(NOT(ISNUMBER(A338)),A338&lt;DATE(2020,1,1),A338&gt;TODAY()),"Data inválida",IF(COUNTIF(Configuração!$E$2:$E$4,C338)=0,"Frente inválida",IF(COUNTIF(Configuração!$H$2:$H$4,E338)=0,"Situação inválida",IF(G338="Não cadastrado","Código não cadastrado",IF(COUNTIFS(Configuração!$F$2:$F$20,D338,Configuração!$G$2:$G$20,C338)=0,"Atividade incompatível",IF(J338="Duplicado","Possível duplicidade",IF(AND(C338="Serviço",E338="Presente",OR(F338="",NOT(ISNUMBER(F338)),F338&lt;=0,F338&gt;Configuração!$B$4)),"Revisar horas",IF(AND(OR(C338&lt;&gt;"Serviço",E338&lt;&gt;"Presente"),F338&lt;&gt;""),"Horas não aplicáveis",IF(G338="Inativo","Cadastro inativo","OK")))))))))))</f>
        <v/>
      </c>
    </row>
    <row r="339" ht="21" customHeight="1">
      <c r="A339" s="33" t="n"/>
      <c r="B339" s="22" t="n"/>
      <c r="C339" s="23" t="n"/>
      <c r="D339" s="24" t="n"/>
      <c r="E339" s="23" t="n"/>
      <c r="F339" s="26" t="n"/>
      <c r="G339" s="27">
        <f>IF(B339="","",IFERROR(VLOOKUP(B339,Membros!$A$2:$B$121,2,FALSE),"Não cadastrado"))</f>
        <v/>
      </c>
      <c r="H339" s="28">
        <f>IF(COUNTA(A339:F339)=0,"",IF(AND(K339="OK",E339="Presente",A339&gt;=Configuração!$B$2,A339&lt;=Configuração!$B$3,COUNTIFS($B$2:B339,B339,$E$2:E339,"Presente",$A$2:A339,"&gt;="&amp;Configuração!$B$2,$A$2:A339,"&lt;="&amp;Configuração!$B$3,$K$2:K339,"OK")=1),1,0))</f>
        <v/>
      </c>
      <c r="I339" s="28">
        <f>IF(COUNTA(A339:F339)=0,"",IF(AND(K339="OK",E339="Presente",A339&gt;=Configuração!$B$2,A339&lt;=Configuração!$B$3,COUNTIFS($B$2:B339,B339,$C$2:C339,C339,$E$2:E339,"Presente",$A$2:A339,"&gt;="&amp;Configuração!$B$2,$A$2:A339,"&lt;="&amp;Configuração!$B$3,$K$2:K339,"OK")=1),1,0))</f>
        <v/>
      </c>
      <c r="J339" s="27">
        <f>IF(OR(A339="",B339="",C339="",D339=""),"",IF(COUNTIFS($A$2:$A$501,A339,$B$2:$B$501,B339,$C$2:$C$501,C339,$D$2:$D$501,D339)&gt;1,"Duplicado",""))</f>
        <v/>
      </c>
      <c r="K339" s="27">
        <f>IF(COUNTA(A339:F339)=0,"",IF(OR(A339="",B339="",C339="",D339="",E339=""),"Campos obrigatórios",IF(OR(NOT(ISNUMBER(A339)),A339&lt;DATE(2020,1,1),A339&gt;TODAY()),"Data inválida",IF(COUNTIF(Configuração!$E$2:$E$4,C339)=0,"Frente inválida",IF(COUNTIF(Configuração!$H$2:$H$4,E339)=0,"Situação inválida",IF(G339="Não cadastrado","Código não cadastrado",IF(COUNTIFS(Configuração!$F$2:$F$20,D339,Configuração!$G$2:$G$20,C339)=0,"Atividade incompatível",IF(J339="Duplicado","Possível duplicidade",IF(AND(C339="Serviço",E339="Presente",OR(F339="",NOT(ISNUMBER(F339)),F339&lt;=0,F339&gt;Configuração!$B$4)),"Revisar horas",IF(AND(OR(C339&lt;&gt;"Serviço",E339&lt;&gt;"Presente"),F339&lt;&gt;""),"Horas não aplicáveis",IF(G339="Inativo","Cadastro inativo","OK")))))))))))</f>
        <v/>
      </c>
    </row>
    <row r="340" ht="21" customHeight="1">
      <c r="A340" s="33" t="n"/>
      <c r="B340" s="22" t="n"/>
      <c r="C340" s="23" t="n"/>
      <c r="D340" s="24" t="n"/>
      <c r="E340" s="23" t="n"/>
      <c r="F340" s="26" t="n"/>
      <c r="G340" s="27">
        <f>IF(B340="","",IFERROR(VLOOKUP(B340,Membros!$A$2:$B$121,2,FALSE),"Não cadastrado"))</f>
        <v/>
      </c>
      <c r="H340" s="28">
        <f>IF(COUNTA(A340:F340)=0,"",IF(AND(K340="OK",E340="Presente",A340&gt;=Configuração!$B$2,A340&lt;=Configuração!$B$3,COUNTIFS($B$2:B340,B340,$E$2:E340,"Presente",$A$2:A340,"&gt;="&amp;Configuração!$B$2,$A$2:A340,"&lt;="&amp;Configuração!$B$3,$K$2:K340,"OK")=1),1,0))</f>
        <v/>
      </c>
      <c r="I340" s="28">
        <f>IF(COUNTA(A340:F340)=0,"",IF(AND(K340="OK",E340="Presente",A340&gt;=Configuração!$B$2,A340&lt;=Configuração!$B$3,COUNTIFS($B$2:B340,B340,$C$2:C340,C340,$E$2:E340,"Presente",$A$2:A340,"&gt;="&amp;Configuração!$B$2,$A$2:A340,"&lt;="&amp;Configuração!$B$3,$K$2:K340,"OK")=1),1,0))</f>
        <v/>
      </c>
      <c r="J340" s="27">
        <f>IF(OR(A340="",B340="",C340="",D340=""),"",IF(COUNTIFS($A$2:$A$501,A340,$B$2:$B$501,B340,$C$2:$C$501,C340,$D$2:$D$501,D340)&gt;1,"Duplicado",""))</f>
        <v/>
      </c>
      <c r="K340" s="27">
        <f>IF(COUNTA(A340:F340)=0,"",IF(OR(A340="",B340="",C340="",D340="",E340=""),"Campos obrigatórios",IF(OR(NOT(ISNUMBER(A340)),A340&lt;DATE(2020,1,1),A340&gt;TODAY()),"Data inválida",IF(COUNTIF(Configuração!$E$2:$E$4,C340)=0,"Frente inválida",IF(COUNTIF(Configuração!$H$2:$H$4,E340)=0,"Situação inválida",IF(G340="Não cadastrado","Código não cadastrado",IF(COUNTIFS(Configuração!$F$2:$F$20,D340,Configuração!$G$2:$G$20,C340)=0,"Atividade incompatível",IF(J340="Duplicado","Possível duplicidade",IF(AND(C340="Serviço",E340="Presente",OR(F340="",NOT(ISNUMBER(F340)),F340&lt;=0,F340&gt;Configuração!$B$4)),"Revisar horas",IF(AND(OR(C340&lt;&gt;"Serviço",E340&lt;&gt;"Presente"),F340&lt;&gt;""),"Horas não aplicáveis",IF(G340="Inativo","Cadastro inativo","OK")))))))))))</f>
        <v/>
      </c>
    </row>
    <row r="341" ht="21" customHeight="1">
      <c r="A341" s="33" t="n"/>
      <c r="B341" s="22" t="n"/>
      <c r="C341" s="23" t="n"/>
      <c r="D341" s="24" t="n"/>
      <c r="E341" s="23" t="n"/>
      <c r="F341" s="26" t="n"/>
      <c r="G341" s="27">
        <f>IF(B341="","",IFERROR(VLOOKUP(B341,Membros!$A$2:$B$121,2,FALSE),"Não cadastrado"))</f>
        <v/>
      </c>
      <c r="H341" s="28">
        <f>IF(COUNTA(A341:F341)=0,"",IF(AND(K341="OK",E341="Presente",A341&gt;=Configuração!$B$2,A341&lt;=Configuração!$B$3,COUNTIFS($B$2:B341,B341,$E$2:E341,"Presente",$A$2:A341,"&gt;="&amp;Configuração!$B$2,$A$2:A341,"&lt;="&amp;Configuração!$B$3,$K$2:K341,"OK")=1),1,0))</f>
        <v/>
      </c>
      <c r="I341" s="28">
        <f>IF(COUNTA(A341:F341)=0,"",IF(AND(K341="OK",E341="Presente",A341&gt;=Configuração!$B$2,A341&lt;=Configuração!$B$3,COUNTIFS($B$2:B341,B341,$C$2:C341,C341,$E$2:E341,"Presente",$A$2:A341,"&gt;="&amp;Configuração!$B$2,$A$2:A341,"&lt;="&amp;Configuração!$B$3,$K$2:K341,"OK")=1),1,0))</f>
        <v/>
      </c>
      <c r="J341" s="27">
        <f>IF(OR(A341="",B341="",C341="",D341=""),"",IF(COUNTIFS($A$2:$A$501,A341,$B$2:$B$501,B341,$C$2:$C$501,C341,$D$2:$D$501,D341)&gt;1,"Duplicado",""))</f>
        <v/>
      </c>
      <c r="K341" s="27">
        <f>IF(COUNTA(A341:F341)=0,"",IF(OR(A341="",B341="",C341="",D341="",E341=""),"Campos obrigatórios",IF(OR(NOT(ISNUMBER(A341)),A341&lt;DATE(2020,1,1),A341&gt;TODAY()),"Data inválida",IF(COUNTIF(Configuração!$E$2:$E$4,C341)=0,"Frente inválida",IF(COUNTIF(Configuração!$H$2:$H$4,E341)=0,"Situação inválida",IF(G341="Não cadastrado","Código não cadastrado",IF(COUNTIFS(Configuração!$F$2:$F$20,D341,Configuração!$G$2:$G$20,C341)=0,"Atividade incompatível",IF(J341="Duplicado","Possível duplicidade",IF(AND(C341="Serviço",E341="Presente",OR(F341="",NOT(ISNUMBER(F341)),F341&lt;=0,F341&gt;Configuração!$B$4)),"Revisar horas",IF(AND(OR(C341&lt;&gt;"Serviço",E341&lt;&gt;"Presente"),F341&lt;&gt;""),"Horas não aplicáveis",IF(G341="Inativo","Cadastro inativo","OK")))))))))))</f>
        <v/>
      </c>
    </row>
    <row r="342" ht="21" customHeight="1">
      <c r="A342" s="33" t="n"/>
      <c r="B342" s="22" t="n"/>
      <c r="C342" s="23" t="n"/>
      <c r="D342" s="24" t="n"/>
      <c r="E342" s="23" t="n"/>
      <c r="F342" s="26" t="n"/>
      <c r="G342" s="27">
        <f>IF(B342="","",IFERROR(VLOOKUP(B342,Membros!$A$2:$B$121,2,FALSE),"Não cadastrado"))</f>
        <v/>
      </c>
      <c r="H342" s="28">
        <f>IF(COUNTA(A342:F342)=0,"",IF(AND(K342="OK",E342="Presente",A342&gt;=Configuração!$B$2,A342&lt;=Configuração!$B$3,COUNTIFS($B$2:B342,B342,$E$2:E342,"Presente",$A$2:A342,"&gt;="&amp;Configuração!$B$2,$A$2:A342,"&lt;="&amp;Configuração!$B$3,$K$2:K342,"OK")=1),1,0))</f>
        <v/>
      </c>
      <c r="I342" s="28">
        <f>IF(COUNTA(A342:F342)=0,"",IF(AND(K342="OK",E342="Presente",A342&gt;=Configuração!$B$2,A342&lt;=Configuração!$B$3,COUNTIFS($B$2:B342,B342,$C$2:C342,C342,$E$2:E342,"Presente",$A$2:A342,"&gt;="&amp;Configuração!$B$2,$A$2:A342,"&lt;="&amp;Configuração!$B$3,$K$2:K342,"OK")=1),1,0))</f>
        <v/>
      </c>
      <c r="J342" s="27">
        <f>IF(OR(A342="",B342="",C342="",D342=""),"",IF(COUNTIFS($A$2:$A$501,A342,$B$2:$B$501,B342,$C$2:$C$501,C342,$D$2:$D$501,D342)&gt;1,"Duplicado",""))</f>
        <v/>
      </c>
      <c r="K342" s="27">
        <f>IF(COUNTA(A342:F342)=0,"",IF(OR(A342="",B342="",C342="",D342="",E342=""),"Campos obrigatórios",IF(OR(NOT(ISNUMBER(A342)),A342&lt;DATE(2020,1,1),A342&gt;TODAY()),"Data inválida",IF(COUNTIF(Configuração!$E$2:$E$4,C342)=0,"Frente inválida",IF(COUNTIF(Configuração!$H$2:$H$4,E342)=0,"Situação inválida",IF(G342="Não cadastrado","Código não cadastrado",IF(COUNTIFS(Configuração!$F$2:$F$20,D342,Configuração!$G$2:$G$20,C342)=0,"Atividade incompatível",IF(J342="Duplicado","Possível duplicidade",IF(AND(C342="Serviço",E342="Presente",OR(F342="",NOT(ISNUMBER(F342)),F342&lt;=0,F342&gt;Configuração!$B$4)),"Revisar horas",IF(AND(OR(C342&lt;&gt;"Serviço",E342&lt;&gt;"Presente"),F342&lt;&gt;""),"Horas não aplicáveis",IF(G342="Inativo","Cadastro inativo","OK")))))))))))</f>
        <v/>
      </c>
    </row>
    <row r="343" ht="21" customHeight="1">
      <c r="A343" s="33" t="n"/>
      <c r="B343" s="22" t="n"/>
      <c r="C343" s="23" t="n"/>
      <c r="D343" s="24" t="n"/>
      <c r="E343" s="23" t="n"/>
      <c r="F343" s="26" t="n"/>
      <c r="G343" s="27">
        <f>IF(B343="","",IFERROR(VLOOKUP(B343,Membros!$A$2:$B$121,2,FALSE),"Não cadastrado"))</f>
        <v/>
      </c>
      <c r="H343" s="28">
        <f>IF(COUNTA(A343:F343)=0,"",IF(AND(K343="OK",E343="Presente",A343&gt;=Configuração!$B$2,A343&lt;=Configuração!$B$3,COUNTIFS($B$2:B343,B343,$E$2:E343,"Presente",$A$2:A343,"&gt;="&amp;Configuração!$B$2,$A$2:A343,"&lt;="&amp;Configuração!$B$3,$K$2:K343,"OK")=1),1,0))</f>
        <v/>
      </c>
      <c r="I343" s="28">
        <f>IF(COUNTA(A343:F343)=0,"",IF(AND(K343="OK",E343="Presente",A343&gt;=Configuração!$B$2,A343&lt;=Configuração!$B$3,COUNTIFS($B$2:B343,B343,$C$2:C343,C343,$E$2:E343,"Presente",$A$2:A343,"&gt;="&amp;Configuração!$B$2,$A$2:A343,"&lt;="&amp;Configuração!$B$3,$K$2:K343,"OK")=1),1,0))</f>
        <v/>
      </c>
      <c r="J343" s="27">
        <f>IF(OR(A343="",B343="",C343="",D343=""),"",IF(COUNTIFS($A$2:$A$501,A343,$B$2:$B$501,B343,$C$2:$C$501,C343,$D$2:$D$501,D343)&gt;1,"Duplicado",""))</f>
        <v/>
      </c>
      <c r="K343" s="27">
        <f>IF(COUNTA(A343:F343)=0,"",IF(OR(A343="",B343="",C343="",D343="",E343=""),"Campos obrigatórios",IF(OR(NOT(ISNUMBER(A343)),A343&lt;DATE(2020,1,1),A343&gt;TODAY()),"Data inválida",IF(COUNTIF(Configuração!$E$2:$E$4,C343)=0,"Frente inválida",IF(COUNTIF(Configuração!$H$2:$H$4,E343)=0,"Situação inválida",IF(G343="Não cadastrado","Código não cadastrado",IF(COUNTIFS(Configuração!$F$2:$F$20,D343,Configuração!$G$2:$G$20,C343)=0,"Atividade incompatível",IF(J343="Duplicado","Possível duplicidade",IF(AND(C343="Serviço",E343="Presente",OR(F343="",NOT(ISNUMBER(F343)),F343&lt;=0,F343&gt;Configuração!$B$4)),"Revisar horas",IF(AND(OR(C343&lt;&gt;"Serviço",E343&lt;&gt;"Presente"),F343&lt;&gt;""),"Horas não aplicáveis",IF(G343="Inativo","Cadastro inativo","OK")))))))))))</f>
        <v/>
      </c>
    </row>
    <row r="344" ht="21" customHeight="1">
      <c r="A344" s="33" t="n"/>
      <c r="B344" s="22" t="n"/>
      <c r="C344" s="23" t="n"/>
      <c r="D344" s="24" t="n"/>
      <c r="E344" s="23" t="n"/>
      <c r="F344" s="26" t="n"/>
      <c r="G344" s="27">
        <f>IF(B344="","",IFERROR(VLOOKUP(B344,Membros!$A$2:$B$121,2,FALSE),"Não cadastrado"))</f>
        <v/>
      </c>
      <c r="H344" s="28">
        <f>IF(COUNTA(A344:F344)=0,"",IF(AND(K344="OK",E344="Presente",A344&gt;=Configuração!$B$2,A344&lt;=Configuração!$B$3,COUNTIFS($B$2:B344,B344,$E$2:E344,"Presente",$A$2:A344,"&gt;="&amp;Configuração!$B$2,$A$2:A344,"&lt;="&amp;Configuração!$B$3,$K$2:K344,"OK")=1),1,0))</f>
        <v/>
      </c>
      <c r="I344" s="28">
        <f>IF(COUNTA(A344:F344)=0,"",IF(AND(K344="OK",E344="Presente",A344&gt;=Configuração!$B$2,A344&lt;=Configuração!$B$3,COUNTIFS($B$2:B344,B344,$C$2:C344,C344,$E$2:E344,"Presente",$A$2:A344,"&gt;="&amp;Configuração!$B$2,$A$2:A344,"&lt;="&amp;Configuração!$B$3,$K$2:K344,"OK")=1),1,0))</f>
        <v/>
      </c>
      <c r="J344" s="27">
        <f>IF(OR(A344="",B344="",C344="",D344=""),"",IF(COUNTIFS($A$2:$A$501,A344,$B$2:$B$501,B344,$C$2:$C$501,C344,$D$2:$D$501,D344)&gt;1,"Duplicado",""))</f>
        <v/>
      </c>
      <c r="K344" s="27">
        <f>IF(COUNTA(A344:F344)=0,"",IF(OR(A344="",B344="",C344="",D344="",E344=""),"Campos obrigatórios",IF(OR(NOT(ISNUMBER(A344)),A344&lt;DATE(2020,1,1),A344&gt;TODAY()),"Data inválida",IF(COUNTIF(Configuração!$E$2:$E$4,C344)=0,"Frente inválida",IF(COUNTIF(Configuração!$H$2:$H$4,E344)=0,"Situação inválida",IF(G344="Não cadastrado","Código não cadastrado",IF(COUNTIFS(Configuração!$F$2:$F$20,D344,Configuração!$G$2:$G$20,C344)=0,"Atividade incompatível",IF(J344="Duplicado","Possível duplicidade",IF(AND(C344="Serviço",E344="Presente",OR(F344="",NOT(ISNUMBER(F344)),F344&lt;=0,F344&gt;Configuração!$B$4)),"Revisar horas",IF(AND(OR(C344&lt;&gt;"Serviço",E344&lt;&gt;"Presente"),F344&lt;&gt;""),"Horas não aplicáveis",IF(G344="Inativo","Cadastro inativo","OK")))))))))))</f>
        <v/>
      </c>
    </row>
    <row r="345" ht="21" customHeight="1">
      <c r="A345" s="33" t="n"/>
      <c r="B345" s="22" t="n"/>
      <c r="C345" s="23" t="n"/>
      <c r="D345" s="24" t="n"/>
      <c r="E345" s="23" t="n"/>
      <c r="F345" s="26" t="n"/>
      <c r="G345" s="27">
        <f>IF(B345="","",IFERROR(VLOOKUP(B345,Membros!$A$2:$B$121,2,FALSE),"Não cadastrado"))</f>
        <v/>
      </c>
      <c r="H345" s="28">
        <f>IF(COUNTA(A345:F345)=0,"",IF(AND(K345="OK",E345="Presente",A345&gt;=Configuração!$B$2,A345&lt;=Configuração!$B$3,COUNTIFS($B$2:B345,B345,$E$2:E345,"Presente",$A$2:A345,"&gt;="&amp;Configuração!$B$2,$A$2:A345,"&lt;="&amp;Configuração!$B$3,$K$2:K345,"OK")=1),1,0))</f>
        <v/>
      </c>
      <c r="I345" s="28">
        <f>IF(COUNTA(A345:F345)=0,"",IF(AND(K345="OK",E345="Presente",A345&gt;=Configuração!$B$2,A345&lt;=Configuração!$B$3,COUNTIFS($B$2:B345,B345,$C$2:C345,C345,$E$2:E345,"Presente",$A$2:A345,"&gt;="&amp;Configuração!$B$2,$A$2:A345,"&lt;="&amp;Configuração!$B$3,$K$2:K345,"OK")=1),1,0))</f>
        <v/>
      </c>
      <c r="J345" s="27">
        <f>IF(OR(A345="",B345="",C345="",D345=""),"",IF(COUNTIFS($A$2:$A$501,A345,$B$2:$B$501,B345,$C$2:$C$501,C345,$D$2:$D$501,D345)&gt;1,"Duplicado",""))</f>
        <v/>
      </c>
      <c r="K345" s="27">
        <f>IF(COUNTA(A345:F345)=0,"",IF(OR(A345="",B345="",C345="",D345="",E345=""),"Campos obrigatórios",IF(OR(NOT(ISNUMBER(A345)),A345&lt;DATE(2020,1,1),A345&gt;TODAY()),"Data inválida",IF(COUNTIF(Configuração!$E$2:$E$4,C345)=0,"Frente inválida",IF(COUNTIF(Configuração!$H$2:$H$4,E345)=0,"Situação inválida",IF(G345="Não cadastrado","Código não cadastrado",IF(COUNTIFS(Configuração!$F$2:$F$20,D345,Configuração!$G$2:$G$20,C345)=0,"Atividade incompatível",IF(J345="Duplicado","Possível duplicidade",IF(AND(C345="Serviço",E345="Presente",OR(F345="",NOT(ISNUMBER(F345)),F345&lt;=0,F345&gt;Configuração!$B$4)),"Revisar horas",IF(AND(OR(C345&lt;&gt;"Serviço",E345&lt;&gt;"Presente"),F345&lt;&gt;""),"Horas não aplicáveis",IF(G345="Inativo","Cadastro inativo","OK")))))))))))</f>
        <v/>
      </c>
    </row>
    <row r="346" ht="21" customHeight="1">
      <c r="A346" s="33" t="n"/>
      <c r="B346" s="22" t="n"/>
      <c r="C346" s="23" t="n"/>
      <c r="D346" s="24" t="n"/>
      <c r="E346" s="23" t="n"/>
      <c r="F346" s="26" t="n"/>
      <c r="G346" s="27">
        <f>IF(B346="","",IFERROR(VLOOKUP(B346,Membros!$A$2:$B$121,2,FALSE),"Não cadastrado"))</f>
        <v/>
      </c>
      <c r="H346" s="28">
        <f>IF(COUNTA(A346:F346)=0,"",IF(AND(K346="OK",E346="Presente",A346&gt;=Configuração!$B$2,A346&lt;=Configuração!$B$3,COUNTIFS($B$2:B346,B346,$E$2:E346,"Presente",$A$2:A346,"&gt;="&amp;Configuração!$B$2,$A$2:A346,"&lt;="&amp;Configuração!$B$3,$K$2:K346,"OK")=1),1,0))</f>
        <v/>
      </c>
      <c r="I346" s="28">
        <f>IF(COUNTA(A346:F346)=0,"",IF(AND(K346="OK",E346="Presente",A346&gt;=Configuração!$B$2,A346&lt;=Configuração!$B$3,COUNTIFS($B$2:B346,B346,$C$2:C346,C346,$E$2:E346,"Presente",$A$2:A346,"&gt;="&amp;Configuração!$B$2,$A$2:A346,"&lt;="&amp;Configuração!$B$3,$K$2:K346,"OK")=1),1,0))</f>
        <v/>
      </c>
      <c r="J346" s="27">
        <f>IF(OR(A346="",B346="",C346="",D346=""),"",IF(COUNTIFS($A$2:$A$501,A346,$B$2:$B$501,B346,$C$2:$C$501,C346,$D$2:$D$501,D346)&gt;1,"Duplicado",""))</f>
        <v/>
      </c>
      <c r="K346" s="27">
        <f>IF(COUNTA(A346:F346)=0,"",IF(OR(A346="",B346="",C346="",D346="",E346=""),"Campos obrigatórios",IF(OR(NOT(ISNUMBER(A346)),A346&lt;DATE(2020,1,1),A346&gt;TODAY()),"Data inválida",IF(COUNTIF(Configuração!$E$2:$E$4,C346)=0,"Frente inválida",IF(COUNTIF(Configuração!$H$2:$H$4,E346)=0,"Situação inválida",IF(G346="Não cadastrado","Código não cadastrado",IF(COUNTIFS(Configuração!$F$2:$F$20,D346,Configuração!$G$2:$G$20,C346)=0,"Atividade incompatível",IF(J346="Duplicado","Possível duplicidade",IF(AND(C346="Serviço",E346="Presente",OR(F346="",NOT(ISNUMBER(F346)),F346&lt;=0,F346&gt;Configuração!$B$4)),"Revisar horas",IF(AND(OR(C346&lt;&gt;"Serviço",E346&lt;&gt;"Presente"),F346&lt;&gt;""),"Horas não aplicáveis",IF(G346="Inativo","Cadastro inativo","OK")))))))))))</f>
        <v/>
      </c>
    </row>
    <row r="347" ht="21" customHeight="1">
      <c r="A347" s="33" t="n"/>
      <c r="B347" s="22" t="n"/>
      <c r="C347" s="23" t="n"/>
      <c r="D347" s="24" t="n"/>
      <c r="E347" s="23" t="n"/>
      <c r="F347" s="26" t="n"/>
      <c r="G347" s="27">
        <f>IF(B347="","",IFERROR(VLOOKUP(B347,Membros!$A$2:$B$121,2,FALSE),"Não cadastrado"))</f>
        <v/>
      </c>
      <c r="H347" s="28">
        <f>IF(COUNTA(A347:F347)=0,"",IF(AND(K347="OK",E347="Presente",A347&gt;=Configuração!$B$2,A347&lt;=Configuração!$B$3,COUNTIFS($B$2:B347,B347,$E$2:E347,"Presente",$A$2:A347,"&gt;="&amp;Configuração!$B$2,$A$2:A347,"&lt;="&amp;Configuração!$B$3,$K$2:K347,"OK")=1),1,0))</f>
        <v/>
      </c>
      <c r="I347" s="28">
        <f>IF(COUNTA(A347:F347)=0,"",IF(AND(K347="OK",E347="Presente",A347&gt;=Configuração!$B$2,A347&lt;=Configuração!$B$3,COUNTIFS($B$2:B347,B347,$C$2:C347,C347,$E$2:E347,"Presente",$A$2:A347,"&gt;="&amp;Configuração!$B$2,$A$2:A347,"&lt;="&amp;Configuração!$B$3,$K$2:K347,"OK")=1),1,0))</f>
        <v/>
      </c>
      <c r="J347" s="27">
        <f>IF(OR(A347="",B347="",C347="",D347=""),"",IF(COUNTIFS($A$2:$A$501,A347,$B$2:$B$501,B347,$C$2:$C$501,C347,$D$2:$D$501,D347)&gt;1,"Duplicado",""))</f>
        <v/>
      </c>
      <c r="K347" s="27">
        <f>IF(COUNTA(A347:F347)=0,"",IF(OR(A347="",B347="",C347="",D347="",E347=""),"Campos obrigatórios",IF(OR(NOT(ISNUMBER(A347)),A347&lt;DATE(2020,1,1),A347&gt;TODAY()),"Data inválida",IF(COUNTIF(Configuração!$E$2:$E$4,C347)=0,"Frente inválida",IF(COUNTIF(Configuração!$H$2:$H$4,E347)=0,"Situação inválida",IF(G347="Não cadastrado","Código não cadastrado",IF(COUNTIFS(Configuração!$F$2:$F$20,D347,Configuração!$G$2:$G$20,C347)=0,"Atividade incompatível",IF(J347="Duplicado","Possível duplicidade",IF(AND(C347="Serviço",E347="Presente",OR(F347="",NOT(ISNUMBER(F347)),F347&lt;=0,F347&gt;Configuração!$B$4)),"Revisar horas",IF(AND(OR(C347&lt;&gt;"Serviço",E347&lt;&gt;"Presente"),F347&lt;&gt;""),"Horas não aplicáveis",IF(G347="Inativo","Cadastro inativo","OK")))))))))))</f>
        <v/>
      </c>
    </row>
    <row r="348" ht="21" customHeight="1">
      <c r="A348" s="33" t="n"/>
      <c r="B348" s="22" t="n"/>
      <c r="C348" s="23" t="n"/>
      <c r="D348" s="24" t="n"/>
      <c r="E348" s="23" t="n"/>
      <c r="F348" s="26" t="n"/>
      <c r="G348" s="27">
        <f>IF(B348="","",IFERROR(VLOOKUP(B348,Membros!$A$2:$B$121,2,FALSE),"Não cadastrado"))</f>
        <v/>
      </c>
      <c r="H348" s="28">
        <f>IF(COUNTA(A348:F348)=0,"",IF(AND(K348="OK",E348="Presente",A348&gt;=Configuração!$B$2,A348&lt;=Configuração!$B$3,COUNTIFS($B$2:B348,B348,$E$2:E348,"Presente",$A$2:A348,"&gt;="&amp;Configuração!$B$2,$A$2:A348,"&lt;="&amp;Configuração!$B$3,$K$2:K348,"OK")=1),1,0))</f>
        <v/>
      </c>
      <c r="I348" s="28">
        <f>IF(COUNTA(A348:F348)=0,"",IF(AND(K348="OK",E348="Presente",A348&gt;=Configuração!$B$2,A348&lt;=Configuração!$B$3,COUNTIFS($B$2:B348,B348,$C$2:C348,C348,$E$2:E348,"Presente",$A$2:A348,"&gt;="&amp;Configuração!$B$2,$A$2:A348,"&lt;="&amp;Configuração!$B$3,$K$2:K348,"OK")=1),1,0))</f>
        <v/>
      </c>
      <c r="J348" s="27">
        <f>IF(OR(A348="",B348="",C348="",D348=""),"",IF(COUNTIFS($A$2:$A$501,A348,$B$2:$B$501,B348,$C$2:$C$501,C348,$D$2:$D$501,D348)&gt;1,"Duplicado",""))</f>
        <v/>
      </c>
      <c r="K348" s="27">
        <f>IF(COUNTA(A348:F348)=0,"",IF(OR(A348="",B348="",C348="",D348="",E348=""),"Campos obrigatórios",IF(OR(NOT(ISNUMBER(A348)),A348&lt;DATE(2020,1,1),A348&gt;TODAY()),"Data inválida",IF(COUNTIF(Configuração!$E$2:$E$4,C348)=0,"Frente inválida",IF(COUNTIF(Configuração!$H$2:$H$4,E348)=0,"Situação inválida",IF(G348="Não cadastrado","Código não cadastrado",IF(COUNTIFS(Configuração!$F$2:$F$20,D348,Configuração!$G$2:$G$20,C348)=0,"Atividade incompatível",IF(J348="Duplicado","Possível duplicidade",IF(AND(C348="Serviço",E348="Presente",OR(F348="",NOT(ISNUMBER(F348)),F348&lt;=0,F348&gt;Configuração!$B$4)),"Revisar horas",IF(AND(OR(C348&lt;&gt;"Serviço",E348&lt;&gt;"Presente"),F348&lt;&gt;""),"Horas não aplicáveis",IF(G348="Inativo","Cadastro inativo","OK")))))))))))</f>
        <v/>
      </c>
    </row>
    <row r="349" ht="21" customHeight="1">
      <c r="A349" s="33" t="n"/>
      <c r="B349" s="22" t="n"/>
      <c r="C349" s="23" t="n"/>
      <c r="D349" s="24" t="n"/>
      <c r="E349" s="23" t="n"/>
      <c r="F349" s="26" t="n"/>
      <c r="G349" s="27">
        <f>IF(B349="","",IFERROR(VLOOKUP(B349,Membros!$A$2:$B$121,2,FALSE),"Não cadastrado"))</f>
        <v/>
      </c>
      <c r="H349" s="28">
        <f>IF(COUNTA(A349:F349)=0,"",IF(AND(K349="OK",E349="Presente",A349&gt;=Configuração!$B$2,A349&lt;=Configuração!$B$3,COUNTIFS($B$2:B349,B349,$E$2:E349,"Presente",$A$2:A349,"&gt;="&amp;Configuração!$B$2,$A$2:A349,"&lt;="&amp;Configuração!$B$3,$K$2:K349,"OK")=1),1,0))</f>
        <v/>
      </c>
      <c r="I349" s="28">
        <f>IF(COUNTA(A349:F349)=0,"",IF(AND(K349="OK",E349="Presente",A349&gt;=Configuração!$B$2,A349&lt;=Configuração!$B$3,COUNTIFS($B$2:B349,B349,$C$2:C349,C349,$E$2:E349,"Presente",$A$2:A349,"&gt;="&amp;Configuração!$B$2,$A$2:A349,"&lt;="&amp;Configuração!$B$3,$K$2:K349,"OK")=1),1,0))</f>
        <v/>
      </c>
      <c r="J349" s="27">
        <f>IF(OR(A349="",B349="",C349="",D349=""),"",IF(COUNTIFS($A$2:$A$501,A349,$B$2:$B$501,B349,$C$2:$C$501,C349,$D$2:$D$501,D349)&gt;1,"Duplicado",""))</f>
        <v/>
      </c>
      <c r="K349" s="27">
        <f>IF(COUNTA(A349:F349)=0,"",IF(OR(A349="",B349="",C349="",D349="",E349=""),"Campos obrigatórios",IF(OR(NOT(ISNUMBER(A349)),A349&lt;DATE(2020,1,1),A349&gt;TODAY()),"Data inválida",IF(COUNTIF(Configuração!$E$2:$E$4,C349)=0,"Frente inválida",IF(COUNTIF(Configuração!$H$2:$H$4,E349)=0,"Situação inválida",IF(G349="Não cadastrado","Código não cadastrado",IF(COUNTIFS(Configuração!$F$2:$F$20,D349,Configuração!$G$2:$G$20,C349)=0,"Atividade incompatível",IF(J349="Duplicado","Possível duplicidade",IF(AND(C349="Serviço",E349="Presente",OR(F349="",NOT(ISNUMBER(F349)),F349&lt;=0,F349&gt;Configuração!$B$4)),"Revisar horas",IF(AND(OR(C349&lt;&gt;"Serviço",E349&lt;&gt;"Presente"),F349&lt;&gt;""),"Horas não aplicáveis",IF(G349="Inativo","Cadastro inativo","OK")))))))))))</f>
        <v/>
      </c>
    </row>
    <row r="350" ht="21" customHeight="1">
      <c r="A350" s="33" t="n"/>
      <c r="B350" s="22" t="n"/>
      <c r="C350" s="23" t="n"/>
      <c r="D350" s="24" t="n"/>
      <c r="E350" s="23" t="n"/>
      <c r="F350" s="26" t="n"/>
      <c r="G350" s="27">
        <f>IF(B350="","",IFERROR(VLOOKUP(B350,Membros!$A$2:$B$121,2,FALSE),"Não cadastrado"))</f>
        <v/>
      </c>
      <c r="H350" s="28">
        <f>IF(COUNTA(A350:F350)=0,"",IF(AND(K350="OK",E350="Presente",A350&gt;=Configuração!$B$2,A350&lt;=Configuração!$B$3,COUNTIFS($B$2:B350,B350,$E$2:E350,"Presente",$A$2:A350,"&gt;="&amp;Configuração!$B$2,$A$2:A350,"&lt;="&amp;Configuração!$B$3,$K$2:K350,"OK")=1),1,0))</f>
        <v/>
      </c>
      <c r="I350" s="28">
        <f>IF(COUNTA(A350:F350)=0,"",IF(AND(K350="OK",E350="Presente",A350&gt;=Configuração!$B$2,A350&lt;=Configuração!$B$3,COUNTIFS($B$2:B350,B350,$C$2:C350,C350,$E$2:E350,"Presente",$A$2:A350,"&gt;="&amp;Configuração!$B$2,$A$2:A350,"&lt;="&amp;Configuração!$B$3,$K$2:K350,"OK")=1),1,0))</f>
        <v/>
      </c>
      <c r="J350" s="27">
        <f>IF(OR(A350="",B350="",C350="",D350=""),"",IF(COUNTIFS($A$2:$A$501,A350,$B$2:$B$501,B350,$C$2:$C$501,C350,$D$2:$D$501,D350)&gt;1,"Duplicado",""))</f>
        <v/>
      </c>
      <c r="K350" s="27">
        <f>IF(COUNTA(A350:F350)=0,"",IF(OR(A350="",B350="",C350="",D350="",E350=""),"Campos obrigatórios",IF(OR(NOT(ISNUMBER(A350)),A350&lt;DATE(2020,1,1),A350&gt;TODAY()),"Data inválida",IF(COUNTIF(Configuração!$E$2:$E$4,C350)=0,"Frente inválida",IF(COUNTIF(Configuração!$H$2:$H$4,E350)=0,"Situação inválida",IF(G350="Não cadastrado","Código não cadastrado",IF(COUNTIFS(Configuração!$F$2:$F$20,D350,Configuração!$G$2:$G$20,C350)=0,"Atividade incompatível",IF(J350="Duplicado","Possível duplicidade",IF(AND(C350="Serviço",E350="Presente",OR(F350="",NOT(ISNUMBER(F350)),F350&lt;=0,F350&gt;Configuração!$B$4)),"Revisar horas",IF(AND(OR(C350&lt;&gt;"Serviço",E350&lt;&gt;"Presente"),F350&lt;&gt;""),"Horas não aplicáveis",IF(G350="Inativo","Cadastro inativo","OK")))))))))))</f>
        <v/>
      </c>
    </row>
    <row r="351" ht="21" customHeight="1">
      <c r="A351" s="33" t="n"/>
      <c r="B351" s="22" t="n"/>
      <c r="C351" s="23" t="n"/>
      <c r="D351" s="24" t="n"/>
      <c r="E351" s="23" t="n"/>
      <c r="F351" s="26" t="n"/>
      <c r="G351" s="27">
        <f>IF(B351="","",IFERROR(VLOOKUP(B351,Membros!$A$2:$B$121,2,FALSE),"Não cadastrado"))</f>
        <v/>
      </c>
      <c r="H351" s="28">
        <f>IF(COUNTA(A351:F351)=0,"",IF(AND(K351="OK",E351="Presente",A351&gt;=Configuração!$B$2,A351&lt;=Configuração!$B$3,COUNTIFS($B$2:B351,B351,$E$2:E351,"Presente",$A$2:A351,"&gt;="&amp;Configuração!$B$2,$A$2:A351,"&lt;="&amp;Configuração!$B$3,$K$2:K351,"OK")=1),1,0))</f>
        <v/>
      </c>
      <c r="I351" s="28">
        <f>IF(COUNTA(A351:F351)=0,"",IF(AND(K351="OK",E351="Presente",A351&gt;=Configuração!$B$2,A351&lt;=Configuração!$B$3,COUNTIFS($B$2:B351,B351,$C$2:C351,C351,$E$2:E351,"Presente",$A$2:A351,"&gt;="&amp;Configuração!$B$2,$A$2:A351,"&lt;="&amp;Configuração!$B$3,$K$2:K351,"OK")=1),1,0))</f>
        <v/>
      </c>
      <c r="J351" s="27">
        <f>IF(OR(A351="",B351="",C351="",D351=""),"",IF(COUNTIFS($A$2:$A$501,A351,$B$2:$B$501,B351,$C$2:$C$501,C351,$D$2:$D$501,D351)&gt;1,"Duplicado",""))</f>
        <v/>
      </c>
      <c r="K351" s="27">
        <f>IF(COUNTA(A351:F351)=0,"",IF(OR(A351="",B351="",C351="",D351="",E351=""),"Campos obrigatórios",IF(OR(NOT(ISNUMBER(A351)),A351&lt;DATE(2020,1,1),A351&gt;TODAY()),"Data inválida",IF(COUNTIF(Configuração!$E$2:$E$4,C351)=0,"Frente inválida",IF(COUNTIF(Configuração!$H$2:$H$4,E351)=0,"Situação inválida",IF(G351="Não cadastrado","Código não cadastrado",IF(COUNTIFS(Configuração!$F$2:$F$20,D351,Configuração!$G$2:$G$20,C351)=0,"Atividade incompatível",IF(J351="Duplicado","Possível duplicidade",IF(AND(C351="Serviço",E351="Presente",OR(F351="",NOT(ISNUMBER(F351)),F351&lt;=0,F351&gt;Configuração!$B$4)),"Revisar horas",IF(AND(OR(C351&lt;&gt;"Serviço",E351&lt;&gt;"Presente"),F351&lt;&gt;""),"Horas não aplicáveis",IF(G351="Inativo","Cadastro inativo","OK")))))))))))</f>
        <v/>
      </c>
    </row>
    <row r="352" ht="21" customHeight="1">
      <c r="A352" s="33" t="n"/>
      <c r="B352" s="22" t="n"/>
      <c r="C352" s="23" t="n"/>
      <c r="D352" s="24" t="n"/>
      <c r="E352" s="23" t="n"/>
      <c r="F352" s="26" t="n"/>
      <c r="G352" s="27">
        <f>IF(B352="","",IFERROR(VLOOKUP(B352,Membros!$A$2:$B$121,2,FALSE),"Não cadastrado"))</f>
        <v/>
      </c>
      <c r="H352" s="28">
        <f>IF(COUNTA(A352:F352)=0,"",IF(AND(K352="OK",E352="Presente",A352&gt;=Configuração!$B$2,A352&lt;=Configuração!$B$3,COUNTIFS($B$2:B352,B352,$E$2:E352,"Presente",$A$2:A352,"&gt;="&amp;Configuração!$B$2,$A$2:A352,"&lt;="&amp;Configuração!$B$3,$K$2:K352,"OK")=1),1,0))</f>
        <v/>
      </c>
      <c r="I352" s="28">
        <f>IF(COUNTA(A352:F352)=0,"",IF(AND(K352="OK",E352="Presente",A352&gt;=Configuração!$B$2,A352&lt;=Configuração!$B$3,COUNTIFS($B$2:B352,B352,$C$2:C352,C352,$E$2:E352,"Presente",$A$2:A352,"&gt;="&amp;Configuração!$B$2,$A$2:A352,"&lt;="&amp;Configuração!$B$3,$K$2:K352,"OK")=1),1,0))</f>
        <v/>
      </c>
      <c r="J352" s="27">
        <f>IF(OR(A352="",B352="",C352="",D352=""),"",IF(COUNTIFS($A$2:$A$501,A352,$B$2:$B$501,B352,$C$2:$C$501,C352,$D$2:$D$501,D352)&gt;1,"Duplicado",""))</f>
        <v/>
      </c>
      <c r="K352" s="27">
        <f>IF(COUNTA(A352:F352)=0,"",IF(OR(A352="",B352="",C352="",D352="",E352=""),"Campos obrigatórios",IF(OR(NOT(ISNUMBER(A352)),A352&lt;DATE(2020,1,1),A352&gt;TODAY()),"Data inválida",IF(COUNTIF(Configuração!$E$2:$E$4,C352)=0,"Frente inválida",IF(COUNTIF(Configuração!$H$2:$H$4,E352)=0,"Situação inválida",IF(G352="Não cadastrado","Código não cadastrado",IF(COUNTIFS(Configuração!$F$2:$F$20,D352,Configuração!$G$2:$G$20,C352)=0,"Atividade incompatível",IF(J352="Duplicado","Possível duplicidade",IF(AND(C352="Serviço",E352="Presente",OR(F352="",NOT(ISNUMBER(F352)),F352&lt;=0,F352&gt;Configuração!$B$4)),"Revisar horas",IF(AND(OR(C352&lt;&gt;"Serviço",E352&lt;&gt;"Presente"),F352&lt;&gt;""),"Horas não aplicáveis",IF(G352="Inativo","Cadastro inativo","OK")))))))))))</f>
        <v/>
      </c>
    </row>
    <row r="353" ht="21" customHeight="1">
      <c r="A353" s="33" t="n"/>
      <c r="B353" s="22" t="n"/>
      <c r="C353" s="23" t="n"/>
      <c r="D353" s="24" t="n"/>
      <c r="E353" s="23" t="n"/>
      <c r="F353" s="26" t="n"/>
      <c r="G353" s="27">
        <f>IF(B353="","",IFERROR(VLOOKUP(B353,Membros!$A$2:$B$121,2,FALSE),"Não cadastrado"))</f>
        <v/>
      </c>
      <c r="H353" s="28">
        <f>IF(COUNTA(A353:F353)=0,"",IF(AND(K353="OK",E353="Presente",A353&gt;=Configuração!$B$2,A353&lt;=Configuração!$B$3,COUNTIFS($B$2:B353,B353,$E$2:E353,"Presente",$A$2:A353,"&gt;="&amp;Configuração!$B$2,$A$2:A353,"&lt;="&amp;Configuração!$B$3,$K$2:K353,"OK")=1),1,0))</f>
        <v/>
      </c>
      <c r="I353" s="28">
        <f>IF(COUNTA(A353:F353)=0,"",IF(AND(K353="OK",E353="Presente",A353&gt;=Configuração!$B$2,A353&lt;=Configuração!$B$3,COUNTIFS($B$2:B353,B353,$C$2:C353,C353,$E$2:E353,"Presente",$A$2:A353,"&gt;="&amp;Configuração!$B$2,$A$2:A353,"&lt;="&amp;Configuração!$B$3,$K$2:K353,"OK")=1),1,0))</f>
        <v/>
      </c>
      <c r="J353" s="27">
        <f>IF(OR(A353="",B353="",C353="",D353=""),"",IF(COUNTIFS($A$2:$A$501,A353,$B$2:$B$501,B353,$C$2:$C$501,C353,$D$2:$D$501,D353)&gt;1,"Duplicado",""))</f>
        <v/>
      </c>
      <c r="K353" s="27">
        <f>IF(COUNTA(A353:F353)=0,"",IF(OR(A353="",B353="",C353="",D353="",E353=""),"Campos obrigatórios",IF(OR(NOT(ISNUMBER(A353)),A353&lt;DATE(2020,1,1),A353&gt;TODAY()),"Data inválida",IF(COUNTIF(Configuração!$E$2:$E$4,C353)=0,"Frente inválida",IF(COUNTIF(Configuração!$H$2:$H$4,E353)=0,"Situação inválida",IF(G353="Não cadastrado","Código não cadastrado",IF(COUNTIFS(Configuração!$F$2:$F$20,D353,Configuração!$G$2:$G$20,C353)=0,"Atividade incompatível",IF(J353="Duplicado","Possível duplicidade",IF(AND(C353="Serviço",E353="Presente",OR(F353="",NOT(ISNUMBER(F353)),F353&lt;=0,F353&gt;Configuração!$B$4)),"Revisar horas",IF(AND(OR(C353&lt;&gt;"Serviço",E353&lt;&gt;"Presente"),F353&lt;&gt;""),"Horas não aplicáveis",IF(G353="Inativo","Cadastro inativo","OK")))))))))))</f>
        <v/>
      </c>
    </row>
    <row r="354" ht="21" customHeight="1">
      <c r="A354" s="33" t="n"/>
      <c r="B354" s="22" t="n"/>
      <c r="C354" s="23" t="n"/>
      <c r="D354" s="24" t="n"/>
      <c r="E354" s="23" t="n"/>
      <c r="F354" s="26" t="n"/>
      <c r="G354" s="27">
        <f>IF(B354="","",IFERROR(VLOOKUP(B354,Membros!$A$2:$B$121,2,FALSE),"Não cadastrado"))</f>
        <v/>
      </c>
      <c r="H354" s="28">
        <f>IF(COUNTA(A354:F354)=0,"",IF(AND(K354="OK",E354="Presente",A354&gt;=Configuração!$B$2,A354&lt;=Configuração!$B$3,COUNTIFS($B$2:B354,B354,$E$2:E354,"Presente",$A$2:A354,"&gt;="&amp;Configuração!$B$2,$A$2:A354,"&lt;="&amp;Configuração!$B$3,$K$2:K354,"OK")=1),1,0))</f>
        <v/>
      </c>
      <c r="I354" s="28">
        <f>IF(COUNTA(A354:F354)=0,"",IF(AND(K354="OK",E354="Presente",A354&gt;=Configuração!$B$2,A354&lt;=Configuração!$B$3,COUNTIFS($B$2:B354,B354,$C$2:C354,C354,$E$2:E354,"Presente",$A$2:A354,"&gt;="&amp;Configuração!$B$2,$A$2:A354,"&lt;="&amp;Configuração!$B$3,$K$2:K354,"OK")=1),1,0))</f>
        <v/>
      </c>
      <c r="J354" s="27">
        <f>IF(OR(A354="",B354="",C354="",D354=""),"",IF(COUNTIFS($A$2:$A$501,A354,$B$2:$B$501,B354,$C$2:$C$501,C354,$D$2:$D$501,D354)&gt;1,"Duplicado",""))</f>
        <v/>
      </c>
      <c r="K354" s="27">
        <f>IF(COUNTA(A354:F354)=0,"",IF(OR(A354="",B354="",C354="",D354="",E354=""),"Campos obrigatórios",IF(OR(NOT(ISNUMBER(A354)),A354&lt;DATE(2020,1,1),A354&gt;TODAY()),"Data inválida",IF(COUNTIF(Configuração!$E$2:$E$4,C354)=0,"Frente inválida",IF(COUNTIF(Configuração!$H$2:$H$4,E354)=0,"Situação inválida",IF(G354="Não cadastrado","Código não cadastrado",IF(COUNTIFS(Configuração!$F$2:$F$20,D354,Configuração!$G$2:$G$20,C354)=0,"Atividade incompatível",IF(J354="Duplicado","Possível duplicidade",IF(AND(C354="Serviço",E354="Presente",OR(F354="",NOT(ISNUMBER(F354)),F354&lt;=0,F354&gt;Configuração!$B$4)),"Revisar horas",IF(AND(OR(C354&lt;&gt;"Serviço",E354&lt;&gt;"Presente"),F354&lt;&gt;""),"Horas não aplicáveis",IF(G354="Inativo","Cadastro inativo","OK")))))))))))</f>
        <v/>
      </c>
    </row>
    <row r="355" ht="21" customHeight="1">
      <c r="A355" s="33" t="n"/>
      <c r="B355" s="22" t="n"/>
      <c r="C355" s="23" t="n"/>
      <c r="D355" s="24" t="n"/>
      <c r="E355" s="23" t="n"/>
      <c r="F355" s="26" t="n"/>
      <c r="G355" s="27">
        <f>IF(B355="","",IFERROR(VLOOKUP(B355,Membros!$A$2:$B$121,2,FALSE),"Não cadastrado"))</f>
        <v/>
      </c>
      <c r="H355" s="28">
        <f>IF(COUNTA(A355:F355)=0,"",IF(AND(K355="OK",E355="Presente",A355&gt;=Configuração!$B$2,A355&lt;=Configuração!$B$3,COUNTIFS($B$2:B355,B355,$E$2:E355,"Presente",$A$2:A355,"&gt;="&amp;Configuração!$B$2,$A$2:A355,"&lt;="&amp;Configuração!$B$3,$K$2:K355,"OK")=1),1,0))</f>
        <v/>
      </c>
      <c r="I355" s="28">
        <f>IF(COUNTA(A355:F355)=0,"",IF(AND(K355="OK",E355="Presente",A355&gt;=Configuração!$B$2,A355&lt;=Configuração!$B$3,COUNTIFS($B$2:B355,B355,$C$2:C355,C355,$E$2:E355,"Presente",$A$2:A355,"&gt;="&amp;Configuração!$B$2,$A$2:A355,"&lt;="&amp;Configuração!$B$3,$K$2:K355,"OK")=1),1,0))</f>
        <v/>
      </c>
      <c r="J355" s="27">
        <f>IF(OR(A355="",B355="",C355="",D355=""),"",IF(COUNTIFS($A$2:$A$501,A355,$B$2:$B$501,B355,$C$2:$C$501,C355,$D$2:$D$501,D355)&gt;1,"Duplicado",""))</f>
        <v/>
      </c>
      <c r="K355" s="27">
        <f>IF(COUNTA(A355:F355)=0,"",IF(OR(A355="",B355="",C355="",D355="",E355=""),"Campos obrigatórios",IF(OR(NOT(ISNUMBER(A355)),A355&lt;DATE(2020,1,1),A355&gt;TODAY()),"Data inválida",IF(COUNTIF(Configuração!$E$2:$E$4,C355)=0,"Frente inválida",IF(COUNTIF(Configuração!$H$2:$H$4,E355)=0,"Situação inválida",IF(G355="Não cadastrado","Código não cadastrado",IF(COUNTIFS(Configuração!$F$2:$F$20,D355,Configuração!$G$2:$G$20,C355)=0,"Atividade incompatível",IF(J355="Duplicado","Possível duplicidade",IF(AND(C355="Serviço",E355="Presente",OR(F355="",NOT(ISNUMBER(F355)),F355&lt;=0,F355&gt;Configuração!$B$4)),"Revisar horas",IF(AND(OR(C355&lt;&gt;"Serviço",E355&lt;&gt;"Presente"),F355&lt;&gt;""),"Horas não aplicáveis",IF(G355="Inativo","Cadastro inativo","OK")))))))))))</f>
        <v/>
      </c>
    </row>
    <row r="356" ht="21" customHeight="1">
      <c r="A356" s="33" t="n"/>
      <c r="B356" s="22" t="n"/>
      <c r="C356" s="23" t="n"/>
      <c r="D356" s="24" t="n"/>
      <c r="E356" s="23" t="n"/>
      <c r="F356" s="26" t="n"/>
      <c r="G356" s="27">
        <f>IF(B356="","",IFERROR(VLOOKUP(B356,Membros!$A$2:$B$121,2,FALSE),"Não cadastrado"))</f>
        <v/>
      </c>
      <c r="H356" s="28">
        <f>IF(COUNTA(A356:F356)=0,"",IF(AND(K356="OK",E356="Presente",A356&gt;=Configuração!$B$2,A356&lt;=Configuração!$B$3,COUNTIFS($B$2:B356,B356,$E$2:E356,"Presente",$A$2:A356,"&gt;="&amp;Configuração!$B$2,$A$2:A356,"&lt;="&amp;Configuração!$B$3,$K$2:K356,"OK")=1),1,0))</f>
        <v/>
      </c>
      <c r="I356" s="28">
        <f>IF(COUNTA(A356:F356)=0,"",IF(AND(K356="OK",E356="Presente",A356&gt;=Configuração!$B$2,A356&lt;=Configuração!$B$3,COUNTIFS($B$2:B356,B356,$C$2:C356,C356,$E$2:E356,"Presente",$A$2:A356,"&gt;="&amp;Configuração!$B$2,$A$2:A356,"&lt;="&amp;Configuração!$B$3,$K$2:K356,"OK")=1),1,0))</f>
        <v/>
      </c>
      <c r="J356" s="27">
        <f>IF(OR(A356="",B356="",C356="",D356=""),"",IF(COUNTIFS($A$2:$A$501,A356,$B$2:$B$501,B356,$C$2:$C$501,C356,$D$2:$D$501,D356)&gt;1,"Duplicado",""))</f>
        <v/>
      </c>
      <c r="K356" s="27">
        <f>IF(COUNTA(A356:F356)=0,"",IF(OR(A356="",B356="",C356="",D356="",E356=""),"Campos obrigatórios",IF(OR(NOT(ISNUMBER(A356)),A356&lt;DATE(2020,1,1),A356&gt;TODAY()),"Data inválida",IF(COUNTIF(Configuração!$E$2:$E$4,C356)=0,"Frente inválida",IF(COUNTIF(Configuração!$H$2:$H$4,E356)=0,"Situação inválida",IF(G356="Não cadastrado","Código não cadastrado",IF(COUNTIFS(Configuração!$F$2:$F$20,D356,Configuração!$G$2:$G$20,C356)=0,"Atividade incompatível",IF(J356="Duplicado","Possível duplicidade",IF(AND(C356="Serviço",E356="Presente",OR(F356="",NOT(ISNUMBER(F356)),F356&lt;=0,F356&gt;Configuração!$B$4)),"Revisar horas",IF(AND(OR(C356&lt;&gt;"Serviço",E356&lt;&gt;"Presente"),F356&lt;&gt;""),"Horas não aplicáveis",IF(G356="Inativo","Cadastro inativo","OK")))))))))))</f>
        <v/>
      </c>
    </row>
    <row r="357" ht="21" customHeight="1">
      <c r="A357" s="33" t="n"/>
      <c r="B357" s="22" t="n"/>
      <c r="C357" s="23" t="n"/>
      <c r="D357" s="24" t="n"/>
      <c r="E357" s="23" t="n"/>
      <c r="F357" s="26" t="n"/>
      <c r="G357" s="27">
        <f>IF(B357="","",IFERROR(VLOOKUP(B357,Membros!$A$2:$B$121,2,FALSE),"Não cadastrado"))</f>
        <v/>
      </c>
      <c r="H357" s="28">
        <f>IF(COUNTA(A357:F357)=0,"",IF(AND(K357="OK",E357="Presente",A357&gt;=Configuração!$B$2,A357&lt;=Configuração!$B$3,COUNTIFS($B$2:B357,B357,$E$2:E357,"Presente",$A$2:A357,"&gt;="&amp;Configuração!$B$2,$A$2:A357,"&lt;="&amp;Configuração!$B$3,$K$2:K357,"OK")=1),1,0))</f>
        <v/>
      </c>
      <c r="I357" s="28">
        <f>IF(COUNTA(A357:F357)=0,"",IF(AND(K357="OK",E357="Presente",A357&gt;=Configuração!$B$2,A357&lt;=Configuração!$B$3,COUNTIFS($B$2:B357,B357,$C$2:C357,C357,$E$2:E357,"Presente",$A$2:A357,"&gt;="&amp;Configuração!$B$2,$A$2:A357,"&lt;="&amp;Configuração!$B$3,$K$2:K357,"OK")=1),1,0))</f>
        <v/>
      </c>
      <c r="J357" s="27">
        <f>IF(OR(A357="",B357="",C357="",D357=""),"",IF(COUNTIFS($A$2:$A$501,A357,$B$2:$B$501,B357,$C$2:$C$501,C357,$D$2:$D$501,D357)&gt;1,"Duplicado",""))</f>
        <v/>
      </c>
      <c r="K357" s="27">
        <f>IF(COUNTA(A357:F357)=0,"",IF(OR(A357="",B357="",C357="",D357="",E357=""),"Campos obrigatórios",IF(OR(NOT(ISNUMBER(A357)),A357&lt;DATE(2020,1,1),A357&gt;TODAY()),"Data inválida",IF(COUNTIF(Configuração!$E$2:$E$4,C357)=0,"Frente inválida",IF(COUNTIF(Configuração!$H$2:$H$4,E357)=0,"Situação inválida",IF(G357="Não cadastrado","Código não cadastrado",IF(COUNTIFS(Configuração!$F$2:$F$20,D357,Configuração!$G$2:$G$20,C357)=0,"Atividade incompatível",IF(J357="Duplicado","Possível duplicidade",IF(AND(C357="Serviço",E357="Presente",OR(F357="",NOT(ISNUMBER(F357)),F357&lt;=0,F357&gt;Configuração!$B$4)),"Revisar horas",IF(AND(OR(C357&lt;&gt;"Serviço",E357&lt;&gt;"Presente"),F357&lt;&gt;""),"Horas não aplicáveis",IF(G357="Inativo","Cadastro inativo","OK")))))))))))</f>
        <v/>
      </c>
    </row>
    <row r="358" ht="21" customHeight="1">
      <c r="A358" s="33" t="n"/>
      <c r="B358" s="22" t="n"/>
      <c r="C358" s="23" t="n"/>
      <c r="D358" s="24" t="n"/>
      <c r="E358" s="23" t="n"/>
      <c r="F358" s="26" t="n"/>
      <c r="G358" s="27">
        <f>IF(B358="","",IFERROR(VLOOKUP(B358,Membros!$A$2:$B$121,2,FALSE),"Não cadastrado"))</f>
        <v/>
      </c>
      <c r="H358" s="28">
        <f>IF(COUNTA(A358:F358)=0,"",IF(AND(K358="OK",E358="Presente",A358&gt;=Configuração!$B$2,A358&lt;=Configuração!$B$3,COUNTIFS($B$2:B358,B358,$E$2:E358,"Presente",$A$2:A358,"&gt;="&amp;Configuração!$B$2,$A$2:A358,"&lt;="&amp;Configuração!$B$3,$K$2:K358,"OK")=1),1,0))</f>
        <v/>
      </c>
      <c r="I358" s="28">
        <f>IF(COUNTA(A358:F358)=0,"",IF(AND(K358="OK",E358="Presente",A358&gt;=Configuração!$B$2,A358&lt;=Configuração!$B$3,COUNTIFS($B$2:B358,B358,$C$2:C358,C358,$E$2:E358,"Presente",$A$2:A358,"&gt;="&amp;Configuração!$B$2,$A$2:A358,"&lt;="&amp;Configuração!$B$3,$K$2:K358,"OK")=1),1,0))</f>
        <v/>
      </c>
      <c r="J358" s="27">
        <f>IF(OR(A358="",B358="",C358="",D358=""),"",IF(COUNTIFS($A$2:$A$501,A358,$B$2:$B$501,B358,$C$2:$C$501,C358,$D$2:$D$501,D358)&gt;1,"Duplicado",""))</f>
        <v/>
      </c>
      <c r="K358" s="27">
        <f>IF(COUNTA(A358:F358)=0,"",IF(OR(A358="",B358="",C358="",D358="",E358=""),"Campos obrigatórios",IF(OR(NOT(ISNUMBER(A358)),A358&lt;DATE(2020,1,1),A358&gt;TODAY()),"Data inválida",IF(COUNTIF(Configuração!$E$2:$E$4,C358)=0,"Frente inválida",IF(COUNTIF(Configuração!$H$2:$H$4,E358)=0,"Situação inválida",IF(G358="Não cadastrado","Código não cadastrado",IF(COUNTIFS(Configuração!$F$2:$F$20,D358,Configuração!$G$2:$G$20,C358)=0,"Atividade incompatível",IF(J358="Duplicado","Possível duplicidade",IF(AND(C358="Serviço",E358="Presente",OR(F358="",NOT(ISNUMBER(F358)),F358&lt;=0,F358&gt;Configuração!$B$4)),"Revisar horas",IF(AND(OR(C358&lt;&gt;"Serviço",E358&lt;&gt;"Presente"),F358&lt;&gt;""),"Horas não aplicáveis",IF(G358="Inativo","Cadastro inativo","OK")))))))))))</f>
        <v/>
      </c>
    </row>
    <row r="359" ht="21" customHeight="1">
      <c r="A359" s="33" t="n"/>
      <c r="B359" s="22" t="n"/>
      <c r="C359" s="23" t="n"/>
      <c r="D359" s="24" t="n"/>
      <c r="E359" s="23" t="n"/>
      <c r="F359" s="26" t="n"/>
      <c r="G359" s="27">
        <f>IF(B359="","",IFERROR(VLOOKUP(B359,Membros!$A$2:$B$121,2,FALSE),"Não cadastrado"))</f>
        <v/>
      </c>
      <c r="H359" s="28">
        <f>IF(COUNTA(A359:F359)=0,"",IF(AND(K359="OK",E359="Presente",A359&gt;=Configuração!$B$2,A359&lt;=Configuração!$B$3,COUNTIFS($B$2:B359,B359,$E$2:E359,"Presente",$A$2:A359,"&gt;="&amp;Configuração!$B$2,$A$2:A359,"&lt;="&amp;Configuração!$B$3,$K$2:K359,"OK")=1),1,0))</f>
        <v/>
      </c>
      <c r="I359" s="28">
        <f>IF(COUNTA(A359:F359)=0,"",IF(AND(K359="OK",E359="Presente",A359&gt;=Configuração!$B$2,A359&lt;=Configuração!$B$3,COUNTIFS($B$2:B359,B359,$C$2:C359,C359,$E$2:E359,"Presente",$A$2:A359,"&gt;="&amp;Configuração!$B$2,$A$2:A359,"&lt;="&amp;Configuração!$B$3,$K$2:K359,"OK")=1),1,0))</f>
        <v/>
      </c>
      <c r="J359" s="27">
        <f>IF(OR(A359="",B359="",C359="",D359=""),"",IF(COUNTIFS($A$2:$A$501,A359,$B$2:$B$501,B359,$C$2:$C$501,C359,$D$2:$D$501,D359)&gt;1,"Duplicado",""))</f>
        <v/>
      </c>
      <c r="K359" s="27">
        <f>IF(COUNTA(A359:F359)=0,"",IF(OR(A359="",B359="",C359="",D359="",E359=""),"Campos obrigatórios",IF(OR(NOT(ISNUMBER(A359)),A359&lt;DATE(2020,1,1),A359&gt;TODAY()),"Data inválida",IF(COUNTIF(Configuração!$E$2:$E$4,C359)=0,"Frente inválida",IF(COUNTIF(Configuração!$H$2:$H$4,E359)=0,"Situação inválida",IF(G359="Não cadastrado","Código não cadastrado",IF(COUNTIFS(Configuração!$F$2:$F$20,D359,Configuração!$G$2:$G$20,C359)=0,"Atividade incompatível",IF(J359="Duplicado","Possível duplicidade",IF(AND(C359="Serviço",E359="Presente",OR(F359="",NOT(ISNUMBER(F359)),F359&lt;=0,F359&gt;Configuração!$B$4)),"Revisar horas",IF(AND(OR(C359&lt;&gt;"Serviço",E359&lt;&gt;"Presente"),F359&lt;&gt;""),"Horas não aplicáveis",IF(G359="Inativo","Cadastro inativo","OK")))))))))))</f>
        <v/>
      </c>
    </row>
    <row r="360" ht="21" customHeight="1">
      <c r="A360" s="33" t="n"/>
      <c r="B360" s="22" t="n"/>
      <c r="C360" s="23" t="n"/>
      <c r="D360" s="24" t="n"/>
      <c r="E360" s="23" t="n"/>
      <c r="F360" s="26" t="n"/>
      <c r="G360" s="27">
        <f>IF(B360="","",IFERROR(VLOOKUP(B360,Membros!$A$2:$B$121,2,FALSE),"Não cadastrado"))</f>
        <v/>
      </c>
      <c r="H360" s="28">
        <f>IF(COUNTA(A360:F360)=0,"",IF(AND(K360="OK",E360="Presente",A360&gt;=Configuração!$B$2,A360&lt;=Configuração!$B$3,COUNTIFS($B$2:B360,B360,$E$2:E360,"Presente",$A$2:A360,"&gt;="&amp;Configuração!$B$2,$A$2:A360,"&lt;="&amp;Configuração!$B$3,$K$2:K360,"OK")=1),1,0))</f>
        <v/>
      </c>
      <c r="I360" s="28">
        <f>IF(COUNTA(A360:F360)=0,"",IF(AND(K360="OK",E360="Presente",A360&gt;=Configuração!$B$2,A360&lt;=Configuração!$B$3,COUNTIFS($B$2:B360,B360,$C$2:C360,C360,$E$2:E360,"Presente",$A$2:A360,"&gt;="&amp;Configuração!$B$2,$A$2:A360,"&lt;="&amp;Configuração!$B$3,$K$2:K360,"OK")=1),1,0))</f>
        <v/>
      </c>
      <c r="J360" s="27">
        <f>IF(OR(A360="",B360="",C360="",D360=""),"",IF(COUNTIFS($A$2:$A$501,A360,$B$2:$B$501,B360,$C$2:$C$501,C360,$D$2:$D$501,D360)&gt;1,"Duplicado",""))</f>
        <v/>
      </c>
      <c r="K360" s="27">
        <f>IF(COUNTA(A360:F360)=0,"",IF(OR(A360="",B360="",C360="",D360="",E360=""),"Campos obrigatórios",IF(OR(NOT(ISNUMBER(A360)),A360&lt;DATE(2020,1,1),A360&gt;TODAY()),"Data inválida",IF(COUNTIF(Configuração!$E$2:$E$4,C360)=0,"Frente inválida",IF(COUNTIF(Configuração!$H$2:$H$4,E360)=0,"Situação inválida",IF(G360="Não cadastrado","Código não cadastrado",IF(COUNTIFS(Configuração!$F$2:$F$20,D360,Configuração!$G$2:$G$20,C360)=0,"Atividade incompatível",IF(J360="Duplicado","Possível duplicidade",IF(AND(C360="Serviço",E360="Presente",OR(F360="",NOT(ISNUMBER(F360)),F360&lt;=0,F360&gt;Configuração!$B$4)),"Revisar horas",IF(AND(OR(C360&lt;&gt;"Serviço",E360&lt;&gt;"Presente"),F360&lt;&gt;""),"Horas não aplicáveis",IF(G360="Inativo","Cadastro inativo","OK")))))))))))</f>
        <v/>
      </c>
    </row>
    <row r="361" ht="21" customHeight="1">
      <c r="A361" s="33" t="n"/>
      <c r="B361" s="22" t="n"/>
      <c r="C361" s="23" t="n"/>
      <c r="D361" s="24" t="n"/>
      <c r="E361" s="23" t="n"/>
      <c r="F361" s="26" t="n"/>
      <c r="G361" s="27">
        <f>IF(B361="","",IFERROR(VLOOKUP(B361,Membros!$A$2:$B$121,2,FALSE),"Não cadastrado"))</f>
        <v/>
      </c>
      <c r="H361" s="28">
        <f>IF(COUNTA(A361:F361)=0,"",IF(AND(K361="OK",E361="Presente",A361&gt;=Configuração!$B$2,A361&lt;=Configuração!$B$3,COUNTIFS($B$2:B361,B361,$E$2:E361,"Presente",$A$2:A361,"&gt;="&amp;Configuração!$B$2,$A$2:A361,"&lt;="&amp;Configuração!$B$3,$K$2:K361,"OK")=1),1,0))</f>
        <v/>
      </c>
      <c r="I361" s="28">
        <f>IF(COUNTA(A361:F361)=0,"",IF(AND(K361="OK",E361="Presente",A361&gt;=Configuração!$B$2,A361&lt;=Configuração!$B$3,COUNTIFS($B$2:B361,B361,$C$2:C361,C361,$E$2:E361,"Presente",$A$2:A361,"&gt;="&amp;Configuração!$B$2,$A$2:A361,"&lt;="&amp;Configuração!$B$3,$K$2:K361,"OK")=1),1,0))</f>
        <v/>
      </c>
      <c r="J361" s="27">
        <f>IF(OR(A361="",B361="",C361="",D361=""),"",IF(COUNTIFS($A$2:$A$501,A361,$B$2:$B$501,B361,$C$2:$C$501,C361,$D$2:$D$501,D361)&gt;1,"Duplicado",""))</f>
        <v/>
      </c>
      <c r="K361" s="27">
        <f>IF(COUNTA(A361:F361)=0,"",IF(OR(A361="",B361="",C361="",D361="",E361=""),"Campos obrigatórios",IF(OR(NOT(ISNUMBER(A361)),A361&lt;DATE(2020,1,1),A361&gt;TODAY()),"Data inválida",IF(COUNTIF(Configuração!$E$2:$E$4,C361)=0,"Frente inválida",IF(COUNTIF(Configuração!$H$2:$H$4,E361)=0,"Situação inválida",IF(G361="Não cadastrado","Código não cadastrado",IF(COUNTIFS(Configuração!$F$2:$F$20,D361,Configuração!$G$2:$G$20,C361)=0,"Atividade incompatível",IF(J361="Duplicado","Possível duplicidade",IF(AND(C361="Serviço",E361="Presente",OR(F361="",NOT(ISNUMBER(F361)),F361&lt;=0,F361&gt;Configuração!$B$4)),"Revisar horas",IF(AND(OR(C361&lt;&gt;"Serviço",E361&lt;&gt;"Presente"),F361&lt;&gt;""),"Horas não aplicáveis",IF(G361="Inativo","Cadastro inativo","OK")))))))))))</f>
        <v/>
      </c>
    </row>
    <row r="362" ht="21" customHeight="1">
      <c r="A362" s="33" t="n"/>
      <c r="B362" s="22" t="n"/>
      <c r="C362" s="23" t="n"/>
      <c r="D362" s="24" t="n"/>
      <c r="E362" s="23" t="n"/>
      <c r="F362" s="26" t="n"/>
      <c r="G362" s="27">
        <f>IF(B362="","",IFERROR(VLOOKUP(B362,Membros!$A$2:$B$121,2,FALSE),"Não cadastrado"))</f>
        <v/>
      </c>
      <c r="H362" s="28">
        <f>IF(COUNTA(A362:F362)=0,"",IF(AND(K362="OK",E362="Presente",A362&gt;=Configuração!$B$2,A362&lt;=Configuração!$B$3,COUNTIFS($B$2:B362,B362,$E$2:E362,"Presente",$A$2:A362,"&gt;="&amp;Configuração!$B$2,$A$2:A362,"&lt;="&amp;Configuração!$B$3,$K$2:K362,"OK")=1),1,0))</f>
        <v/>
      </c>
      <c r="I362" s="28">
        <f>IF(COUNTA(A362:F362)=0,"",IF(AND(K362="OK",E362="Presente",A362&gt;=Configuração!$B$2,A362&lt;=Configuração!$B$3,COUNTIFS($B$2:B362,B362,$C$2:C362,C362,$E$2:E362,"Presente",$A$2:A362,"&gt;="&amp;Configuração!$B$2,$A$2:A362,"&lt;="&amp;Configuração!$B$3,$K$2:K362,"OK")=1),1,0))</f>
        <v/>
      </c>
      <c r="J362" s="27">
        <f>IF(OR(A362="",B362="",C362="",D362=""),"",IF(COUNTIFS($A$2:$A$501,A362,$B$2:$B$501,B362,$C$2:$C$501,C362,$D$2:$D$501,D362)&gt;1,"Duplicado",""))</f>
        <v/>
      </c>
      <c r="K362" s="27">
        <f>IF(COUNTA(A362:F362)=0,"",IF(OR(A362="",B362="",C362="",D362="",E362=""),"Campos obrigatórios",IF(OR(NOT(ISNUMBER(A362)),A362&lt;DATE(2020,1,1),A362&gt;TODAY()),"Data inválida",IF(COUNTIF(Configuração!$E$2:$E$4,C362)=0,"Frente inválida",IF(COUNTIF(Configuração!$H$2:$H$4,E362)=0,"Situação inválida",IF(G362="Não cadastrado","Código não cadastrado",IF(COUNTIFS(Configuração!$F$2:$F$20,D362,Configuração!$G$2:$G$20,C362)=0,"Atividade incompatível",IF(J362="Duplicado","Possível duplicidade",IF(AND(C362="Serviço",E362="Presente",OR(F362="",NOT(ISNUMBER(F362)),F362&lt;=0,F362&gt;Configuração!$B$4)),"Revisar horas",IF(AND(OR(C362&lt;&gt;"Serviço",E362&lt;&gt;"Presente"),F362&lt;&gt;""),"Horas não aplicáveis",IF(G362="Inativo","Cadastro inativo","OK")))))))))))</f>
        <v/>
      </c>
    </row>
    <row r="363" ht="21" customHeight="1">
      <c r="A363" s="33" t="n"/>
      <c r="B363" s="22" t="n"/>
      <c r="C363" s="23" t="n"/>
      <c r="D363" s="24" t="n"/>
      <c r="E363" s="23" t="n"/>
      <c r="F363" s="26" t="n"/>
      <c r="G363" s="27">
        <f>IF(B363="","",IFERROR(VLOOKUP(B363,Membros!$A$2:$B$121,2,FALSE),"Não cadastrado"))</f>
        <v/>
      </c>
      <c r="H363" s="28">
        <f>IF(COUNTA(A363:F363)=0,"",IF(AND(K363="OK",E363="Presente",A363&gt;=Configuração!$B$2,A363&lt;=Configuração!$B$3,COUNTIFS($B$2:B363,B363,$E$2:E363,"Presente",$A$2:A363,"&gt;="&amp;Configuração!$B$2,$A$2:A363,"&lt;="&amp;Configuração!$B$3,$K$2:K363,"OK")=1),1,0))</f>
        <v/>
      </c>
      <c r="I363" s="28">
        <f>IF(COUNTA(A363:F363)=0,"",IF(AND(K363="OK",E363="Presente",A363&gt;=Configuração!$B$2,A363&lt;=Configuração!$B$3,COUNTIFS($B$2:B363,B363,$C$2:C363,C363,$E$2:E363,"Presente",$A$2:A363,"&gt;="&amp;Configuração!$B$2,$A$2:A363,"&lt;="&amp;Configuração!$B$3,$K$2:K363,"OK")=1),1,0))</f>
        <v/>
      </c>
      <c r="J363" s="27">
        <f>IF(OR(A363="",B363="",C363="",D363=""),"",IF(COUNTIFS($A$2:$A$501,A363,$B$2:$B$501,B363,$C$2:$C$501,C363,$D$2:$D$501,D363)&gt;1,"Duplicado",""))</f>
        <v/>
      </c>
      <c r="K363" s="27">
        <f>IF(COUNTA(A363:F363)=0,"",IF(OR(A363="",B363="",C363="",D363="",E363=""),"Campos obrigatórios",IF(OR(NOT(ISNUMBER(A363)),A363&lt;DATE(2020,1,1),A363&gt;TODAY()),"Data inválida",IF(COUNTIF(Configuração!$E$2:$E$4,C363)=0,"Frente inválida",IF(COUNTIF(Configuração!$H$2:$H$4,E363)=0,"Situação inválida",IF(G363="Não cadastrado","Código não cadastrado",IF(COUNTIFS(Configuração!$F$2:$F$20,D363,Configuração!$G$2:$G$20,C363)=0,"Atividade incompatível",IF(J363="Duplicado","Possível duplicidade",IF(AND(C363="Serviço",E363="Presente",OR(F363="",NOT(ISNUMBER(F363)),F363&lt;=0,F363&gt;Configuração!$B$4)),"Revisar horas",IF(AND(OR(C363&lt;&gt;"Serviço",E363&lt;&gt;"Presente"),F363&lt;&gt;""),"Horas não aplicáveis",IF(G363="Inativo","Cadastro inativo","OK")))))))))))</f>
        <v/>
      </c>
    </row>
    <row r="364" ht="21" customHeight="1">
      <c r="A364" s="33" t="n"/>
      <c r="B364" s="22" t="n"/>
      <c r="C364" s="23" t="n"/>
      <c r="D364" s="24" t="n"/>
      <c r="E364" s="23" t="n"/>
      <c r="F364" s="26" t="n"/>
      <c r="G364" s="27">
        <f>IF(B364="","",IFERROR(VLOOKUP(B364,Membros!$A$2:$B$121,2,FALSE),"Não cadastrado"))</f>
        <v/>
      </c>
      <c r="H364" s="28">
        <f>IF(COUNTA(A364:F364)=0,"",IF(AND(K364="OK",E364="Presente",A364&gt;=Configuração!$B$2,A364&lt;=Configuração!$B$3,COUNTIFS($B$2:B364,B364,$E$2:E364,"Presente",$A$2:A364,"&gt;="&amp;Configuração!$B$2,$A$2:A364,"&lt;="&amp;Configuração!$B$3,$K$2:K364,"OK")=1),1,0))</f>
        <v/>
      </c>
      <c r="I364" s="28">
        <f>IF(COUNTA(A364:F364)=0,"",IF(AND(K364="OK",E364="Presente",A364&gt;=Configuração!$B$2,A364&lt;=Configuração!$B$3,COUNTIFS($B$2:B364,B364,$C$2:C364,C364,$E$2:E364,"Presente",$A$2:A364,"&gt;="&amp;Configuração!$B$2,$A$2:A364,"&lt;="&amp;Configuração!$B$3,$K$2:K364,"OK")=1),1,0))</f>
        <v/>
      </c>
      <c r="J364" s="27">
        <f>IF(OR(A364="",B364="",C364="",D364=""),"",IF(COUNTIFS($A$2:$A$501,A364,$B$2:$B$501,B364,$C$2:$C$501,C364,$D$2:$D$501,D364)&gt;1,"Duplicado",""))</f>
        <v/>
      </c>
      <c r="K364" s="27">
        <f>IF(COUNTA(A364:F364)=0,"",IF(OR(A364="",B364="",C364="",D364="",E364=""),"Campos obrigatórios",IF(OR(NOT(ISNUMBER(A364)),A364&lt;DATE(2020,1,1),A364&gt;TODAY()),"Data inválida",IF(COUNTIF(Configuração!$E$2:$E$4,C364)=0,"Frente inválida",IF(COUNTIF(Configuração!$H$2:$H$4,E364)=0,"Situação inválida",IF(G364="Não cadastrado","Código não cadastrado",IF(COUNTIFS(Configuração!$F$2:$F$20,D364,Configuração!$G$2:$G$20,C364)=0,"Atividade incompatível",IF(J364="Duplicado","Possível duplicidade",IF(AND(C364="Serviço",E364="Presente",OR(F364="",NOT(ISNUMBER(F364)),F364&lt;=0,F364&gt;Configuração!$B$4)),"Revisar horas",IF(AND(OR(C364&lt;&gt;"Serviço",E364&lt;&gt;"Presente"),F364&lt;&gt;""),"Horas não aplicáveis",IF(G364="Inativo","Cadastro inativo","OK")))))))))))</f>
        <v/>
      </c>
    </row>
    <row r="365" ht="21" customHeight="1">
      <c r="A365" s="33" t="n"/>
      <c r="B365" s="22" t="n"/>
      <c r="C365" s="23" t="n"/>
      <c r="D365" s="24" t="n"/>
      <c r="E365" s="23" t="n"/>
      <c r="F365" s="26" t="n"/>
      <c r="G365" s="27">
        <f>IF(B365="","",IFERROR(VLOOKUP(B365,Membros!$A$2:$B$121,2,FALSE),"Não cadastrado"))</f>
        <v/>
      </c>
      <c r="H365" s="28">
        <f>IF(COUNTA(A365:F365)=0,"",IF(AND(K365="OK",E365="Presente",A365&gt;=Configuração!$B$2,A365&lt;=Configuração!$B$3,COUNTIFS($B$2:B365,B365,$E$2:E365,"Presente",$A$2:A365,"&gt;="&amp;Configuração!$B$2,$A$2:A365,"&lt;="&amp;Configuração!$B$3,$K$2:K365,"OK")=1),1,0))</f>
        <v/>
      </c>
      <c r="I365" s="28">
        <f>IF(COUNTA(A365:F365)=0,"",IF(AND(K365="OK",E365="Presente",A365&gt;=Configuração!$B$2,A365&lt;=Configuração!$B$3,COUNTIFS($B$2:B365,B365,$C$2:C365,C365,$E$2:E365,"Presente",$A$2:A365,"&gt;="&amp;Configuração!$B$2,$A$2:A365,"&lt;="&amp;Configuração!$B$3,$K$2:K365,"OK")=1),1,0))</f>
        <v/>
      </c>
      <c r="J365" s="27">
        <f>IF(OR(A365="",B365="",C365="",D365=""),"",IF(COUNTIFS($A$2:$A$501,A365,$B$2:$B$501,B365,$C$2:$C$501,C365,$D$2:$D$501,D365)&gt;1,"Duplicado",""))</f>
        <v/>
      </c>
      <c r="K365" s="27">
        <f>IF(COUNTA(A365:F365)=0,"",IF(OR(A365="",B365="",C365="",D365="",E365=""),"Campos obrigatórios",IF(OR(NOT(ISNUMBER(A365)),A365&lt;DATE(2020,1,1),A365&gt;TODAY()),"Data inválida",IF(COUNTIF(Configuração!$E$2:$E$4,C365)=0,"Frente inválida",IF(COUNTIF(Configuração!$H$2:$H$4,E365)=0,"Situação inválida",IF(G365="Não cadastrado","Código não cadastrado",IF(COUNTIFS(Configuração!$F$2:$F$20,D365,Configuração!$G$2:$G$20,C365)=0,"Atividade incompatível",IF(J365="Duplicado","Possível duplicidade",IF(AND(C365="Serviço",E365="Presente",OR(F365="",NOT(ISNUMBER(F365)),F365&lt;=0,F365&gt;Configuração!$B$4)),"Revisar horas",IF(AND(OR(C365&lt;&gt;"Serviço",E365&lt;&gt;"Presente"),F365&lt;&gt;""),"Horas não aplicáveis",IF(G365="Inativo","Cadastro inativo","OK")))))))))))</f>
        <v/>
      </c>
    </row>
    <row r="366" ht="21" customHeight="1">
      <c r="A366" s="33" t="n"/>
      <c r="B366" s="22" t="n"/>
      <c r="C366" s="23" t="n"/>
      <c r="D366" s="24" t="n"/>
      <c r="E366" s="23" t="n"/>
      <c r="F366" s="26" t="n"/>
      <c r="G366" s="27">
        <f>IF(B366="","",IFERROR(VLOOKUP(B366,Membros!$A$2:$B$121,2,FALSE),"Não cadastrado"))</f>
        <v/>
      </c>
      <c r="H366" s="28">
        <f>IF(COUNTA(A366:F366)=0,"",IF(AND(K366="OK",E366="Presente",A366&gt;=Configuração!$B$2,A366&lt;=Configuração!$B$3,COUNTIFS($B$2:B366,B366,$E$2:E366,"Presente",$A$2:A366,"&gt;="&amp;Configuração!$B$2,$A$2:A366,"&lt;="&amp;Configuração!$B$3,$K$2:K366,"OK")=1),1,0))</f>
        <v/>
      </c>
      <c r="I366" s="28">
        <f>IF(COUNTA(A366:F366)=0,"",IF(AND(K366="OK",E366="Presente",A366&gt;=Configuração!$B$2,A366&lt;=Configuração!$B$3,COUNTIFS($B$2:B366,B366,$C$2:C366,C366,$E$2:E366,"Presente",$A$2:A366,"&gt;="&amp;Configuração!$B$2,$A$2:A366,"&lt;="&amp;Configuração!$B$3,$K$2:K366,"OK")=1),1,0))</f>
        <v/>
      </c>
      <c r="J366" s="27">
        <f>IF(OR(A366="",B366="",C366="",D366=""),"",IF(COUNTIFS($A$2:$A$501,A366,$B$2:$B$501,B366,$C$2:$C$501,C366,$D$2:$D$501,D366)&gt;1,"Duplicado",""))</f>
        <v/>
      </c>
      <c r="K366" s="27">
        <f>IF(COUNTA(A366:F366)=0,"",IF(OR(A366="",B366="",C366="",D366="",E366=""),"Campos obrigatórios",IF(OR(NOT(ISNUMBER(A366)),A366&lt;DATE(2020,1,1),A366&gt;TODAY()),"Data inválida",IF(COUNTIF(Configuração!$E$2:$E$4,C366)=0,"Frente inválida",IF(COUNTIF(Configuração!$H$2:$H$4,E366)=0,"Situação inválida",IF(G366="Não cadastrado","Código não cadastrado",IF(COUNTIFS(Configuração!$F$2:$F$20,D366,Configuração!$G$2:$G$20,C366)=0,"Atividade incompatível",IF(J366="Duplicado","Possível duplicidade",IF(AND(C366="Serviço",E366="Presente",OR(F366="",NOT(ISNUMBER(F366)),F366&lt;=0,F366&gt;Configuração!$B$4)),"Revisar horas",IF(AND(OR(C366&lt;&gt;"Serviço",E366&lt;&gt;"Presente"),F366&lt;&gt;""),"Horas não aplicáveis",IF(G366="Inativo","Cadastro inativo","OK")))))))))))</f>
        <v/>
      </c>
    </row>
    <row r="367" ht="21" customHeight="1">
      <c r="A367" s="33" t="n"/>
      <c r="B367" s="22" t="n"/>
      <c r="C367" s="23" t="n"/>
      <c r="D367" s="24" t="n"/>
      <c r="E367" s="23" t="n"/>
      <c r="F367" s="26" t="n"/>
      <c r="G367" s="27">
        <f>IF(B367="","",IFERROR(VLOOKUP(B367,Membros!$A$2:$B$121,2,FALSE),"Não cadastrado"))</f>
        <v/>
      </c>
      <c r="H367" s="28">
        <f>IF(COUNTA(A367:F367)=0,"",IF(AND(K367="OK",E367="Presente",A367&gt;=Configuração!$B$2,A367&lt;=Configuração!$B$3,COUNTIFS($B$2:B367,B367,$E$2:E367,"Presente",$A$2:A367,"&gt;="&amp;Configuração!$B$2,$A$2:A367,"&lt;="&amp;Configuração!$B$3,$K$2:K367,"OK")=1),1,0))</f>
        <v/>
      </c>
      <c r="I367" s="28">
        <f>IF(COUNTA(A367:F367)=0,"",IF(AND(K367="OK",E367="Presente",A367&gt;=Configuração!$B$2,A367&lt;=Configuração!$B$3,COUNTIFS($B$2:B367,B367,$C$2:C367,C367,$E$2:E367,"Presente",$A$2:A367,"&gt;="&amp;Configuração!$B$2,$A$2:A367,"&lt;="&amp;Configuração!$B$3,$K$2:K367,"OK")=1),1,0))</f>
        <v/>
      </c>
      <c r="J367" s="27">
        <f>IF(OR(A367="",B367="",C367="",D367=""),"",IF(COUNTIFS($A$2:$A$501,A367,$B$2:$B$501,B367,$C$2:$C$501,C367,$D$2:$D$501,D367)&gt;1,"Duplicado",""))</f>
        <v/>
      </c>
      <c r="K367" s="27">
        <f>IF(COUNTA(A367:F367)=0,"",IF(OR(A367="",B367="",C367="",D367="",E367=""),"Campos obrigatórios",IF(OR(NOT(ISNUMBER(A367)),A367&lt;DATE(2020,1,1),A367&gt;TODAY()),"Data inválida",IF(COUNTIF(Configuração!$E$2:$E$4,C367)=0,"Frente inválida",IF(COUNTIF(Configuração!$H$2:$H$4,E367)=0,"Situação inválida",IF(G367="Não cadastrado","Código não cadastrado",IF(COUNTIFS(Configuração!$F$2:$F$20,D367,Configuração!$G$2:$G$20,C367)=0,"Atividade incompatível",IF(J367="Duplicado","Possível duplicidade",IF(AND(C367="Serviço",E367="Presente",OR(F367="",NOT(ISNUMBER(F367)),F367&lt;=0,F367&gt;Configuração!$B$4)),"Revisar horas",IF(AND(OR(C367&lt;&gt;"Serviço",E367&lt;&gt;"Presente"),F367&lt;&gt;""),"Horas não aplicáveis",IF(G367="Inativo","Cadastro inativo","OK")))))))))))</f>
        <v/>
      </c>
    </row>
    <row r="368" ht="21" customHeight="1">
      <c r="A368" s="33" t="n"/>
      <c r="B368" s="22" t="n"/>
      <c r="C368" s="23" t="n"/>
      <c r="D368" s="24" t="n"/>
      <c r="E368" s="23" t="n"/>
      <c r="F368" s="26" t="n"/>
      <c r="G368" s="27">
        <f>IF(B368="","",IFERROR(VLOOKUP(B368,Membros!$A$2:$B$121,2,FALSE),"Não cadastrado"))</f>
        <v/>
      </c>
      <c r="H368" s="28">
        <f>IF(COUNTA(A368:F368)=0,"",IF(AND(K368="OK",E368="Presente",A368&gt;=Configuração!$B$2,A368&lt;=Configuração!$B$3,COUNTIFS($B$2:B368,B368,$E$2:E368,"Presente",$A$2:A368,"&gt;="&amp;Configuração!$B$2,$A$2:A368,"&lt;="&amp;Configuração!$B$3,$K$2:K368,"OK")=1),1,0))</f>
        <v/>
      </c>
      <c r="I368" s="28">
        <f>IF(COUNTA(A368:F368)=0,"",IF(AND(K368="OK",E368="Presente",A368&gt;=Configuração!$B$2,A368&lt;=Configuração!$B$3,COUNTIFS($B$2:B368,B368,$C$2:C368,C368,$E$2:E368,"Presente",$A$2:A368,"&gt;="&amp;Configuração!$B$2,$A$2:A368,"&lt;="&amp;Configuração!$B$3,$K$2:K368,"OK")=1),1,0))</f>
        <v/>
      </c>
      <c r="J368" s="27">
        <f>IF(OR(A368="",B368="",C368="",D368=""),"",IF(COUNTIFS($A$2:$A$501,A368,$B$2:$B$501,B368,$C$2:$C$501,C368,$D$2:$D$501,D368)&gt;1,"Duplicado",""))</f>
        <v/>
      </c>
      <c r="K368" s="27">
        <f>IF(COUNTA(A368:F368)=0,"",IF(OR(A368="",B368="",C368="",D368="",E368=""),"Campos obrigatórios",IF(OR(NOT(ISNUMBER(A368)),A368&lt;DATE(2020,1,1),A368&gt;TODAY()),"Data inválida",IF(COUNTIF(Configuração!$E$2:$E$4,C368)=0,"Frente inválida",IF(COUNTIF(Configuração!$H$2:$H$4,E368)=0,"Situação inválida",IF(G368="Não cadastrado","Código não cadastrado",IF(COUNTIFS(Configuração!$F$2:$F$20,D368,Configuração!$G$2:$G$20,C368)=0,"Atividade incompatível",IF(J368="Duplicado","Possível duplicidade",IF(AND(C368="Serviço",E368="Presente",OR(F368="",NOT(ISNUMBER(F368)),F368&lt;=0,F368&gt;Configuração!$B$4)),"Revisar horas",IF(AND(OR(C368&lt;&gt;"Serviço",E368&lt;&gt;"Presente"),F368&lt;&gt;""),"Horas não aplicáveis",IF(G368="Inativo","Cadastro inativo","OK")))))))))))</f>
        <v/>
      </c>
    </row>
    <row r="369" ht="21" customHeight="1">
      <c r="A369" s="33" t="n"/>
      <c r="B369" s="22" t="n"/>
      <c r="C369" s="23" t="n"/>
      <c r="D369" s="24" t="n"/>
      <c r="E369" s="23" t="n"/>
      <c r="F369" s="26" t="n"/>
      <c r="G369" s="27">
        <f>IF(B369="","",IFERROR(VLOOKUP(B369,Membros!$A$2:$B$121,2,FALSE),"Não cadastrado"))</f>
        <v/>
      </c>
      <c r="H369" s="28">
        <f>IF(COUNTA(A369:F369)=0,"",IF(AND(K369="OK",E369="Presente",A369&gt;=Configuração!$B$2,A369&lt;=Configuração!$B$3,COUNTIFS($B$2:B369,B369,$E$2:E369,"Presente",$A$2:A369,"&gt;="&amp;Configuração!$B$2,$A$2:A369,"&lt;="&amp;Configuração!$B$3,$K$2:K369,"OK")=1),1,0))</f>
        <v/>
      </c>
      <c r="I369" s="28">
        <f>IF(COUNTA(A369:F369)=0,"",IF(AND(K369="OK",E369="Presente",A369&gt;=Configuração!$B$2,A369&lt;=Configuração!$B$3,COUNTIFS($B$2:B369,B369,$C$2:C369,C369,$E$2:E369,"Presente",$A$2:A369,"&gt;="&amp;Configuração!$B$2,$A$2:A369,"&lt;="&amp;Configuração!$B$3,$K$2:K369,"OK")=1),1,0))</f>
        <v/>
      </c>
      <c r="J369" s="27">
        <f>IF(OR(A369="",B369="",C369="",D369=""),"",IF(COUNTIFS($A$2:$A$501,A369,$B$2:$B$501,B369,$C$2:$C$501,C369,$D$2:$D$501,D369)&gt;1,"Duplicado",""))</f>
        <v/>
      </c>
      <c r="K369" s="27">
        <f>IF(COUNTA(A369:F369)=0,"",IF(OR(A369="",B369="",C369="",D369="",E369=""),"Campos obrigatórios",IF(OR(NOT(ISNUMBER(A369)),A369&lt;DATE(2020,1,1),A369&gt;TODAY()),"Data inválida",IF(COUNTIF(Configuração!$E$2:$E$4,C369)=0,"Frente inválida",IF(COUNTIF(Configuração!$H$2:$H$4,E369)=0,"Situação inválida",IF(G369="Não cadastrado","Código não cadastrado",IF(COUNTIFS(Configuração!$F$2:$F$20,D369,Configuração!$G$2:$G$20,C369)=0,"Atividade incompatível",IF(J369="Duplicado","Possível duplicidade",IF(AND(C369="Serviço",E369="Presente",OR(F369="",NOT(ISNUMBER(F369)),F369&lt;=0,F369&gt;Configuração!$B$4)),"Revisar horas",IF(AND(OR(C369&lt;&gt;"Serviço",E369&lt;&gt;"Presente"),F369&lt;&gt;""),"Horas não aplicáveis",IF(G369="Inativo","Cadastro inativo","OK")))))))))))</f>
        <v/>
      </c>
    </row>
    <row r="370" ht="21" customHeight="1">
      <c r="A370" s="33" t="n"/>
      <c r="B370" s="22" t="n"/>
      <c r="C370" s="23" t="n"/>
      <c r="D370" s="24" t="n"/>
      <c r="E370" s="23" t="n"/>
      <c r="F370" s="26" t="n"/>
      <c r="G370" s="27">
        <f>IF(B370="","",IFERROR(VLOOKUP(B370,Membros!$A$2:$B$121,2,FALSE),"Não cadastrado"))</f>
        <v/>
      </c>
      <c r="H370" s="28">
        <f>IF(COUNTA(A370:F370)=0,"",IF(AND(K370="OK",E370="Presente",A370&gt;=Configuração!$B$2,A370&lt;=Configuração!$B$3,COUNTIFS($B$2:B370,B370,$E$2:E370,"Presente",$A$2:A370,"&gt;="&amp;Configuração!$B$2,$A$2:A370,"&lt;="&amp;Configuração!$B$3,$K$2:K370,"OK")=1),1,0))</f>
        <v/>
      </c>
      <c r="I370" s="28">
        <f>IF(COUNTA(A370:F370)=0,"",IF(AND(K370="OK",E370="Presente",A370&gt;=Configuração!$B$2,A370&lt;=Configuração!$B$3,COUNTIFS($B$2:B370,B370,$C$2:C370,C370,$E$2:E370,"Presente",$A$2:A370,"&gt;="&amp;Configuração!$B$2,$A$2:A370,"&lt;="&amp;Configuração!$B$3,$K$2:K370,"OK")=1),1,0))</f>
        <v/>
      </c>
      <c r="J370" s="27">
        <f>IF(OR(A370="",B370="",C370="",D370=""),"",IF(COUNTIFS($A$2:$A$501,A370,$B$2:$B$501,B370,$C$2:$C$501,C370,$D$2:$D$501,D370)&gt;1,"Duplicado",""))</f>
        <v/>
      </c>
      <c r="K370" s="27">
        <f>IF(COUNTA(A370:F370)=0,"",IF(OR(A370="",B370="",C370="",D370="",E370=""),"Campos obrigatórios",IF(OR(NOT(ISNUMBER(A370)),A370&lt;DATE(2020,1,1),A370&gt;TODAY()),"Data inválida",IF(COUNTIF(Configuração!$E$2:$E$4,C370)=0,"Frente inválida",IF(COUNTIF(Configuração!$H$2:$H$4,E370)=0,"Situação inválida",IF(G370="Não cadastrado","Código não cadastrado",IF(COUNTIFS(Configuração!$F$2:$F$20,D370,Configuração!$G$2:$G$20,C370)=0,"Atividade incompatível",IF(J370="Duplicado","Possível duplicidade",IF(AND(C370="Serviço",E370="Presente",OR(F370="",NOT(ISNUMBER(F370)),F370&lt;=0,F370&gt;Configuração!$B$4)),"Revisar horas",IF(AND(OR(C370&lt;&gt;"Serviço",E370&lt;&gt;"Presente"),F370&lt;&gt;""),"Horas não aplicáveis",IF(G370="Inativo","Cadastro inativo","OK")))))))))))</f>
        <v/>
      </c>
    </row>
    <row r="371" ht="21" customHeight="1">
      <c r="A371" s="33" t="n"/>
      <c r="B371" s="22" t="n"/>
      <c r="C371" s="23" t="n"/>
      <c r="D371" s="24" t="n"/>
      <c r="E371" s="23" t="n"/>
      <c r="F371" s="26" t="n"/>
      <c r="G371" s="27">
        <f>IF(B371="","",IFERROR(VLOOKUP(B371,Membros!$A$2:$B$121,2,FALSE),"Não cadastrado"))</f>
        <v/>
      </c>
      <c r="H371" s="28">
        <f>IF(COUNTA(A371:F371)=0,"",IF(AND(K371="OK",E371="Presente",A371&gt;=Configuração!$B$2,A371&lt;=Configuração!$B$3,COUNTIFS($B$2:B371,B371,$E$2:E371,"Presente",$A$2:A371,"&gt;="&amp;Configuração!$B$2,$A$2:A371,"&lt;="&amp;Configuração!$B$3,$K$2:K371,"OK")=1),1,0))</f>
        <v/>
      </c>
      <c r="I371" s="28">
        <f>IF(COUNTA(A371:F371)=0,"",IF(AND(K371="OK",E371="Presente",A371&gt;=Configuração!$B$2,A371&lt;=Configuração!$B$3,COUNTIFS($B$2:B371,B371,$C$2:C371,C371,$E$2:E371,"Presente",$A$2:A371,"&gt;="&amp;Configuração!$B$2,$A$2:A371,"&lt;="&amp;Configuração!$B$3,$K$2:K371,"OK")=1),1,0))</f>
        <v/>
      </c>
      <c r="J371" s="27">
        <f>IF(OR(A371="",B371="",C371="",D371=""),"",IF(COUNTIFS($A$2:$A$501,A371,$B$2:$B$501,B371,$C$2:$C$501,C371,$D$2:$D$501,D371)&gt;1,"Duplicado",""))</f>
        <v/>
      </c>
      <c r="K371" s="27">
        <f>IF(COUNTA(A371:F371)=0,"",IF(OR(A371="",B371="",C371="",D371="",E371=""),"Campos obrigatórios",IF(OR(NOT(ISNUMBER(A371)),A371&lt;DATE(2020,1,1),A371&gt;TODAY()),"Data inválida",IF(COUNTIF(Configuração!$E$2:$E$4,C371)=0,"Frente inválida",IF(COUNTIF(Configuração!$H$2:$H$4,E371)=0,"Situação inválida",IF(G371="Não cadastrado","Código não cadastrado",IF(COUNTIFS(Configuração!$F$2:$F$20,D371,Configuração!$G$2:$G$20,C371)=0,"Atividade incompatível",IF(J371="Duplicado","Possível duplicidade",IF(AND(C371="Serviço",E371="Presente",OR(F371="",NOT(ISNUMBER(F371)),F371&lt;=0,F371&gt;Configuração!$B$4)),"Revisar horas",IF(AND(OR(C371&lt;&gt;"Serviço",E371&lt;&gt;"Presente"),F371&lt;&gt;""),"Horas não aplicáveis",IF(G371="Inativo","Cadastro inativo","OK")))))))))))</f>
        <v/>
      </c>
    </row>
    <row r="372" ht="21" customHeight="1">
      <c r="A372" s="33" t="n"/>
      <c r="B372" s="22" t="n"/>
      <c r="C372" s="23" t="n"/>
      <c r="D372" s="24" t="n"/>
      <c r="E372" s="23" t="n"/>
      <c r="F372" s="26" t="n"/>
      <c r="G372" s="27">
        <f>IF(B372="","",IFERROR(VLOOKUP(B372,Membros!$A$2:$B$121,2,FALSE),"Não cadastrado"))</f>
        <v/>
      </c>
      <c r="H372" s="28">
        <f>IF(COUNTA(A372:F372)=0,"",IF(AND(K372="OK",E372="Presente",A372&gt;=Configuração!$B$2,A372&lt;=Configuração!$B$3,COUNTIFS($B$2:B372,B372,$E$2:E372,"Presente",$A$2:A372,"&gt;="&amp;Configuração!$B$2,$A$2:A372,"&lt;="&amp;Configuração!$B$3,$K$2:K372,"OK")=1),1,0))</f>
        <v/>
      </c>
      <c r="I372" s="28">
        <f>IF(COUNTA(A372:F372)=0,"",IF(AND(K372="OK",E372="Presente",A372&gt;=Configuração!$B$2,A372&lt;=Configuração!$B$3,COUNTIFS($B$2:B372,B372,$C$2:C372,C372,$E$2:E372,"Presente",$A$2:A372,"&gt;="&amp;Configuração!$B$2,$A$2:A372,"&lt;="&amp;Configuração!$B$3,$K$2:K372,"OK")=1),1,0))</f>
        <v/>
      </c>
      <c r="J372" s="27">
        <f>IF(OR(A372="",B372="",C372="",D372=""),"",IF(COUNTIFS($A$2:$A$501,A372,$B$2:$B$501,B372,$C$2:$C$501,C372,$D$2:$D$501,D372)&gt;1,"Duplicado",""))</f>
        <v/>
      </c>
      <c r="K372" s="27">
        <f>IF(COUNTA(A372:F372)=0,"",IF(OR(A372="",B372="",C372="",D372="",E372=""),"Campos obrigatórios",IF(OR(NOT(ISNUMBER(A372)),A372&lt;DATE(2020,1,1),A372&gt;TODAY()),"Data inválida",IF(COUNTIF(Configuração!$E$2:$E$4,C372)=0,"Frente inválida",IF(COUNTIF(Configuração!$H$2:$H$4,E372)=0,"Situação inválida",IF(G372="Não cadastrado","Código não cadastrado",IF(COUNTIFS(Configuração!$F$2:$F$20,D372,Configuração!$G$2:$G$20,C372)=0,"Atividade incompatível",IF(J372="Duplicado","Possível duplicidade",IF(AND(C372="Serviço",E372="Presente",OR(F372="",NOT(ISNUMBER(F372)),F372&lt;=0,F372&gt;Configuração!$B$4)),"Revisar horas",IF(AND(OR(C372&lt;&gt;"Serviço",E372&lt;&gt;"Presente"),F372&lt;&gt;""),"Horas não aplicáveis",IF(G372="Inativo","Cadastro inativo","OK")))))))))))</f>
        <v/>
      </c>
    </row>
    <row r="373" ht="21" customHeight="1">
      <c r="A373" s="33" t="n"/>
      <c r="B373" s="22" t="n"/>
      <c r="C373" s="23" t="n"/>
      <c r="D373" s="24" t="n"/>
      <c r="E373" s="23" t="n"/>
      <c r="F373" s="26" t="n"/>
      <c r="G373" s="27">
        <f>IF(B373="","",IFERROR(VLOOKUP(B373,Membros!$A$2:$B$121,2,FALSE),"Não cadastrado"))</f>
        <v/>
      </c>
      <c r="H373" s="28">
        <f>IF(COUNTA(A373:F373)=0,"",IF(AND(K373="OK",E373="Presente",A373&gt;=Configuração!$B$2,A373&lt;=Configuração!$B$3,COUNTIFS($B$2:B373,B373,$E$2:E373,"Presente",$A$2:A373,"&gt;="&amp;Configuração!$B$2,$A$2:A373,"&lt;="&amp;Configuração!$B$3,$K$2:K373,"OK")=1),1,0))</f>
        <v/>
      </c>
      <c r="I373" s="28">
        <f>IF(COUNTA(A373:F373)=0,"",IF(AND(K373="OK",E373="Presente",A373&gt;=Configuração!$B$2,A373&lt;=Configuração!$B$3,COUNTIFS($B$2:B373,B373,$C$2:C373,C373,$E$2:E373,"Presente",$A$2:A373,"&gt;="&amp;Configuração!$B$2,$A$2:A373,"&lt;="&amp;Configuração!$B$3,$K$2:K373,"OK")=1),1,0))</f>
        <v/>
      </c>
      <c r="J373" s="27">
        <f>IF(OR(A373="",B373="",C373="",D373=""),"",IF(COUNTIFS($A$2:$A$501,A373,$B$2:$B$501,B373,$C$2:$C$501,C373,$D$2:$D$501,D373)&gt;1,"Duplicado",""))</f>
        <v/>
      </c>
      <c r="K373" s="27">
        <f>IF(COUNTA(A373:F373)=0,"",IF(OR(A373="",B373="",C373="",D373="",E373=""),"Campos obrigatórios",IF(OR(NOT(ISNUMBER(A373)),A373&lt;DATE(2020,1,1),A373&gt;TODAY()),"Data inválida",IF(COUNTIF(Configuração!$E$2:$E$4,C373)=0,"Frente inválida",IF(COUNTIF(Configuração!$H$2:$H$4,E373)=0,"Situação inválida",IF(G373="Não cadastrado","Código não cadastrado",IF(COUNTIFS(Configuração!$F$2:$F$20,D373,Configuração!$G$2:$G$20,C373)=0,"Atividade incompatível",IF(J373="Duplicado","Possível duplicidade",IF(AND(C373="Serviço",E373="Presente",OR(F373="",NOT(ISNUMBER(F373)),F373&lt;=0,F373&gt;Configuração!$B$4)),"Revisar horas",IF(AND(OR(C373&lt;&gt;"Serviço",E373&lt;&gt;"Presente"),F373&lt;&gt;""),"Horas não aplicáveis",IF(G373="Inativo","Cadastro inativo","OK")))))))))))</f>
        <v/>
      </c>
    </row>
    <row r="374" ht="21" customHeight="1">
      <c r="A374" s="33" t="n"/>
      <c r="B374" s="22" t="n"/>
      <c r="C374" s="23" t="n"/>
      <c r="D374" s="24" t="n"/>
      <c r="E374" s="23" t="n"/>
      <c r="F374" s="26" t="n"/>
      <c r="G374" s="27">
        <f>IF(B374="","",IFERROR(VLOOKUP(B374,Membros!$A$2:$B$121,2,FALSE),"Não cadastrado"))</f>
        <v/>
      </c>
      <c r="H374" s="28">
        <f>IF(COUNTA(A374:F374)=0,"",IF(AND(K374="OK",E374="Presente",A374&gt;=Configuração!$B$2,A374&lt;=Configuração!$B$3,COUNTIFS($B$2:B374,B374,$E$2:E374,"Presente",$A$2:A374,"&gt;="&amp;Configuração!$B$2,$A$2:A374,"&lt;="&amp;Configuração!$B$3,$K$2:K374,"OK")=1),1,0))</f>
        <v/>
      </c>
      <c r="I374" s="28">
        <f>IF(COUNTA(A374:F374)=0,"",IF(AND(K374="OK",E374="Presente",A374&gt;=Configuração!$B$2,A374&lt;=Configuração!$B$3,COUNTIFS($B$2:B374,B374,$C$2:C374,C374,$E$2:E374,"Presente",$A$2:A374,"&gt;="&amp;Configuração!$B$2,$A$2:A374,"&lt;="&amp;Configuração!$B$3,$K$2:K374,"OK")=1),1,0))</f>
        <v/>
      </c>
      <c r="J374" s="27">
        <f>IF(OR(A374="",B374="",C374="",D374=""),"",IF(COUNTIFS($A$2:$A$501,A374,$B$2:$B$501,B374,$C$2:$C$501,C374,$D$2:$D$501,D374)&gt;1,"Duplicado",""))</f>
        <v/>
      </c>
      <c r="K374" s="27">
        <f>IF(COUNTA(A374:F374)=0,"",IF(OR(A374="",B374="",C374="",D374="",E374=""),"Campos obrigatórios",IF(OR(NOT(ISNUMBER(A374)),A374&lt;DATE(2020,1,1),A374&gt;TODAY()),"Data inválida",IF(COUNTIF(Configuração!$E$2:$E$4,C374)=0,"Frente inválida",IF(COUNTIF(Configuração!$H$2:$H$4,E374)=0,"Situação inválida",IF(G374="Não cadastrado","Código não cadastrado",IF(COUNTIFS(Configuração!$F$2:$F$20,D374,Configuração!$G$2:$G$20,C374)=0,"Atividade incompatível",IF(J374="Duplicado","Possível duplicidade",IF(AND(C374="Serviço",E374="Presente",OR(F374="",NOT(ISNUMBER(F374)),F374&lt;=0,F374&gt;Configuração!$B$4)),"Revisar horas",IF(AND(OR(C374&lt;&gt;"Serviço",E374&lt;&gt;"Presente"),F374&lt;&gt;""),"Horas não aplicáveis",IF(G374="Inativo","Cadastro inativo","OK")))))))))))</f>
        <v/>
      </c>
    </row>
    <row r="375" ht="21" customHeight="1">
      <c r="A375" s="33" t="n"/>
      <c r="B375" s="22" t="n"/>
      <c r="C375" s="23" t="n"/>
      <c r="D375" s="24" t="n"/>
      <c r="E375" s="23" t="n"/>
      <c r="F375" s="26" t="n"/>
      <c r="G375" s="27">
        <f>IF(B375="","",IFERROR(VLOOKUP(B375,Membros!$A$2:$B$121,2,FALSE),"Não cadastrado"))</f>
        <v/>
      </c>
      <c r="H375" s="28">
        <f>IF(COUNTA(A375:F375)=0,"",IF(AND(K375="OK",E375="Presente",A375&gt;=Configuração!$B$2,A375&lt;=Configuração!$B$3,COUNTIFS($B$2:B375,B375,$E$2:E375,"Presente",$A$2:A375,"&gt;="&amp;Configuração!$B$2,$A$2:A375,"&lt;="&amp;Configuração!$B$3,$K$2:K375,"OK")=1),1,0))</f>
        <v/>
      </c>
      <c r="I375" s="28">
        <f>IF(COUNTA(A375:F375)=0,"",IF(AND(K375="OK",E375="Presente",A375&gt;=Configuração!$B$2,A375&lt;=Configuração!$B$3,COUNTIFS($B$2:B375,B375,$C$2:C375,C375,$E$2:E375,"Presente",$A$2:A375,"&gt;="&amp;Configuração!$B$2,$A$2:A375,"&lt;="&amp;Configuração!$B$3,$K$2:K375,"OK")=1),1,0))</f>
        <v/>
      </c>
      <c r="J375" s="27">
        <f>IF(OR(A375="",B375="",C375="",D375=""),"",IF(COUNTIFS($A$2:$A$501,A375,$B$2:$B$501,B375,$C$2:$C$501,C375,$D$2:$D$501,D375)&gt;1,"Duplicado",""))</f>
        <v/>
      </c>
      <c r="K375" s="27">
        <f>IF(COUNTA(A375:F375)=0,"",IF(OR(A375="",B375="",C375="",D375="",E375=""),"Campos obrigatórios",IF(OR(NOT(ISNUMBER(A375)),A375&lt;DATE(2020,1,1),A375&gt;TODAY()),"Data inválida",IF(COUNTIF(Configuração!$E$2:$E$4,C375)=0,"Frente inválida",IF(COUNTIF(Configuração!$H$2:$H$4,E375)=0,"Situação inválida",IF(G375="Não cadastrado","Código não cadastrado",IF(COUNTIFS(Configuração!$F$2:$F$20,D375,Configuração!$G$2:$G$20,C375)=0,"Atividade incompatível",IF(J375="Duplicado","Possível duplicidade",IF(AND(C375="Serviço",E375="Presente",OR(F375="",NOT(ISNUMBER(F375)),F375&lt;=0,F375&gt;Configuração!$B$4)),"Revisar horas",IF(AND(OR(C375&lt;&gt;"Serviço",E375&lt;&gt;"Presente"),F375&lt;&gt;""),"Horas não aplicáveis",IF(G375="Inativo","Cadastro inativo","OK")))))))))))</f>
        <v/>
      </c>
    </row>
    <row r="376" ht="21" customHeight="1">
      <c r="A376" s="33" t="n"/>
      <c r="B376" s="22" t="n"/>
      <c r="C376" s="23" t="n"/>
      <c r="D376" s="24" t="n"/>
      <c r="E376" s="23" t="n"/>
      <c r="F376" s="26" t="n"/>
      <c r="G376" s="27">
        <f>IF(B376="","",IFERROR(VLOOKUP(B376,Membros!$A$2:$B$121,2,FALSE),"Não cadastrado"))</f>
        <v/>
      </c>
      <c r="H376" s="28">
        <f>IF(COUNTA(A376:F376)=0,"",IF(AND(K376="OK",E376="Presente",A376&gt;=Configuração!$B$2,A376&lt;=Configuração!$B$3,COUNTIFS($B$2:B376,B376,$E$2:E376,"Presente",$A$2:A376,"&gt;="&amp;Configuração!$B$2,$A$2:A376,"&lt;="&amp;Configuração!$B$3,$K$2:K376,"OK")=1),1,0))</f>
        <v/>
      </c>
      <c r="I376" s="28">
        <f>IF(COUNTA(A376:F376)=0,"",IF(AND(K376="OK",E376="Presente",A376&gt;=Configuração!$B$2,A376&lt;=Configuração!$B$3,COUNTIFS($B$2:B376,B376,$C$2:C376,C376,$E$2:E376,"Presente",$A$2:A376,"&gt;="&amp;Configuração!$B$2,$A$2:A376,"&lt;="&amp;Configuração!$B$3,$K$2:K376,"OK")=1),1,0))</f>
        <v/>
      </c>
      <c r="J376" s="27">
        <f>IF(OR(A376="",B376="",C376="",D376=""),"",IF(COUNTIFS($A$2:$A$501,A376,$B$2:$B$501,B376,$C$2:$C$501,C376,$D$2:$D$501,D376)&gt;1,"Duplicado",""))</f>
        <v/>
      </c>
      <c r="K376" s="27">
        <f>IF(COUNTA(A376:F376)=0,"",IF(OR(A376="",B376="",C376="",D376="",E376=""),"Campos obrigatórios",IF(OR(NOT(ISNUMBER(A376)),A376&lt;DATE(2020,1,1),A376&gt;TODAY()),"Data inválida",IF(COUNTIF(Configuração!$E$2:$E$4,C376)=0,"Frente inválida",IF(COUNTIF(Configuração!$H$2:$H$4,E376)=0,"Situação inválida",IF(G376="Não cadastrado","Código não cadastrado",IF(COUNTIFS(Configuração!$F$2:$F$20,D376,Configuração!$G$2:$G$20,C376)=0,"Atividade incompatível",IF(J376="Duplicado","Possível duplicidade",IF(AND(C376="Serviço",E376="Presente",OR(F376="",NOT(ISNUMBER(F376)),F376&lt;=0,F376&gt;Configuração!$B$4)),"Revisar horas",IF(AND(OR(C376&lt;&gt;"Serviço",E376&lt;&gt;"Presente"),F376&lt;&gt;""),"Horas não aplicáveis",IF(G376="Inativo","Cadastro inativo","OK")))))))))))</f>
        <v/>
      </c>
    </row>
    <row r="377" ht="21" customHeight="1">
      <c r="A377" s="33" t="n"/>
      <c r="B377" s="22" t="n"/>
      <c r="C377" s="23" t="n"/>
      <c r="D377" s="24" t="n"/>
      <c r="E377" s="23" t="n"/>
      <c r="F377" s="26" t="n"/>
      <c r="G377" s="27">
        <f>IF(B377="","",IFERROR(VLOOKUP(B377,Membros!$A$2:$B$121,2,FALSE),"Não cadastrado"))</f>
        <v/>
      </c>
      <c r="H377" s="28">
        <f>IF(COUNTA(A377:F377)=0,"",IF(AND(K377="OK",E377="Presente",A377&gt;=Configuração!$B$2,A377&lt;=Configuração!$B$3,COUNTIFS($B$2:B377,B377,$E$2:E377,"Presente",$A$2:A377,"&gt;="&amp;Configuração!$B$2,$A$2:A377,"&lt;="&amp;Configuração!$B$3,$K$2:K377,"OK")=1),1,0))</f>
        <v/>
      </c>
      <c r="I377" s="28">
        <f>IF(COUNTA(A377:F377)=0,"",IF(AND(K377="OK",E377="Presente",A377&gt;=Configuração!$B$2,A377&lt;=Configuração!$B$3,COUNTIFS($B$2:B377,B377,$C$2:C377,C377,$E$2:E377,"Presente",$A$2:A377,"&gt;="&amp;Configuração!$B$2,$A$2:A377,"&lt;="&amp;Configuração!$B$3,$K$2:K377,"OK")=1),1,0))</f>
        <v/>
      </c>
      <c r="J377" s="27">
        <f>IF(OR(A377="",B377="",C377="",D377=""),"",IF(COUNTIFS($A$2:$A$501,A377,$B$2:$B$501,B377,$C$2:$C$501,C377,$D$2:$D$501,D377)&gt;1,"Duplicado",""))</f>
        <v/>
      </c>
      <c r="K377" s="27">
        <f>IF(COUNTA(A377:F377)=0,"",IF(OR(A377="",B377="",C377="",D377="",E377=""),"Campos obrigatórios",IF(OR(NOT(ISNUMBER(A377)),A377&lt;DATE(2020,1,1),A377&gt;TODAY()),"Data inválida",IF(COUNTIF(Configuração!$E$2:$E$4,C377)=0,"Frente inválida",IF(COUNTIF(Configuração!$H$2:$H$4,E377)=0,"Situação inválida",IF(G377="Não cadastrado","Código não cadastrado",IF(COUNTIFS(Configuração!$F$2:$F$20,D377,Configuração!$G$2:$G$20,C377)=0,"Atividade incompatível",IF(J377="Duplicado","Possível duplicidade",IF(AND(C377="Serviço",E377="Presente",OR(F377="",NOT(ISNUMBER(F377)),F377&lt;=0,F377&gt;Configuração!$B$4)),"Revisar horas",IF(AND(OR(C377&lt;&gt;"Serviço",E377&lt;&gt;"Presente"),F377&lt;&gt;""),"Horas não aplicáveis",IF(G377="Inativo","Cadastro inativo","OK")))))))))))</f>
        <v/>
      </c>
    </row>
    <row r="378" ht="21" customHeight="1">
      <c r="A378" s="33" t="n"/>
      <c r="B378" s="22" t="n"/>
      <c r="C378" s="23" t="n"/>
      <c r="D378" s="24" t="n"/>
      <c r="E378" s="23" t="n"/>
      <c r="F378" s="26" t="n"/>
      <c r="G378" s="27">
        <f>IF(B378="","",IFERROR(VLOOKUP(B378,Membros!$A$2:$B$121,2,FALSE),"Não cadastrado"))</f>
        <v/>
      </c>
      <c r="H378" s="28">
        <f>IF(COUNTA(A378:F378)=0,"",IF(AND(K378="OK",E378="Presente",A378&gt;=Configuração!$B$2,A378&lt;=Configuração!$B$3,COUNTIFS($B$2:B378,B378,$E$2:E378,"Presente",$A$2:A378,"&gt;="&amp;Configuração!$B$2,$A$2:A378,"&lt;="&amp;Configuração!$B$3,$K$2:K378,"OK")=1),1,0))</f>
        <v/>
      </c>
      <c r="I378" s="28">
        <f>IF(COUNTA(A378:F378)=0,"",IF(AND(K378="OK",E378="Presente",A378&gt;=Configuração!$B$2,A378&lt;=Configuração!$B$3,COUNTIFS($B$2:B378,B378,$C$2:C378,C378,$E$2:E378,"Presente",$A$2:A378,"&gt;="&amp;Configuração!$B$2,$A$2:A378,"&lt;="&amp;Configuração!$B$3,$K$2:K378,"OK")=1),1,0))</f>
        <v/>
      </c>
      <c r="J378" s="27">
        <f>IF(OR(A378="",B378="",C378="",D378=""),"",IF(COUNTIFS($A$2:$A$501,A378,$B$2:$B$501,B378,$C$2:$C$501,C378,$D$2:$D$501,D378)&gt;1,"Duplicado",""))</f>
        <v/>
      </c>
      <c r="K378" s="27">
        <f>IF(COUNTA(A378:F378)=0,"",IF(OR(A378="",B378="",C378="",D378="",E378=""),"Campos obrigatórios",IF(OR(NOT(ISNUMBER(A378)),A378&lt;DATE(2020,1,1),A378&gt;TODAY()),"Data inválida",IF(COUNTIF(Configuração!$E$2:$E$4,C378)=0,"Frente inválida",IF(COUNTIF(Configuração!$H$2:$H$4,E378)=0,"Situação inválida",IF(G378="Não cadastrado","Código não cadastrado",IF(COUNTIFS(Configuração!$F$2:$F$20,D378,Configuração!$G$2:$G$20,C378)=0,"Atividade incompatível",IF(J378="Duplicado","Possível duplicidade",IF(AND(C378="Serviço",E378="Presente",OR(F378="",NOT(ISNUMBER(F378)),F378&lt;=0,F378&gt;Configuração!$B$4)),"Revisar horas",IF(AND(OR(C378&lt;&gt;"Serviço",E378&lt;&gt;"Presente"),F378&lt;&gt;""),"Horas não aplicáveis",IF(G378="Inativo","Cadastro inativo","OK")))))))))))</f>
        <v/>
      </c>
    </row>
    <row r="379" ht="21" customHeight="1">
      <c r="A379" s="33" t="n"/>
      <c r="B379" s="22" t="n"/>
      <c r="C379" s="23" t="n"/>
      <c r="D379" s="24" t="n"/>
      <c r="E379" s="23" t="n"/>
      <c r="F379" s="26" t="n"/>
      <c r="G379" s="27">
        <f>IF(B379="","",IFERROR(VLOOKUP(B379,Membros!$A$2:$B$121,2,FALSE),"Não cadastrado"))</f>
        <v/>
      </c>
      <c r="H379" s="28">
        <f>IF(COUNTA(A379:F379)=0,"",IF(AND(K379="OK",E379="Presente",A379&gt;=Configuração!$B$2,A379&lt;=Configuração!$B$3,COUNTIFS($B$2:B379,B379,$E$2:E379,"Presente",$A$2:A379,"&gt;="&amp;Configuração!$B$2,$A$2:A379,"&lt;="&amp;Configuração!$B$3,$K$2:K379,"OK")=1),1,0))</f>
        <v/>
      </c>
      <c r="I379" s="28">
        <f>IF(COUNTA(A379:F379)=0,"",IF(AND(K379="OK",E379="Presente",A379&gt;=Configuração!$B$2,A379&lt;=Configuração!$B$3,COUNTIFS($B$2:B379,B379,$C$2:C379,C379,$E$2:E379,"Presente",$A$2:A379,"&gt;="&amp;Configuração!$B$2,$A$2:A379,"&lt;="&amp;Configuração!$B$3,$K$2:K379,"OK")=1),1,0))</f>
        <v/>
      </c>
      <c r="J379" s="27">
        <f>IF(OR(A379="",B379="",C379="",D379=""),"",IF(COUNTIFS($A$2:$A$501,A379,$B$2:$B$501,B379,$C$2:$C$501,C379,$D$2:$D$501,D379)&gt;1,"Duplicado",""))</f>
        <v/>
      </c>
      <c r="K379" s="27">
        <f>IF(COUNTA(A379:F379)=0,"",IF(OR(A379="",B379="",C379="",D379="",E379=""),"Campos obrigatórios",IF(OR(NOT(ISNUMBER(A379)),A379&lt;DATE(2020,1,1),A379&gt;TODAY()),"Data inválida",IF(COUNTIF(Configuração!$E$2:$E$4,C379)=0,"Frente inválida",IF(COUNTIF(Configuração!$H$2:$H$4,E379)=0,"Situação inválida",IF(G379="Não cadastrado","Código não cadastrado",IF(COUNTIFS(Configuração!$F$2:$F$20,D379,Configuração!$G$2:$G$20,C379)=0,"Atividade incompatível",IF(J379="Duplicado","Possível duplicidade",IF(AND(C379="Serviço",E379="Presente",OR(F379="",NOT(ISNUMBER(F379)),F379&lt;=0,F379&gt;Configuração!$B$4)),"Revisar horas",IF(AND(OR(C379&lt;&gt;"Serviço",E379&lt;&gt;"Presente"),F379&lt;&gt;""),"Horas não aplicáveis",IF(G379="Inativo","Cadastro inativo","OK")))))))))))</f>
        <v/>
      </c>
    </row>
    <row r="380" ht="21" customHeight="1">
      <c r="A380" s="33" t="n"/>
      <c r="B380" s="22" t="n"/>
      <c r="C380" s="23" t="n"/>
      <c r="D380" s="24" t="n"/>
      <c r="E380" s="23" t="n"/>
      <c r="F380" s="26" t="n"/>
      <c r="G380" s="27">
        <f>IF(B380="","",IFERROR(VLOOKUP(B380,Membros!$A$2:$B$121,2,FALSE),"Não cadastrado"))</f>
        <v/>
      </c>
      <c r="H380" s="28">
        <f>IF(COUNTA(A380:F380)=0,"",IF(AND(K380="OK",E380="Presente",A380&gt;=Configuração!$B$2,A380&lt;=Configuração!$B$3,COUNTIFS($B$2:B380,B380,$E$2:E380,"Presente",$A$2:A380,"&gt;="&amp;Configuração!$B$2,$A$2:A380,"&lt;="&amp;Configuração!$B$3,$K$2:K380,"OK")=1),1,0))</f>
        <v/>
      </c>
      <c r="I380" s="28">
        <f>IF(COUNTA(A380:F380)=0,"",IF(AND(K380="OK",E380="Presente",A380&gt;=Configuração!$B$2,A380&lt;=Configuração!$B$3,COUNTIFS($B$2:B380,B380,$C$2:C380,C380,$E$2:E380,"Presente",$A$2:A380,"&gt;="&amp;Configuração!$B$2,$A$2:A380,"&lt;="&amp;Configuração!$B$3,$K$2:K380,"OK")=1),1,0))</f>
        <v/>
      </c>
      <c r="J380" s="27">
        <f>IF(OR(A380="",B380="",C380="",D380=""),"",IF(COUNTIFS($A$2:$A$501,A380,$B$2:$B$501,B380,$C$2:$C$501,C380,$D$2:$D$501,D380)&gt;1,"Duplicado",""))</f>
        <v/>
      </c>
      <c r="K380" s="27">
        <f>IF(COUNTA(A380:F380)=0,"",IF(OR(A380="",B380="",C380="",D380="",E380=""),"Campos obrigatórios",IF(OR(NOT(ISNUMBER(A380)),A380&lt;DATE(2020,1,1),A380&gt;TODAY()),"Data inválida",IF(COUNTIF(Configuração!$E$2:$E$4,C380)=0,"Frente inválida",IF(COUNTIF(Configuração!$H$2:$H$4,E380)=0,"Situação inválida",IF(G380="Não cadastrado","Código não cadastrado",IF(COUNTIFS(Configuração!$F$2:$F$20,D380,Configuração!$G$2:$G$20,C380)=0,"Atividade incompatível",IF(J380="Duplicado","Possível duplicidade",IF(AND(C380="Serviço",E380="Presente",OR(F380="",NOT(ISNUMBER(F380)),F380&lt;=0,F380&gt;Configuração!$B$4)),"Revisar horas",IF(AND(OR(C380&lt;&gt;"Serviço",E380&lt;&gt;"Presente"),F380&lt;&gt;""),"Horas não aplicáveis",IF(G380="Inativo","Cadastro inativo","OK")))))))))))</f>
        <v/>
      </c>
    </row>
    <row r="381" ht="21" customHeight="1">
      <c r="A381" s="33" t="n"/>
      <c r="B381" s="22" t="n"/>
      <c r="C381" s="23" t="n"/>
      <c r="D381" s="24" t="n"/>
      <c r="E381" s="23" t="n"/>
      <c r="F381" s="26" t="n"/>
      <c r="G381" s="27">
        <f>IF(B381="","",IFERROR(VLOOKUP(B381,Membros!$A$2:$B$121,2,FALSE),"Não cadastrado"))</f>
        <v/>
      </c>
      <c r="H381" s="28">
        <f>IF(COUNTA(A381:F381)=0,"",IF(AND(K381="OK",E381="Presente",A381&gt;=Configuração!$B$2,A381&lt;=Configuração!$B$3,COUNTIFS($B$2:B381,B381,$E$2:E381,"Presente",$A$2:A381,"&gt;="&amp;Configuração!$B$2,$A$2:A381,"&lt;="&amp;Configuração!$B$3,$K$2:K381,"OK")=1),1,0))</f>
        <v/>
      </c>
      <c r="I381" s="28">
        <f>IF(COUNTA(A381:F381)=0,"",IF(AND(K381="OK",E381="Presente",A381&gt;=Configuração!$B$2,A381&lt;=Configuração!$B$3,COUNTIFS($B$2:B381,B381,$C$2:C381,C381,$E$2:E381,"Presente",$A$2:A381,"&gt;="&amp;Configuração!$B$2,$A$2:A381,"&lt;="&amp;Configuração!$B$3,$K$2:K381,"OK")=1),1,0))</f>
        <v/>
      </c>
      <c r="J381" s="27">
        <f>IF(OR(A381="",B381="",C381="",D381=""),"",IF(COUNTIFS($A$2:$A$501,A381,$B$2:$B$501,B381,$C$2:$C$501,C381,$D$2:$D$501,D381)&gt;1,"Duplicado",""))</f>
        <v/>
      </c>
      <c r="K381" s="27">
        <f>IF(COUNTA(A381:F381)=0,"",IF(OR(A381="",B381="",C381="",D381="",E381=""),"Campos obrigatórios",IF(OR(NOT(ISNUMBER(A381)),A381&lt;DATE(2020,1,1),A381&gt;TODAY()),"Data inválida",IF(COUNTIF(Configuração!$E$2:$E$4,C381)=0,"Frente inválida",IF(COUNTIF(Configuração!$H$2:$H$4,E381)=0,"Situação inválida",IF(G381="Não cadastrado","Código não cadastrado",IF(COUNTIFS(Configuração!$F$2:$F$20,D381,Configuração!$G$2:$G$20,C381)=0,"Atividade incompatível",IF(J381="Duplicado","Possível duplicidade",IF(AND(C381="Serviço",E381="Presente",OR(F381="",NOT(ISNUMBER(F381)),F381&lt;=0,F381&gt;Configuração!$B$4)),"Revisar horas",IF(AND(OR(C381&lt;&gt;"Serviço",E381&lt;&gt;"Presente"),F381&lt;&gt;""),"Horas não aplicáveis",IF(G381="Inativo","Cadastro inativo","OK")))))))))))</f>
        <v/>
      </c>
    </row>
    <row r="382" ht="21" customHeight="1">
      <c r="A382" s="33" t="n"/>
      <c r="B382" s="22" t="n"/>
      <c r="C382" s="23" t="n"/>
      <c r="D382" s="24" t="n"/>
      <c r="E382" s="23" t="n"/>
      <c r="F382" s="26" t="n"/>
      <c r="G382" s="27">
        <f>IF(B382="","",IFERROR(VLOOKUP(B382,Membros!$A$2:$B$121,2,FALSE),"Não cadastrado"))</f>
        <v/>
      </c>
      <c r="H382" s="28">
        <f>IF(COUNTA(A382:F382)=0,"",IF(AND(K382="OK",E382="Presente",A382&gt;=Configuração!$B$2,A382&lt;=Configuração!$B$3,COUNTIFS($B$2:B382,B382,$E$2:E382,"Presente",$A$2:A382,"&gt;="&amp;Configuração!$B$2,$A$2:A382,"&lt;="&amp;Configuração!$B$3,$K$2:K382,"OK")=1),1,0))</f>
        <v/>
      </c>
      <c r="I382" s="28">
        <f>IF(COUNTA(A382:F382)=0,"",IF(AND(K382="OK",E382="Presente",A382&gt;=Configuração!$B$2,A382&lt;=Configuração!$B$3,COUNTIFS($B$2:B382,B382,$C$2:C382,C382,$E$2:E382,"Presente",$A$2:A382,"&gt;="&amp;Configuração!$B$2,$A$2:A382,"&lt;="&amp;Configuração!$B$3,$K$2:K382,"OK")=1),1,0))</f>
        <v/>
      </c>
      <c r="J382" s="27">
        <f>IF(OR(A382="",B382="",C382="",D382=""),"",IF(COUNTIFS($A$2:$A$501,A382,$B$2:$B$501,B382,$C$2:$C$501,C382,$D$2:$D$501,D382)&gt;1,"Duplicado",""))</f>
        <v/>
      </c>
      <c r="K382" s="27">
        <f>IF(COUNTA(A382:F382)=0,"",IF(OR(A382="",B382="",C382="",D382="",E382=""),"Campos obrigatórios",IF(OR(NOT(ISNUMBER(A382)),A382&lt;DATE(2020,1,1),A382&gt;TODAY()),"Data inválida",IF(COUNTIF(Configuração!$E$2:$E$4,C382)=0,"Frente inválida",IF(COUNTIF(Configuração!$H$2:$H$4,E382)=0,"Situação inválida",IF(G382="Não cadastrado","Código não cadastrado",IF(COUNTIFS(Configuração!$F$2:$F$20,D382,Configuração!$G$2:$G$20,C382)=0,"Atividade incompatível",IF(J382="Duplicado","Possível duplicidade",IF(AND(C382="Serviço",E382="Presente",OR(F382="",NOT(ISNUMBER(F382)),F382&lt;=0,F382&gt;Configuração!$B$4)),"Revisar horas",IF(AND(OR(C382&lt;&gt;"Serviço",E382&lt;&gt;"Presente"),F382&lt;&gt;""),"Horas não aplicáveis",IF(G382="Inativo","Cadastro inativo","OK")))))))))))</f>
        <v/>
      </c>
    </row>
    <row r="383" ht="21" customHeight="1">
      <c r="A383" s="33" t="n"/>
      <c r="B383" s="22" t="n"/>
      <c r="C383" s="23" t="n"/>
      <c r="D383" s="24" t="n"/>
      <c r="E383" s="23" t="n"/>
      <c r="F383" s="26" t="n"/>
      <c r="G383" s="27">
        <f>IF(B383="","",IFERROR(VLOOKUP(B383,Membros!$A$2:$B$121,2,FALSE),"Não cadastrado"))</f>
        <v/>
      </c>
      <c r="H383" s="28">
        <f>IF(COUNTA(A383:F383)=0,"",IF(AND(K383="OK",E383="Presente",A383&gt;=Configuração!$B$2,A383&lt;=Configuração!$B$3,COUNTIFS($B$2:B383,B383,$E$2:E383,"Presente",$A$2:A383,"&gt;="&amp;Configuração!$B$2,$A$2:A383,"&lt;="&amp;Configuração!$B$3,$K$2:K383,"OK")=1),1,0))</f>
        <v/>
      </c>
      <c r="I383" s="28">
        <f>IF(COUNTA(A383:F383)=0,"",IF(AND(K383="OK",E383="Presente",A383&gt;=Configuração!$B$2,A383&lt;=Configuração!$B$3,COUNTIFS($B$2:B383,B383,$C$2:C383,C383,$E$2:E383,"Presente",$A$2:A383,"&gt;="&amp;Configuração!$B$2,$A$2:A383,"&lt;="&amp;Configuração!$B$3,$K$2:K383,"OK")=1),1,0))</f>
        <v/>
      </c>
      <c r="J383" s="27">
        <f>IF(OR(A383="",B383="",C383="",D383=""),"",IF(COUNTIFS($A$2:$A$501,A383,$B$2:$B$501,B383,$C$2:$C$501,C383,$D$2:$D$501,D383)&gt;1,"Duplicado",""))</f>
        <v/>
      </c>
      <c r="K383" s="27">
        <f>IF(COUNTA(A383:F383)=0,"",IF(OR(A383="",B383="",C383="",D383="",E383=""),"Campos obrigatórios",IF(OR(NOT(ISNUMBER(A383)),A383&lt;DATE(2020,1,1),A383&gt;TODAY()),"Data inválida",IF(COUNTIF(Configuração!$E$2:$E$4,C383)=0,"Frente inválida",IF(COUNTIF(Configuração!$H$2:$H$4,E383)=0,"Situação inválida",IF(G383="Não cadastrado","Código não cadastrado",IF(COUNTIFS(Configuração!$F$2:$F$20,D383,Configuração!$G$2:$G$20,C383)=0,"Atividade incompatível",IF(J383="Duplicado","Possível duplicidade",IF(AND(C383="Serviço",E383="Presente",OR(F383="",NOT(ISNUMBER(F383)),F383&lt;=0,F383&gt;Configuração!$B$4)),"Revisar horas",IF(AND(OR(C383&lt;&gt;"Serviço",E383&lt;&gt;"Presente"),F383&lt;&gt;""),"Horas não aplicáveis",IF(G383="Inativo","Cadastro inativo","OK")))))))))))</f>
        <v/>
      </c>
    </row>
    <row r="384" ht="21" customHeight="1">
      <c r="A384" s="33" t="n"/>
      <c r="B384" s="22" t="n"/>
      <c r="C384" s="23" t="n"/>
      <c r="D384" s="24" t="n"/>
      <c r="E384" s="23" t="n"/>
      <c r="F384" s="26" t="n"/>
      <c r="G384" s="27">
        <f>IF(B384="","",IFERROR(VLOOKUP(B384,Membros!$A$2:$B$121,2,FALSE),"Não cadastrado"))</f>
        <v/>
      </c>
      <c r="H384" s="28">
        <f>IF(COUNTA(A384:F384)=0,"",IF(AND(K384="OK",E384="Presente",A384&gt;=Configuração!$B$2,A384&lt;=Configuração!$B$3,COUNTIFS($B$2:B384,B384,$E$2:E384,"Presente",$A$2:A384,"&gt;="&amp;Configuração!$B$2,$A$2:A384,"&lt;="&amp;Configuração!$B$3,$K$2:K384,"OK")=1),1,0))</f>
        <v/>
      </c>
      <c r="I384" s="28">
        <f>IF(COUNTA(A384:F384)=0,"",IF(AND(K384="OK",E384="Presente",A384&gt;=Configuração!$B$2,A384&lt;=Configuração!$B$3,COUNTIFS($B$2:B384,B384,$C$2:C384,C384,$E$2:E384,"Presente",$A$2:A384,"&gt;="&amp;Configuração!$B$2,$A$2:A384,"&lt;="&amp;Configuração!$B$3,$K$2:K384,"OK")=1),1,0))</f>
        <v/>
      </c>
      <c r="J384" s="27">
        <f>IF(OR(A384="",B384="",C384="",D384=""),"",IF(COUNTIFS($A$2:$A$501,A384,$B$2:$B$501,B384,$C$2:$C$501,C384,$D$2:$D$501,D384)&gt;1,"Duplicado",""))</f>
        <v/>
      </c>
      <c r="K384" s="27">
        <f>IF(COUNTA(A384:F384)=0,"",IF(OR(A384="",B384="",C384="",D384="",E384=""),"Campos obrigatórios",IF(OR(NOT(ISNUMBER(A384)),A384&lt;DATE(2020,1,1),A384&gt;TODAY()),"Data inválida",IF(COUNTIF(Configuração!$E$2:$E$4,C384)=0,"Frente inválida",IF(COUNTIF(Configuração!$H$2:$H$4,E384)=0,"Situação inválida",IF(G384="Não cadastrado","Código não cadastrado",IF(COUNTIFS(Configuração!$F$2:$F$20,D384,Configuração!$G$2:$G$20,C384)=0,"Atividade incompatível",IF(J384="Duplicado","Possível duplicidade",IF(AND(C384="Serviço",E384="Presente",OR(F384="",NOT(ISNUMBER(F384)),F384&lt;=0,F384&gt;Configuração!$B$4)),"Revisar horas",IF(AND(OR(C384&lt;&gt;"Serviço",E384&lt;&gt;"Presente"),F384&lt;&gt;""),"Horas não aplicáveis",IF(G384="Inativo","Cadastro inativo","OK")))))))))))</f>
        <v/>
      </c>
    </row>
    <row r="385" ht="21" customHeight="1">
      <c r="A385" s="33" t="n"/>
      <c r="B385" s="22" t="n"/>
      <c r="C385" s="23" t="n"/>
      <c r="D385" s="24" t="n"/>
      <c r="E385" s="23" t="n"/>
      <c r="F385" s="26" t="n"/>
      <c r="G385" s="27">
        <f>IF(B385="","",IFERROR(VLOOKUP(B385,Membros!$A$2:$B$121,2,FALSE),"Não cadastrado"))</f>
        <v/>
      </c>
      <c r="H385" s="28">
        <f>IF(COUNTA(A385:F385)=0,"",IF(AND(K385="OK",E385="Presente",A385&gt;=Configuração!$B$2,A385&lt;=Configuração!$B$3,COUNTIFS($B$2:B385,B385,$E$2:E385,"Presente",$A$2:A385,"&gt;="&amp;Configuração!$B$2,$A$2:A385,"&lt;="&amp;Configuração!$B$3,$K$2:K385,"OK")=1),1,0))</f>
        <v/>
      </c>
      <c r="I385" s="28">
        <f>IF(COUNTA(A385:F385)=0,"",IF(AND(K385="OK",E385="Presente",A385&gt;=Configuração!$B$2,A385&lt;=Configuração!$B$3,COUNTIFS($B$2:B385,B385,$C$2:C385,C385,$E$2:E385,"Presente",$A$2:A385,"&gt;="&amp;Configuração!$B$2,$A$2:A385,"&lt;="&amp;Configuração!$B$3,$K$2:K385,"OK")=1),1,0))</f>
        <v/>
      </c>
      <c r="J385" s="27">
        <f>IF(OR(A385="",B385="",C385="",D385=""),"",IF(COUNTIFS($A$2:$A$501,A385,$B$2:$B$501,B385,$C$2:$C$501,C385,$D$2:$D$501,D385)&gt;1,"Duplicado",""))</f>
        <v/>
      </c>
      <c r="K385" s="27">
        <f>IF(COUNTA(A385:F385)=0,"",IF(OR(A385="",B385="",C385="",D385="",E385=""),"Campos obrigatórios",IF(OR(NOT(ISNUMBER(A385)),A385&lt;DATE(2020,1,1),A385&gt;TODAY()),"Data inválida",IF(COUNTIF(Configuração!$E$2:$E$4,C385)=0,"Frente inválida",IF(COUNTIF(Configuração!$H$2:$H$4,E385)=0,"Situação inválida",IF(G385="Não cadastrado","Código não cadastrado",IF(COUNTIFS(Configuração!$F$2:$F$20,D385,Configuração!$G$2:$G$20,C385)=0,"Atividade incompatível",IF(J385="Duplicado","Possível duplicidade",IF(AND(C385="Serviço",E385="Presente",OR(F385="",NOT(ISNUMBER(F385)),F385&lt;=0,F385&gt;Configuração!$B$4)),"Revisar horas",IF(AND(OR(C385&lt;&gt;"Serviço",E385&lt;&gt;"Presente"),F385&lt;&gt;""),"Horas não aplicáveis",IF(G385="Inativo","Cadastro inativo","OK")))))))))))</f>
        <v/>
      </c>
    </row>
    <row r="386" ht="21" customHeight="1">
      <c r="A386" s="33" t="n"/>
      <c r="B386" s="22" t="n"/>
      <c r="C386" s="23" t="n"/>
      <c r="D386" s="24" t="n"/>
      <c r="E386" s="23" t="n"/>
      <c r="F386" s="26" t="n"/>
      <c r="G386" s="27">
        <f>IF(B386="","",IFERROR(VLOOKUP(B386,Membros!$A$2:$B$121,2,FALSE),"Não cadastrado"))</f>
        <v/>
      </c>
      <c r="H386" s="28">
        <f>IF(COUNTA(A386:F386)=0,"",IF(AND(K386="OK",E386="Presente",A386&gt;=Configuração!$B$2,A386&lt;=Configuração!$B$3,COUNTIFS($B$2:B386,B386,$E$2:E386,"Presente",$A$2:A386,"&gt;="&amp;Configuração!$B$2,$A$2:A386,"&lt;="&amp;Configuração!$B$3,$K$2:K386,"OK")=1),1,0))</f>
        <v/>
      </c>
      <c r="I386" s="28">
        <f>IF(COUNTA(A386:F386)=0,"",IF(AND(K386="OK",E386="Presente",A386&gt;=Configuração!$B$2,A386&lt;=Configuração!$B$3,COUNTIFS($B$2:B386,B386,$C$2:C386,C386,$E$2:E386,"Presente",$A$2:A386,"&gt;="&amp;Configuração!$B$2,$A$2:A386,"&lt;="&amp;Configuração!$B$3,$K$2:K386,"OK")=1),1,0))</f>
        <v/>
      </c>
      <c r="J386" s="27">
        <f>IF(OR(A386="",B386="",C386="",D386=""),"",IF(COUNTIFS($A$2:$A$501,A386,$B$2:$B$501,B386,$C$2:$C$501,C386,$D$2:$D$501,D386)&gt;1,"Duplicado",""))</f>
        <v/>
      </c>
      <c r="K386" s="27">
        <f>IF(COUNTA(A386:F386)=0,"",IF(OR(A386="",B386="",C386="",D386="",E386=""),"Campos obrigatórios",IF(OR(NOT(ISNUMBER(A386)),A386&lt;DATE(2020,1,1),A386&gt;TODAY()),"Data inválida",IF(COUNTIF(Configuração!$E$2:$E$4,C386)=0,"Frente inválida",IF(COUNTIF(Configuração!$H$2:$H$4,E386)=0,"Situação inválida",IF(G386="Não cadastrado","Código não cadastrado",IF(COUNTIFS(Configuração!$F$2:$F$20,D386,Configuração!$G$2:$G$20,C386)=0,"Atividade incompatível",IF(J386="Duplicado","Possível duplicidade",IF(AND(C386="Serviço",E386="Presente",OR(F386="",NOT(ISNUMBER(F386)),F386&lt;=0,F386&gt;Configuração!$B$4)),"Revisar horas",IF(AND(OR(C386&lt;&gt;"Serviço",E386&lt;&gt;"Presente"),F386&lt;&gt;""),"Horas não aplicáveis",IF(G386="Inativo","Cadastro inativo","OK")))))))))))</f>
        <v/>
      </c>
    </row>
    <row r="387" ht="21" customHeight="1">
      <c r="A387" s="33" t="n"/>
      <c r="B387" s="22" t="n"/>
      <c r="C387" s="23" t="n"/>
      <c r="D387" s="24" t="n"/>
      <c r="E387" s="23" t="n"/>
      <c r="F387" s="26" t="n"/>
      <c r="G387" s="27">
        <f>IF(B387="","",IFERROR(VLOOKUP(B387,Membros!$A$2:$B$121,2,FALSE),"Não cadastrado"))</f>
        <v/>
      </c>
      <c r="H387" s="28">
        <f>IF(COUNTA(A387:F387)=0,"",IF(AND(K387="OK",E387="Presente",A387&gt;=Configuração!$B$2,A387&lt;=Configuração!$B$3,COUNTIFS($B$2:B387,B387,$E$2:E387,"Presente",$A$2:A387,"&gt;="&amp;Configuração!$B$2,$A$2:A387,"&lt;="&amp;Configuração!$B$3,$K$2:K387,"OK")=1),1,0))</f>
        <v/>
      </c>
      <c r="I387" s="28">
        <f>IF(COUNTA(A387:F387)=0,"",IF(AND(K387="OK",E387="Presente",A387&gt;=Configuração!$B$2,A387&lt;=Configuração!$B$3,COUNTIFS($B$2:B387,B387,$C$2:C387,C387,$E$2:E387,"Presente",$A$2:A387,"&gt;="&amp;Configuração!$B$2,$A$2:A387,"&lt;="&amp;Configuração!$B$3,$K$2:K387,"OK")=1),1,0))</f>
        <v/>
      </c>
      <c r="J387" s="27">
        <f>IF(OR(A387="",B387="",C387="",D387=""),"",IF(COUNTIFS($A$2:$A$501,A387,$B$2:$B$501,B387,$C$2:$C$501,C387,$D$2:$D$501,D387)&gt;1,"Duplicado",""))</f>
        <v/>
      </c>
      <c r="K387" s="27">
        <f>IF(COUNTA(A387:F387)=0,"",IF(OR(A387="",B387="",C387="",D387="",E387=""),"Campos obrigatórios",IF(OR(NOT(ISNUMBER(A387)),A387&lt;DATE(2020,1,1),A387&gt;TODAY()),"Data inválida",IF(COUNTIF(Configuração!$E$2:$E$4,C387)=0,"Frente inválida",IF(COUNTIF(Configuração!$H$2:$H$4,E387)=0,"Situação inválida",IF(G387="Não cadastrado","Código não cadastrado",IF(COUNTIFS(Configuração!$F$2:$F$20,D387,Configuração!$G$2:$G$20,C387)=0,"Atividade incompatível",IF(J387="Duplicado","Possível duplicidade",IF(AND(C387="Serviço",E387="Presente",OR(F387="",NOT(ISNUMBER(F387)),F387&lt;=0,F387&gt;Configuração!$B$4)),"Revisar horas",IF(AND(OR(C387&lt;&gt;"Serviço",E387&lt;&gt;"Presente"),F387&lt;&gt;""),"Horas não aplicáveis",IF(G387="Inativo","Cadastro inativo","OK")))))))))))</f>
        <v/>
      </c>
    </row>
    <row r="388" ht="21" customHeight="1">
      <c r="A388" s="33" t="n"/>
      <c r="B388" s="22" t="n"/>
      <c r="C388" s="23" t="n"/>
      <c r="D388" s="24" t="n"/>
      <c r="E388" s="23" t="n"/>
      <c r="F388" s="26" t="n"/>
      <c r="G388" s="27">
        <f>IF(B388="","",IFERROR(VLOOKUP(B388,Membros!$A$2:$B$121,2,FALSE),"Não cadastrado"))</f>
        <v/>
      </c>
      <c r="H388" s="28">
        <f>IF(COUNTA(A388:F388)=0,"",IF(AND(K388="OK",E388="Presente",A388&gt;=Configuração!$B$2,A388&lt;=Configuração!$B$3,COUNTIFS($B$2:B388,B388,$E$2:E388,"Presente",$A$2:A388,"&gt;="&amp;Configuração!$B$2,$A$2:A388,"&lt;="&amp;Configuração!$B$3,$K$2:K388,"OK")=1),1,0))</f>
        <v/>
      </c>
      <c r="I388" s="28">
        <f>IF(COUNTA(A388:F388)=0,"",IF(AND(K388="OK",E388="Presente",A388&gt;=Configuração!$B$2,A388&lt;=Configuração!$B$3,COUNTIFS($B$2:B388,B388,$C$2:C388,C388,$E$2:E388,"Presente",$A$2:A388,"&gt;="&amp;Configuração!$B$2,$A$2:A388,"&lt;="&amp;Configuração!$B$3,$K$2:K388,"OK")=1),1,0))</f>
        <v/>
      </c>
      <c r="J388" s="27">
        <f>IF(OR(A388="",B388="",C388="",D388=""),"",IF(COUNTIFS($A$2:$A$501,A388,$B$2:$B$501,B388,$C$2:$C$501,C388,$D$2:$D$501,D388)&gt;1,"Duplicado",""))</f>
        <v/>
      </c>
      <c r="K388" s="27">
        <f>IF(COUNTA(A388:F388)=0,"",IF(OR(A388="",B388="",C388="",D388="",E388=""),"Campos obrigatórios",IF(OR(NOT(ISNUMBER(A388)),A388&lt;DATE(2020,1,1),A388&gt;TODAY()),"Data inválida",IF(COUNTIF(Configuração!$E$2:$E$4,C388)=0,"Frente inválida",IF(COUNTIF(Configuração!$H$2:$H$4,E388)=0,"Situação inválida",IF(G388="Não cadastrado","Código não cadastrado",IF(COUNTIFS(Configuração!$F$2:$F$20,D388,Configuração!$G$2:$G$20,C388)=0,"Atividade incompatível",IF(J388="Duplicado","Possível duplicidade",IF(AND(C388="Serviço",E388="Presente",OR(F388="",NOT(ISNUMBER(F388)),F388&lt;=0,F388&gt;Configuração!$B$4)),"Revisar horas",IF(AND(OR(C388&lt;&gt;"Serviço",E388&lt;&gt;"Presente"),F388&lt;&gt;""),"Horas não aplicáveis",IF(G388="Inativo","Cadastro inativo","OK")))))))))))</f>
        <v/>
      </c>
    </row>
    <row r="389" ht="21" customHeight="1">
      <c r="A389" s="33" t="n"/>
      <c r="B389" s="22" t="n"/>
      <c r="C389" s="23" t="n"/>
      <c r="D389" s="24" t="n"/>
      <c r="E389" s="23" t="n"/>
      <c r="F389" s="26" t="n"/>
      <c r="G389" s="27">
        <f>IF(B389="","",IFERROR(VLOOKUP(B389,Membros!$A$2:$B$121,2,FALSE),"Não cadastrado"))</f>
        <v/>
      </c>
      <c r="H389" s="28">
        <f>IF(COUNTA(A389:F389)=0,"",IF(AND(K389="OK",E389="Presente",A389&gt;=Configuração!$B$2,A389&lt;=Configuração!$B$3,COUNTIFS($B$2:B389,B389,$E$2:E389,"Presente",$A$2:A389,"&gt;="&amp;Configuração!$B$2,$A$2:A389,"&lt;="&amp;Configuração!$B$3,$K$2:K389,"OK")=1),1,0))</f>
        <v/>
      </c>
      <c r="I389" s="28">
        <f>IF(COUNTA(A389:F389)=0,"",IF(AND(K389="OK",E389="Presente",A389&gt;=Configuração!$B$2,A389&lt;=Configuração!$B$3,COUNTIFS($B$2:B389,B389,$C$2:C389,C389,$E$2:E389,"Presente",$A$2:A389,"&gt;="&amp;Configuração!$B$2,$A$2:A389,"&lt;="&amp;Configuração!$B$3,$K$2:K389,"OK")=1),1,0))</f>
        <v/>
      </c>
      <c r="J389" s="27">
        <f>IF(OR(A389="",B389="",C389="",D389=""),"",IF(COUNTIFS($A$2:$A$501,A389,$B$2:$B$501,B389,$C$2:$C$501,C389,$D$2:$D$501,D389)&gt;1,"Duplicado",""))</f>
        <v/>
      </c>
      <c r="K389" s="27">
        <f>IF(COUNTA(A389:F389)=0,"",IF(OR(A389="",B389="",C389="",D389="",E389=""),"Campos obrigatórios",IF(OR(NOT(ISNUMBER(A389)),A389&lt;DATE(2020,1,1),A389&gt;TODAY()),"Data inválida",IF(COUNTIF(Configuração!$E$2:$E$4,C389)=0,"Frente inválida",IF(COUNTIF(Configuração!$H$2:$H$4,E389)=0,"Situação inválida",IF(G389="Não cadastrado","Código não cadastrado",IF(COUNTIFS(Configuração!$F$2:$F$20,D389,Configuração!$G$2:$G$20,C389)=0,"Atividade incompatível",IF(J389="Duplicado","Possível duplicidade",IF(AND(C389="Serviço",E389="Presente",OR(F389="",NOT(ISNUMBER(F389)),F389&lt;=0,F389&gt;Configuração!$B$4)),"Revisar horas",IF(AND(OR(C389&lt;&gt;"Serviço",E389&lt;&gt;"Presente"),F389&lt;&gt;""),"Horas não aplicáveis",IF(G389="Inativo","Cadastro inativo","OK")))))))))))</f>
        <v/>
      </c>
    </row>
    <row r="390" ht="21" customHeight="1">
      <c r="A390" s="33" t="n"/>
      <c r="B390" s="22" t="n"/>
      <c r="C390" s="23" t="n"/>
      <c r="D390" s="24" t="n"/>
      <c r="E390" s="23" t="n"/>
      <c r="F390" s="26" t="n"/>
      <c r="G390" s="27">
        <f>IF(B390="","",IFERROR(VLOOKUP(B390,Membros!$A$2:$B$121,2,FALSE),"Não cadastrado"))</f>
        <v/>
      </c>
      <c r="H390" s="28">
        <f>IF(COUNTA(A390:F390)=0,"",IF(AND(K390="OK",E390="Presente",A390&gt;=Configuração!$B$2,A390&lt;=Configuração!$B$3,COUNTIFS($B$2:B390,B390,$E$2:E390,"Presente",$A$2:A390,"&gt;="&amp;Configuração!$B$2,$A$2:A390,"&lt;="&amp;Configuração!$B$3,$K$2:K390,"OK")=1),1,0))</f>
        <v/>
      </c>
      <c r="I390" s="28">
        <f>IF(COUNTA(A390:F390)=0,"",IF(AND(K390="OK",E390="Presente",A390&gt;=Configuração!$B$2,A390&lt;=Configuração!$B$3,COUNTIFS($B$2:B390,B390,$C$2:C390,C390,$E$2:E390,"Presente",$A$2:A390,"&gt;="&amp;Configuração!$B$2,$A$2:A390,"&lt;="&amp;Configuração!$B$3,$K$2:K390,"OK")=1),1,0))</f>
        <v/>
      </c>
      <c r="J390" s="27">
        <f>IF(OR(A390="",B390="",C390="",D390=""),"",IF(COUNTIFS($A$2:$A$501,A390,$B$2:$B$501,B390,$C$2:$C$501,C390,$D$2:$D$501,D390)&gt;1,"Duplicado",""))</f>
        <v/>
      </c>
      <c r="K390" s="27">
        <f>IF(COUNTA(A390:F390)=0,"",IF(OR(A390="",B390="",C390="",D390="",E390=""),"Campos obrigatórios",IF(OR(NOT(ISNUMBER(A390)),A390&lt;DATE(2020,1,1),A390&gt;TODAY()),"Data inválida",IF(COUNTIF(Configuração!$E$2:$E$4,C390)=0,"Frente inválida",IF(COUNTIF(Configuração!$H$2:$H$4,E390)=0,"Situação inválida",IF(G390="Não cadastrado","Código não cadastrado",IF(COUNTIFS(Configuração!$F$2:$F$20,D390,Configuração!$G$2:$G$20,C390)=0,"Atividade incompatível",IF(J390="Duplicado","Possível duplicidade",IF(AND(C390="Serviço",E390="Presente",OR(F390="",NOT(ISNUMBER(F390)),F390&lt;=0,F390&gt;Configuração!$B$4)),"Revisar horas",IF(AND(OR(C390&lt;&gt;"Serviço",E390&lt;&gt;"Presente"),F390&lt;&gt;""),"Horas não aplicáveis",IF(G390="Inativo","Cadastro inativo","OK")))))))))))</f>
        <v/>
      </c>
    </row>
    <row r="391" ht="21" customHeight="1">
      <c r="A391" s="33" t="n"/>
      <c r="B391" s="22" t="n"/>
      <c r="C391" s="23" t="n"/>
      <c r="D391" s="24" t="n"/>
      <c r="E391" s="23" t="n"/>
      <c r="F391" s="26" t="n"/>
      <c r="G391" s="27">
        <f>IF(B391="","",IFERROR(VLOOKUP(B391,Membros!$A$2:$B$121,2,FALSE),"Não cadastrado"))</f>
        <v/>
      </c>
      <c r="H391" s="28">
        <f>IF(COUNTA(A391:F391)=0,"",IF(AND(K391="OK",E391="Presente",A391&gt;=Configuração!$B$2,A391&lt;=Configuração!$B$3,COUNTIFS($B$2:B391,B391,$E$2:E391,"Presente",$A$2:A391,"&gt;="&amp;Configuração!$B$2,$A$2:A391,"&lt;="&amp;Configuração!$B$3,$K$2:K391,"OK")=1),1,0))</f>
        <v/>
      </c>
      <c r="I391" s="28">
        <f>IF(COUNTA(A391:F391)=0,"",IF(AND(K391="OK",E391="Presente",A391&gt;=Configuração!$B$2,A391&lt;=Configuração!$B$3,COUNTIFS($B$2:B391,B391,$C$2:C391,C391,$E$2:E391,"Presente",$A$2:A391,"&gt;="&amp;Configuração!$B$2,$A$2:A391,"&lt;="&amp;Configuração!$B$3,$K$2:K391,"OK")=1),1,0))</f>
        <v/>
      </c>
      <c r="J391" s="27">
        <f>IF(OR(A391="",B391="",C391="",D391=""),"",IF(COUNTIFS($A$2:$A$501,A391,$B$2:$B$501,B391,$C$2:$C$501,C391,$D$2:$D$501,D391)&gt;1,"Duplicado",""))</f>
        <v/>
      </c>
      <c r="K391" s="27">
        <f>IF(COUNTA(A391:F391)=0,"",IF(OR(A391="",B391="",C391="",D391="",E391=""),"Campos obrigatórios",IF(OR(NOT(ISNUMBER(A391)),A391&lt;DATE(2020,1,1),A391&gt;TODAY()),"Data inválida",IF(COUNTIF(Configuração!$E$2:$E$4,C391)=0,"Frente inválida",IF(COUNTIF(Configuração!$H$2:$H$4,E391)=0,"Situação inválida",IF(G391="Não cadastrado","Código não cadastrado",IF(COUNTIFS(Configuração!$F$2:$F$20,D391,Configuração!$G$2:$G$20,C391)=0,"Atividade incompatível",IF(J391="Duplicado","Possível duplicidade",IF(AND(C391="Serviço",E391="Presente",OR(F391="",NOT(ISNUMBER(F391)),F391&lt;=0,F391&gt;Configuração!$B$4)),"Revisar horas",IF(AND(OR(C391&lt;&gt;"Serviço",E391&lt;&gt;"Presente"),F391&lt;&gt;""),"Horas não aplicáveis",IF(G391="Inativo","Cadastro inativo","OK")))))))))))</f>
        <v/>
      </c>
    </row>
    <row r="392" ht="21" customHeight="1">
      <c r="A392" s="33" t="n"/>
      <c r="B392" s="22" t="n"/>
      <c r="C392" s="23" t="n"/>
      <c r="D392" s="24" t="n"/>
      <c r="E392" s="23" t="n"/>
      <c r="F392" s="26" t="n"/>
      <c r="G392" s="27">
        <f>IF(B392="","",IFERROR(VLOOKUP(B392,Membros!$A$2:$B$121,2,FALSE),"Não cadastrado"))</f>
        <v/>
      </c>
      <c r="H392" s="28">
        <f>IF(COUNTA(A392:F392)=0,"",IF(AND(K392="OK",E392="Presente",A392&gt;=Configuração!$B$2,A392&lt;=Configuração!$B$3,COUNTIFS($B$2:B392,B392,$E$2:E392,"Presente",$A$2:A392,"&gt;="&amp;Configuração!$B$2,$A$2:A392,"&lt;="&amp;Configuração!$B$3,$K$2:K392,"OK")=1),1,0))</f>
        <v/>
      </c>
      <c r="I392" s="28">
        <f>IF(COUNTA(A392:F392)=0,"",IF(AND(K392="OK",E392="Presente",A392&gt;=Configuração!$B$2,A392&lt;=Configuração!$B$3,COUNTIFS($B$2:B392,B392,$C$2:C392,C392,$E$2:E392,"Presente",$A$2:A392,"&gt;="&amp;Configuração!$B$2,$A$2:A392,"&lt;="&amp;Configuração!$B$3,$K$2:K392,"OK")=1),1,0))</f>
        <v/>
      </c>
      <c r="J392" s="27">
        <f>IF(OR(A392="",B392="",C392="",D392=""),"",IF(COUNTIFS($A$2:$A$501,A392,$B$2:$B$501,B392,$C$2:$C$501,C392,$D$2:$D$501,D392)&gt;1,"Duplicado",""))</f>
        <v/>
      </c>
      <c r="K392" s="27">
        <f>IF(COUNTA(A392:F392)=0,"",IF(OR(A392="",B392="",C392="",D392="",E392=""),"Campos obrigatórios",IF(OR(NOT(ISNUMBER(A392)),A392&lt;DATE(2020,1,1),A392&gt;TODAY()),"Data inválida",IF(COUNTIF(Configuração!$E$2:$E$4,C392)=0,"Frente inválida",IF(COUNTIF(Configuração!$H$2:$H$4,E392)=0,"Situação inválida",IF(G392="Não cadastrado","Código não cadastrado",IF(COUNTIFS(Configuração!$F$2:$F$20,D392,Configuração!$G$2:$G$20,C392)=0,"Atividade incompatível",IF(J392="Duplicado","Possível duplicidade",IF(AND(C392="Serviço",E392="Presente",OR(F392="",NOT(ISNUMBER(F392)),F392&lt;=0,F392&gt;Configuração!$B$4)),"Revisar horas",IF(AND(OR(C392&lt;&gt;"Serviço",E392&lt;&gt;"Presente"),F392&lt;&gt;""),"Horas não aplicáveis",IF(G392="Inativo","Cadastro inativo","OK")))))))))))</f>
        <v/>
      </c>
    </row>
    <row r="393" ht="21" customHeight="1">
      <c r="A393" s="33" t="n"/>
      <c r="B393" s="22" t="n"/>
      <c r="C393" s="23" t="n"/>
      <c r="D393" s="24" t="n"/>
      <c r="E393" s="23" t="n"/>
      <c r="F393" s="26" t="n"/>
      <c r="G393" s="27">
        <f>IF(B393="","",IFERROR(VLOOKUP(B393,Membros!$A$2:$B$121,2,FALSE),"Não cadastrado"))</f>
        <v/>
      </c>
      <c r="H393" s="28">
        <f>IF(COUNTA(A393:F393)=0,"",IF(AND(K393="OK",E393="Presente",A393&gt;=Configuração!$B$2,A393&lt;=Configuração!$B$3,COUNTIFS($B$2:B393,B393,$E$2:E393,"Presente",$A$2:A393,"&gt;="&amp;Configuração!$B$2,$A$2:A393,"&lt;="&amp;Configuração!$B$3,$K$2:K393,"OK")=1),1,0))</f>
        <v/>
      </c>
      <c r="I393" s="28">
        <f>IF(COUNTA(A393:F393)=0,"",IF(AND(K393="OK",E393="Presente",A393&gt;=Configuração!$B$2,A393&lt;=Configuração!$B$3,COUNTIFS($B$2:B393,B393,$C$2:C393,C393,$E$2:E393,"Presente",$A$2:A393,"&gt;="&amp;Configuração!$B$2,$A$2:A393,"&lt;="&amp;Configuração!$B$3,$K$2:K393,"OK")=1),1,0))</f>
        <v/>
      </c>
      <c r="J393" s="27">
        <f>IF(OR(A393="",B393="",C393="",D393=""),"",IF(COUNTIFS($A$2:$A$501,A393,$B$2:$B$501,B393,$C$2:$C$501,C393,$D$2:$D$501,D393)&gt;1,"Duplicado",""))</f>
        <v/>
      </c>
      <c r="K393" s="27">
        <f>IF(COUNTA(A393:F393)=0,"",IF(OR(A393="",B393="",C393="",D393="",E393=""),"Campos obrigatórios",IF(OR(NOT(ISNUMBER(A393)),A393&lt;DATE(2020,1,1),A393&gt;TODAY()),"Data inválida",IF(COUNTIF(Configuração!$E$2:$E$4,C393)=0,"Frente inválida",IF(COUNTIF(Configuração!$H$2:$H$4,E393)=0,"Situação inválida",IF(G393="Não cadastrado","Código não cadastrado",IF(COUNTIFS(Configuração!$F$2:$F$20,D393,Configuração!$G$2:$G$20,C393)=0,"Atividade incompatível",IF(J393="Duplicado","Possível duplicidade",IF(AND(C393="Serviço",E393="Presente",OR(F393="",NOT(ISNUMBER(F393)),F393&lt;=0,F393&gt;Configuração!$B$4)),"Revisar horas",IF(AND(OR(C393&lt;&gt;"Serviço",E393&lt;&gt;"Presente"),F393&lt;&gt;""),"Horas não aplicáveis",IF(G393="Inativo","Cadastro inativo","OK")))))))))))</f>
        <v/>
      </c>
    </row>
    <row r="394" ht="21" customHeight="1">
      <c r="A394" s="33" t="n"/>
      <c r="B394" s="22" t="n"/>
      <c r="C394" s="23" t="n"/>
      <c r="D394" s="24" t="n"/>
      <c r="E394" s="23" t="n"/>
      <c r="F394" s="26" t="n"/>
      <c r="G394" s="27">
        <f>IF(B394="","",IFERROR(VLOOKUP(B394,Membros!$A$2:$B$121,2,FALSE),"Não cadastrado"))</f>
        <v/>
      </c>
      <c r="H394" s="28">
        <f>IF(COUNTA(A394:F394)=0,"",IF(AND(K394="OK",E394="Presente",A394&gt;=Configuração!$B$2,A394&lt;=Configuração!$B$3,COUNTIFS($B$2:B394,B394,$E$2:E394,"Presente",$A$2:A394,"&gt;="&amp;Configuração!$B$2,$A$2:A394,"&lt;="&amp;Configuração!$B$3,$K$2:K394,"OK")=1),1,0))</f>
        <v/>
      </c>
      <c r="I394" s="28">
        <f>IF(COUNTA(A394:F394)=0,"",IF(AND(K394="OK",E394="Presente",A394&gt;=Configuração!$B$2,A394&lt;=Configuração!$B$3,COUNTIFS($B$2:B394,B394,$C$2:C394,C394,$E$2:E394,"Presente",$A$2:A394,"&gt;="&amp;Configuração!$B$2,$A$2:A394,"&lt;="&amp;Configuração!$B$3,$K$2:K394,"OK")=1),1,0))</f>
        <v/>
      </c>
      <c r="J394" s="27">
        <f>IF(OR(A394="",B394="",C394="",D394=""),"",IF(COUNTIFS($A$2:$A$501,A394,$B$2:$B$501,B394,$C$2:$C$501,C394,$D$2:$D$501,D394)&gt;1,"Duplicado",""))</f>
        <v/>
      </c>
      <c r="K394" s="27">
        <f>IF(COUNTA(A394:F394)=0,"",IF(OR(A394="",B394="",C394="",D394="",E394=""),"Campos obrigatórios",IF(OR(NOT(ISNUMBER(A394)),A394&lt;DATE(2020,1,1),A394&gt;TODAY()),"Data inválida",IF(COUNTIF(Configuração!$E$2:$E$4,C394)=0,"Frente inválida",IF(COUNTIF(Configuração!$H$2:$H$4,E394)=0,"Situação inválida",IF(G394="Não cadastrado","Código não cadastrado",IF(COUNTIFS(Configuração!$F$2:$F$20,D394,Configuração!$G$2:$G$20,C394)=0,"Atividade incompatível",IF(J394="Duplicado","Possível duplicidade",IF(AND(C394="Serviço",E394="Presente",OR(F394="",NOT(ISNUMBER(F394)),F394&lt;=0,F394&gt;Configuração!$B$4)),"Revisar horas",IF(AND(OR(C394&lt;&gt;"Serviço",E394&lt;&gt;"Presente"),F394&lt;&gt;""),"Horas não aplicáveis",IF(G394="Inativo","Cadastro inativo","OK")))))))))))</f>
        <v/>
      </c>
    </row>
    <row r="395" ht="21" customHeight="1">
      <c r="A395" s="33" t="n"/>
      <c r="B395" s="22" t="n"/>
      <c r="C395" s="23" t="n"/>
      <c r="D395" s="24" t="n"/>
      <c r="E395" s="23" t="n"/>
      <c r="F395" s="26" t="n"/>
      <c r="G395" s="27">
        <f>IF(B395="","",IFERROR(VLOOKUP(B395,Membros!$A$2:$B$121,2,FALSE),"Não cadastrado"))</f>
        <v/>
      </c>
      <c r="H395" s="28">
        <f>IF(COUNTA(A395:F395)=0,"",IF(AND(K395="OK",E395="Presente",A395&gt;=Configuração!$B$2,A395&lt;=Configuração!$B$3,COUNTIFS($B$2:B395,B395,$E$2:E395,"Presente",$A$2:A395,"&gt;="&amp;Configuração!$B$2,$A$2:A395,"&lt;="&amp;Configuração!$B$3,$K$2:K395,"OK")=1),1,0))</f>
        <v/>
      </c>
      <c r="I395" s="28">
        <f>IF(COUNTA(A395:F395)=0,"",IF(AND(K395="OK",E395="Presente",A395&gt;=Configuração!$B$2,A395&lt;=Configuração!$B$3,COUNTIFS($B$2:B395,B395,$C$2:C395,C395,$E$2:E395,"Presente",$A$2:A395,"&gt;="&amp;Configuração!$B$2,$A$2:A395,"&lt;="&amp;Configuração!$B$3,$K$2:K395,"OK")=1),1,0))</f>
        <v/>
      </c>
      <c r="J395" s="27">
        <f>IF(OR(A395="",B395="",C395="",D395=""),"",IF(COUNTIFS($A$2:$A$501,A395,$B$2:$B$501,B395,$C$2:$C$501,C395,$D$2:$D$501,D395)&gt;1,"Duplicado",""))</f>
        <v/>
      </c>
      <c r="K395" s="27">
        <f>IF(COUNTA(A395:F395)=0,"",IF(OR(A395="",B395="",C395="",D395="",E395=""),"Campos obrigatórios",IF(OR(NOT(ISNUMBER(A395)),A395&lt;DATE(2020,1,1),A395&gt;TODAY()),"Data inválida",IF(COUNTIF(Configuração!$E$2:$E$4,C395)=0,"Frente inválida",IF(COUNTIF(Configuração!$H$2:$H$4,E395)=0,"Situação inválida",IF(G395="Não cadastrado","Código não cadastrado",IF(COUNTIFS(Configuração!$F$2:$F$20,D395,Configuração!$G$2:$G$20,C395)=0,"Atividade incompatível",IF(J395="Duplicado","Possível duplicidade",IF(AND(C395="Serviço",E395="Presente",OR(F395="",NOT(ISNUMBER(F395)),F395&lt;=0,F395&gt;Configuração!$B$4)),"Revisar horas",IF(AND(OR(C395&lt;&gt;"Serviço",E395&lt;&gt;"Presente"),F395&lt;&gt;""),"Horas não aplicáveis",IF(G395="Inativo","Cadastro inativo","OK")))))))))))</f>
        <v/>
      </c>
    </row>
    <row r="396" ht="21" customHeight="1">
      <c r="A396" s="33" t="n"/>
      <c r="B396" s="22" t="n"/>
      <c r="C396" s="23" t="n"/>
      <c r="D396" s="24" t="n"/>
      <c r="E396" s="23" t="n"/>
      <c r="F396" s="26" t="n"/>
      <c r="G396" s="27">
        <f>IF(B396="","",IFERROR(VLOOKUP(B396,Membros!$A$2:$B$121,2,FALSE),"Não cadastrado"))</f>
        <v/>
      </c>
      <c r="H396" s="28">
        <f>IF(COUNTA(A396:F396)=0,"",IF(AND(K396="OK",E396="Presente",A396&gt;=Configuração!$B$2,A396&lt;=Configuração!$B$3,COUNTIFS($B$2:B396,B396,$E$2:E396,"Presente",$A$2:A396,"&gt;="&amp;Configuração!$B$2,$A$2:A396,"&lt;="&amp;Configuração!$B$3,$K$2:K396,"OK")=1),1,0))</f>
        <v/>
      </c>
      <c r="I396" s="28">
        <f>IF(COUNTA(A396:F396)=0,"",IF(AND(K396="OK",E396="Presente",A396&gt;=Configuração!$B$2,A396&lt;=Configuração!$B$3,COUNTIFS($B$2:B396,B396,$C$2:C396,C396,$E$2:E396,"Presente",$A$2:A396,"&gt;="&amp;Configuração!$B$2,$A$2:A396,"&lt;="&amp;Configuração!$B$3,$K$2:K396,"OK")=1),1,0))</f>
        <v/>
      </c>
      <c r="J396" s="27">
        <f>IF(OR(A396="",B396="",C396="",D396=""),"",IF(COUNTIFS($A$2:$A$501,A396,$B$2:$B$501,B396,$C$2:$C$501,C396,$D$2:$D$501,D396)&gt;1,"Duplicado",""))</f>
        <v/>
      </c>
      <c r="K396" s="27">
        <f>IF(COUNTA(A396:F396)=0,"",IF(OR(A396="",B396="",C396="",D396="",E396=""),"Campos obrigatórios",IF(OR(NOT(ISNUMBER(A396)),A396&lt;DATE(2020,1,1),A396&gt;TODAY()),"Data inválida",IF(COUNTIF(Configuração!$E$2:$E$4,C396)=0,"Frente inválida",IF(COUNTIF(Configuração!$H$2:$H$4,E396)=0,"Situação inválida",IF(G396="Não cadastrado","Código não cadastrado",IF(COUNTIFS(Configuração!$F$2:$F$20,D396,Configuração!$G$2:$G$20,C396)=0,"Atividade incompatível",IF(J396="Duplicado","Possível duplicidade",IF(AND(C396="Serviço",E396="Presente",OR(F396="",NOT(ISNUMBER(F396)),F396&lt;=0,F396&gt;Configuração!$B$4)),"Revisar horas",IF(AND(OR(C396&lt;&gt;"Serviço",E396&lt;&gt;"Presente"),F396&lt;&gt;""),"Horas não aplicáveis",IF(G396="Inativo","Cadastro inativo","OK")))))))))))</f>
        <v/>
      </c>
    </row>
    <row r="397" ht="21" customHeight="1">
      <c r="A397" s="33" t="n"/>
      <c r="B397" s="22" t="n"/>
      <c r="C397" s="23" t="n"/>
      <c r="D397" s="24" t="n"/>
      <c r="E397" s="23" t="n"/>
      <c r="F397" s="26" t="n"/>
      <c r="G397" s="27">
        <f>IF(B397="","",IFERROR(VLOOKUP(B397,Membros!$A$2:$B$121,2,FALSE),"Não cadastrado"))</f>
        <v/>
      </c>
      <c r="H397" s="28">
        <f>IF(COUNTA(A397:F397)=0,"",IF(AND(K397="OK",E397="Presente",A397&gt;=Configuração!$B$2,A397&lt;=Configuração!$B$3,COUNTIFS($B$2:B397,B397,$E$2:E397,"Presente",$A$2:A397,"&gt;="&amp;Configuração!$B$2,$A$2:A397,"&lt;="&amp;Configuração!$B$3,$K$2:K397,"OK")=1),1,0))</f>
        <v/>
      </c>
      <c r="I397" s="28">
        <f>IF(COUNTA(A397:F397)=0,"",IF(AND(K397="OK",E397="Presente",A397&gt;=Configuração!$B$2,A397&lt;=Configuração!$B$3,COUNTIFS($B$2:B397,B397,$C$2:C397,C397,$E$2:E397,"Presente",$A$2:A397,"&gt;="&amp;Configuração!$B$2,$A$2:A397,"&lt;="&amp;Configuração!$B$3,$K$2:K397,"OK")=1),1,0))</f>
        <v/>
      </c>
      <c r="J397" s="27">
        <f>IF(OR(A397="",B397="",C397="",D397=""),"",IF(COUNTIFS($A$2:$A$501,A397,$B$2:$B$501,B397,$C$2:$C$501,C397,$D$2:$D$501,D397)&gt;1,"Duplicado",""))</f>
        <v/>
      </c>
      <c r="K397" s="27">
        <f>IF(COUNTA(A397:F397)=0,"",IF(OR(A397="",B397="",C397="",D397="",E397=""),"Campos obrigatórios",IF(OR(NOT(ISNUMBER(A397)),A397&lt;DATE(2020,1,1),A397&gt;TODAY()),"Data inválida",IF(COUNTIF(Configuração!$E$2:$E$4,C397)=0,"Frente inválida",IF(COUNTIF(Configuração!$H$2:$H$4,E397)=0,"Situação inválida",IF(G397="Não cadastrado","Código não cadastrado",IF(COUNTIFS(Configuração!$F$2:$F$20,D397,Configuração!$G$2:$G$20,C397)=0,"Atividade incompatível",IF(J397="Duplicado","Possível duplicidade",IF(AND(C397="Serviço",E397="Presente",OR(F397="",NOT(ISNUMBER(F397)),F397&lt;=0,F397&gt;Configuração!$B$4)),"Revisar horas",IF(AND(OR(C397&lt;&gt;"Serviço",E397&lt;&gt;"Presente"),F397&lt;&gt;""),"Horas não aplicáveis",IF(G397="Inativo","Cadastro inativo","OK")))))))))))</f>
        <v/>
      </c>
    </row>
    <row r="398" ht="21" customHeight="1">
      <c r="A398" s="33" t="n"/>
      <c r="B398" s="22" t="n"/>
      <c r="C398" s="23" t="n"/>
      <c r="D398" s="24" t="n"/>
      <c r="E398" s="23" t="n"/>
      <c r="F398" s="26" t="n"/>
      <c r="G398" s="27">
        <f>IF(B398="","",IFERROR(VLOOKUP(B398,Membros!$A$2:$B$121,2,FALSE),"Não cadastrado"))</f>
        <v/>
      </c>
      <c r="H398" s="28">
        <f>IF(COUNTA(A398:F398)=0,"",IF(AND(K398="OK",E398="Presente",A398&gt;=Configuração!$B$2,A398&lt;=Configuração!$B$3,COUNTIFS($B$2:B398,B398,$E$2:E398,"Presente",$A$2:A398,"&gt;="&amp;Configuração!$B$2,$A$2:A398,"&lt;="&amp;Configuração!$B$3,$K$2:K398,"OK")=1),1,0))</f>
        <v/>
      </c>
      <c r="I398" s="28">
        <f>IF(COUNTA(A398:F398)=0,"",IF(AND(K398="OK",E398="Presente",A398&gt;=Configuração!$B$2,A398&lt;=Configuração!$B$3,COUNTIFS($B$2:B398,B398,$C$2:C398,C398,$E$2:E398,"Presente",$A$2:A398,"&gt;="&amp;Configuração!$B$2,$A$2:A398,"&lt;="&amp;Configuração!$B$3,$K$2:K398,"OK")=1),1,0))</f>
        <v/>
      </c>
      <c r="J398" s="27">
        <f>IF(OR(A398="",B398="",C398="",D398=""),"",IF(COUNTIFS($A$2:$A$501,A398,$B$2:$B$501,B398,$C$2:$C$501,C398,$D$2:$D$501,D398)&gt;1,"Duplicado",""))</f>
        <v/>
      </c>
      <c r="K398" s="27">
        <f>IF(COUNTA(A398:F398)=0,"",IF(OR(A398="",B398="",C398="",D398="",E398=""),"Campos obrigatórios",IF(OR(NOT(ISNUMBER(A398)),A398&lt;DATE(2020,1,1),A398&gt;TODAY()),"Data inválida",IF(COUNTIF(Configuração!$E$2:$E$4,C398)=0,"Frente inválida",IF(COUNTIF(Configuração!$H$2:$H$4,E398)=0,"Situação inválida",IF(G398="Não cadastrado","Código não cadastrado",IF(COUNTIFS(Configuração!$F$2:$F$20,D398,Configuração!$G$2:$G$20,C398)=0,"Atividade incompatível",IF(J398="Duplicado","Possível duplicidade",IF(AND(C398="Serviço",E398="Presente",OR(F398="",NOT(ISNUMBER(F398)),F398&lt;=0,F398&gt;Configuração!$B$4)),"Revisar horas",IF(AND(OR(C398&lt;&gt;"Serviço",E398&lt;&gt;"Presente"),F398&lt;&gt;""),"Horas não aplicáveis",IF(G398="Inativo","Cadastro inativo","OK")))))))))))</f>
        <v/>
      </c>
    </row>
    <row r="399" ht="21" customHeight="1">
      <c r="A399" s="33" t="n"/>
      <c r="B399" s="22" t="n"/>
      <c r="C399" s="23" t="n"/>
      <c r="D399" s="24" t="n"/>
      <c r="E399" s="23" t="n"/>
      <c r="F399" s="26" t="n"/>
      <c r="G399" s="27">
        <f>IF(B399="","",IFERROR(VLOOKUP(B399,Membros!$A$2:$B$121,2,FALSE),"Não cadastrado"))</f>
        <v/>
      </c>
      <c r="H399" s="28">
        <f>IF(COUNTA(A399:F399)=0,"",IF(AND(K399="OK",E399="Presente",A399&gt;=Configuração!$B$2,A399&lt;=Configuração!$B$3,COUNTIFS($B$2:B399,B399,$E$2:E399,"Presente",$A$2:A399,"&gt;="&amp;Configuração!$B$2,$A$2:A399,"&lt;="&amp;Configuração!$B$3,$K$2:K399,"OK")=1),1,0))</f>
        <v/>
      </c>
      <c r="I399" s="28">
        <f>IF(COUNTA(A399:F399)=0,"",IF(AND(K399="OK",E399="Presente",A399&gt;=Configuração!$B$2,A399&lt;=Configuração!$B$3,COUNTIFS($B$2:B399,B399,$C$2:C399,C399,$E$2:E399,"Presente",$A$2:A399,"&gt;="&amp;Configuração!$B$2,$A$2:A399,"&lt;="&amp;Configuração!$B$3,$K$2:K399,"OK")=1),1,0))</f>
        <v/>
      </c>
      <c r="J399" s="27">
        <f>IF(OR(A399="",B399="",C399="",D399=""),"",IF(COUNTIFS($A$2:$A$501,A399,$B$2:$B$501,B399,$C$2:$C$501,C399,$D$2:$D$501,D399)&gt;1,"Duplicado",""))</f>
        <v/>
      </c>
      <c r="K399" s="27">
        <f>IF(COUNTA(A399:F399)=0,"",IF(OR(A399="",B399="",C399="",D399="",E399=""),"Campos obrigatórios",IF(OR(NOT(ISNUMBER(A399)),A399&lt;DATE(2020,1,1),A399&gt;TODAY()),"Data inválida",IF(COUNTIF(Configuração!$E$2:$E$4,C399)=0,"Frente inválida",IF(COUNTIF(Configuração!$H$2:$H$4,E399)=0,"Situação inválida",IF(G399="Não cadastrado","Código não cadastrado",IF(COUNTIFS(Configuração!$F$2:$F$20,D399,Configuração!$G$2:$G$20,C399)=0,"Atividade incompatível",IF(J399="Duplicado","Possível duplicidade",IF(AND(C399="Serviço",E399="Presente",OR(F399="",NOT(ISNUMBER(F399)),F399&lt;=0,F399&gt;Configuração!$B$4)),"Revisar horas",IF(AND(OR(C399&lt;&gt;"Serviço",E399&lt;&gt;"Presente"),F399&lt;&gt;""),"Horas não aplicáveis",IF(G399="Inativo","Cadastro inativo","OK")))))))))))</f>
        <v/>
      </c>
    </row>
    <row r="400" ht="21" customHeight="1">
      <c r="A400" s="33" t="n"/>
      <c r="B400" s="22" t="n"/>
      <c r="C400" s="23" t="n"/>
      <c r="D400" s="24" t="n"/>
      <c r="E400" s="23" t="n"/>
      <c r="F400" s="26" t="n"/>
      <c r="G400" s="27">
        <f>IF(B400="","",IFERROR(VLOOKUP(B400,Membros!$A$2:$B$121,2,FALSE),"Não cadastrado"))</f>
        <v/>
      </c>
      <c r="H400" s="28">
        <f>IF(COUNTA(A400:F400)=0,"",IF(AND(K400="OK",E400="Presente",A400&gt;=Configuração!$B$2,A400&lt;=Configuração!$B$3,COUNTIFS($B$2:B400,B400,$E$2:E400,"Presente",$A$2:A400,"&gt;="&amp;Configuração!$B$2,$A$2:A400,"&lt;="&amp;Configuração!$B$3,$K$2:K400,"OK")=1),1,0))</f>
        <v/>
      </c>
      <c r="I400" s="28">
        <f>IF(COUNTA(A400:F400)=0,"",IF(AND(K400="OK",E400="Presente",A400&gt;=Configuração!$B$2,A400&lt;=Configuração!$B$3,COUNTIFS($B$2:B400,B400,$C$2:C400,C400,$E$2:E400,"Presente",$A$2:A400,"&gt;="&amp;Configuração!$B$2,$A$2:A400,"&lt;="&amp;Configuração!$B$3,$K$2:K400,"OK")=1),1,0))</f>
        <v/>
      </c>
      <c r="J400" s="27">
        <f>IF(OR(A400="",B400="",C400="",D400=""),"",IF(COUNTIFS($A$2:$A$501,A400,$B$2:$B$501,B400,$C$2:$C$501,C400,$D$2:$D$501,D400)&gt;1,"Duplicado",""))</f>
        <v/>
      </c>
      <c r="K400" s="27">
        <f>IF(COUNTA(A400:F400)=0,"",IF(OR(A400="",B400="",C400="",D400="",E400=""),"Campos obrigatórios",IF(OR(NOT(ISNUMBER(A400)),A400&lt;DATE(2020,1,1),A400&gt;TODAY()),"Data inválida",IF(COUNTIF(Configuração!$E$2:$E$4,C400)=0,"Frente inválida",IF(COUNTIF(Configuração!$H$2:$H$4,E400)=0,"Situação inválida",IF(G400="Não cadastrado","Código não cadastrado",IF(COUNTIFS(Configuração!$F$2:$F$20,D400,Configuração!$G$2:$G$20,C400)=0,"Atividade incompatível",IF(J400="Duplicado","Possível duplicidade",IF(AND(C400="Serviço",E400="Presente",OR(F400="",NOT(ISNUMBER(F400)),F400&lt;=0,F400&gt;Configuração!$B$4)),"Revisar horas",IF(AND(OR(C400&lt;&gt;"Serviço",E400&lt;&gt;"Presente"),F400&lt;&gt;""),"Horas não aplicáveis",IF(G400="Inativo","Cadastro inativo","OK")))))))))))</f>
        <v/>
      </c>
    </row>
    <row r="401" ht="21" customHeight="1">
      <c r="A401" s="33" t="n"/>
      <c r="B401" s="22" t="n"/>
      <c r="C401" s="23" t="n"/>
      <c r="D401" s="24" t="n"/>
      <c r="E401" s="23" t="n"/>
      <c r="F401" s="26" t="n"/>
      <c r="G401" s="27">
        <f>IF(B401="","",IFERROR(VLOOKUP(B401,Membros!$A$2:$B$121,2,FALSE),"Não cadastrado"))</f>
        <v/>
      </c>
      <c r="H401" s="28">
        <f>IF(COUNTA(A401:F401)=0,"",IF(AND(K401="OK",E401="Presente",A401&gt;=Configuração!$B$2,A401&lt;=Configuração!$B$3,COUNTIFS($B$2:B401,B401,$E$2:E401,"Presente",$A$2:A401,"&gt;="&amp;Configuração!$B$2,$A$2:A401,"&lt;="&amp;Configuração!$B$3,$K$2:K401,"OK")=1),1,0))</f>
        <v/>
      </c>
      <c r="I401" s="28">
        <f>IF(COUNTA(A401:F401)=0,"",IF(AND(K401="OK",E401="Presente",A401&gt;=Configuração!$B$2,A401&lt;=Configuração!$B$3,COUNTIFS($B$2:B401,B401,$C$2:C401,C401,$E$2:E401,"Presente",$A$2:A401,"&gt;="&amp;Configuração!$B$2,$A$2:A401,"&lt;="&amp;Configuração!$B$3,$K$2:K401,"OK")=1),1,0))</f>
        <v/>
      </c>
      <c r="J401" s="27">
        <f>IF(OR(A401="",B401="",C401="",D401=""),"",IF(COUNTIFS($A$2:$A$501,A401,$B$2:$B$501,B401,$C$2:$C$501,C401,$D$2:$D$501,D401)&gt;1,"Duplicado",""))</f>
        <v/>
      </c>
      <c r="K401" s="27">
        <f>IF(COUNTA(A401:F401)=0,"",IF(OR(A401="",B401="",C401="",D401="",E401=""),"Campos obrigatórios",IF(OR(NOT(ISNUMBER(A401)),A401&lt;DATE(2020,1,1),A401&gt;TODAY()),"Data inválida",IF(COUNTIF(Configuração!$E$2:$E$4,C401)=0,"Frente inválida",IF(COUNTIF(Configuração!$H$2:$H$4,E401)=0,"Situação inválida",IF(G401="Não cadastrado","Código não cadastrado",IF(COUNTIFS(Configuração!$F$2:$F$20,D401,Configuração!$G$2:$G$20,C401)=0,"Atividade incompatível",IF(J401="Duplicado","Possível duplicidade",IF(AND(C401="Serviço",E401="Presente",OR(F401="",NOT(ISNUMBER(F401)),F401&lt;=0,F401&gt;Configuração!$B$4)),"Revisar horas",IF(AND(OR(C401&lt;&gt;"Serviço",E401&lt;&gt;"Presente"),F401&lt;&gt;""),"Horas não aplicáveis",IF(G401="Inativo","Cadastro inativo","OK")))))))))))</f>
        <v/>
      </c>
    </row>
    <row r="402" ht="21" customHeight="1">
      <c r="A402" s="33" t="n"/>
      <c r="B402" s="22" t="n"/>
      <c r="C402" s="23" t="n"/>
      <c r="D402" s="24" t="n"/>
      <c r="E402" s="23" t="n"/>
      <c r="F402" s="26" t="n"/>
      <c r="G402" s="27">
        <f>IF(B402="","",IFERROR(VLOOKUP(B402,Membros!$A$2:$B$121,2,FALSE),"Não cadastrado"))</f>
        <v/>
      </c>
      <c r="H402" s="28">
        <f>IF(COUNTA(A402:F402)=0,"",IF(AND(K402="OK",E402="Presente",A402&gt;=Configuração!$B$2,A402&lt;=Configuração!$B$3,COUNTIFS($B$2:B402,B402,$E$2:E402,"Presente",$A$2:A402,"&gt;="&amp;Configuração!$B$2,$A$2:A402,"&lt;="&amp;Configuração!$B$3,$K$2:K402,"OK")=1),1,0))</f>
        <v/>
      </c>
      <c r="I402" s="28">
        <f>IF(COUNTA(A402:F402)=0,"",IF(AND(K402="OK",E402="Presente",A402&gt;=Configuração!$B$2,A402&lt;=Configuração!$B$3,COUNTIFS($B$2:B402,B402,$C$2:C402,C402,$E$2:E402,"Presente",$A$2:A402,"&gt;="&amp;Configuração!$B$2,$A$2:A402,"&lt;="&amp;Configuração!$B$3,$K$2:K402,"OK")=1),1,0))</f>
        <v/>
      </c>
      <c r="J402" s="27">
        <f>IF(OR(A402="",B402="",C402="",D402=""),"",IF(COUNTIFS($A$2:$A$501,A402,$B$2:$B$501,B402,$C$2:$C$501,C402,$D$2:$D$501,D402)&gt;1,"Duplicado",""))</f>
        <v/>
      </c>
      <c r="K402" s="27">
        <f>IF(COUNTA(A402:F402)=0,"",IF(OR(A402="",B402="",C402="",D402="",E402=""),"Campos obrigatórios",IF(OR(NOT(ISNUMBER(A402)),A402&lt;DATE(2020,1,1),A402&gt;TODAY()),"Data inválida",IF(COUNTIF(Configuração!$E$2:$E$4,C402)=0,"Frente inválida",IF(COUNTIF(Configuração!$H$2:$H$4,E402)=0,"Situação inválida",IF(G402="Não cadastrado","Código não cadastrado",IF(COUNTIFS(Configuração!$F$2:$F$20,D402,Configuração!$G$2:$G$20,C402)=0,"Atividade incompatível",IF(J402="Duplicado","Possível duplicidade",IF(AND(C402="Serviço",E402="Presente",OR(F402="",NOT(ISNUMBER(F402)),F402&lt;=0,F402&gt;Configuração!$B$4)),"Revisar horas",IF(AND(OR(C402&lt;&gt;"Serviço",E402&lt;&gt;"Presente"),F402&lt;&gt;""),"Horas não aplicáveis",IF(G402="Inativo","Cadastro inativo","OK")))))))))))</f>
        <v/>
      </c>
    </row>
    <row r="403" ht="21" customHeight="1">
      <c r="A403" s="33" t="n"/>
      <c r="B403" s="22" t="n"/>
      <c r="C403" s="23" t="n"/>
      <c r="D403" s="24" t="n"/>
      <c r="E403" s="23" t="n"/>
      <c r="F403" s="26" t="n"/>
      <c r="G403" s="27">
        <f>IF(B403="","",IFERROR(VLOOKUP(B403,Membros!$A$2:$B$121,2,FALSE),"Não cadastrado"))</f>
        <v/>
      </c>
      <c r="H403" s="28">
        <f>IF(COUNTA(A403:F403)=0,"",IF(AND(K403="OK",E403="Presente",A403&gt;=Configuração!$B$2,A403&lt;=Configuração!$B$3,COUNTIFS($B$2:B403,B403,$E$2:E403,"Presente",$A$2:A403,"&gt;="&amp;Configuração!$B$2,$A$2:A403,"&lt;="&amp;Configuração!$B$3,$K$2:K403,"OK")=1),1,0))</f>
        <v/>
      </c>
      <c r="I403" s="28">
        <f>IF(COUNTA(A403:F403)=0,"",IF(AND(K403="OK",E403="Presente",A403&gt;=Configuração!$B$2,A403&lt;=Configuração!$B$3,COUNTIFS($B$2:B403,B403,$C$2:C403,C403,$E$2:E403,"Presente",$A$2:A403,"&gt;="&amp;Configuração!$B$2,$A$2:A403,"&lt;="&amp;Configuração!$B$3,$K$2:K403,"OK")=1),1,0))</f>
        <v/>
      </c>
      <c r="J403" s="27">
        <f>IF(OR(A403="",B403="",C403="",D403=""),"",IF(COUNTIFS($A$2:$A$501,A403,$B$2:$B$501,B403,$C$2:$C$501,C403,$D$2:$D$501,D403)&gt;1,"Duplicado",""))</f>
        <v/>
      </c>
      <c r="K403" s="27">
        <f>IF(COUNTA(A403:F403)=0,"",IF(OR(A403="",B403="",C403="",D403="",E403=""),"Campos obrigatórios",IF(OR(NOT(ISNUMBER(A403)),A403&lt;DATE(2020,1,1),A403&gt;TODAY()),"Data inválida",IF(COUNTIF(Configuração!$E$2:$E$4,C403)=0,"Frente inválida",IF(COUNTIF(Configuração!$H$2:$H$4,E403)=0,"Situação inválida",IF(G403="Não cadastrado","Código não cadastrado",IF(COUNTIFS(Configuração!$F$2:$F$20,D403,Configuração!$G$2:$G$20,C403)=0,"Atividade incompatível",IF(J403="Duplicado","Possível duplicidade",IF(AND(C403="Serviço",E403="Presente",OR(F403="",NOT(ISNUMBER(F403)),F403&lt;=0,F403&gt;Configuração!$B$4)),"Revisar horas",IF(AND(OR(C403&lt;&gt;"Serviço",E403&lt;&gt;"Presente"),F403&lt;&gt;""),"Horas não aplicáveis",IF(G403="Inativo","Cadastro inativo","OK")))))))))))</f>
        <v/>
      </c>
    </row>
    <row r="404" ht="21" customHeight="1">
      <c r="A404" s="33" t="n"/>
      <c r="B404" s="22" t="n"/>
      <c r="C404" s="23" t="n"/>
      <c r="D404" s="24" t="n"/>
      <c r="E404" s="23" t="n"/>
      <c r="F404" s="26" t="n"/>
      <c r="G404" s="27">
        <f>IF(B404="","",IFERROR(VLOOKUP(B404,Membros!$A$2:$B$121,2,FALSE),"Não cadastrado"))</f>
        <v/>
      </c>
      <c r="H404" s="28">
        <f>IF(COUNTA(A404:F404)=0,"",IF(AND(K404="OK",E404="Presente",A404&gt;=Configuração!$B$2,A404&lt;=Configuração!$B$3,COUNTIFS($B$2:B404,B404,$E$2:E404,"Presente",$A$2:A404,"&gt;="&amp;Configuração!$B$2,$A$2:A404,"&lt;="&amp;Configuração!$B$3,$K$2:K404,"OK")=1),1,0))</f>
        <v/>
      </c>
      <c r="I404" s="28">
        <f>IF(COUNTA(A404:F404)=0,"",IF(AND(K404="OK",E404="Presente",A404&gt;=Configuração!$B$2,A404&lt;=Configuração!$B$3,COUNTIFS($B$2:B404,B404,$C$2:C404,C404,$E$2:E404,"Presente",$A$2:A404,"&gt;="&amp;Configuração!$B$2,$A$2:A404,"&lt;="&amp;Configuração!$B$3,$K$2:K404,"OK")=1),1,0))</f>
        <v/>
      </c>
      <c r="J404" s="27">
        <f>IF(OR(A404="",B404="",C404="",D404=""),"",IF(COUNTIFS($A$2:$A$501,A404,$B$2:$B$501,B404,$C$2:$C$501,C404,$D$2:$D$501,D404)&gt;1,"Duplicado",""))</f>
        <v/>
      </c>
      <c r="K404" s="27">
        <f>IF(COUNTA(A404:F404)=0,"",IF(OR(A404="",B404="",C404="",D404="",E404=""),"Campos obrigatórios",IF(OR(NOT(ISNUMBER(A404)),A404&lt;DATE(2020,1,1),A404&gt;TODAY()),"Data inválida",IF(COUNTIF(Configuração!$E$2:$E$4,C404)=0,"Frente inválida",IF(COUNTIF(Configuração!$H$2:$H$4,E404)=0,"Situação inválida",IF(G404="Não cadastrado","Código não cadastrado",IF(COUNTIFS(Configuração!$F$2:$F$20,D404,Configuração!$G$2:$G$20,C404)=0,"Atividade incompatível",IF(J404="Duplicado","Possível duplicidade",IF(AND(C404="Serviço",E404="Presente",OR(F404="",NOT(ISNUMBER(F404)),F404&lt;=0,F404&gt;Configuração!$B$4)),"Revisar horas",IF(AND(OR(C404&lt;&gt;"Serviço",E404&lt;&gt;"Presente"),F404&lt;&gt;""),"Horas não aplicáveis",IF(G404="Inativo","Cadastro inativo","OK")))))))))))</f>
        <v/>
      </c>
    </row>
    <row r="405" ht="21" customHeight="1">
      <c r="A405" s="33" t="n"/>
      <c r="B405" s="22" t="n"/>
      <c r="C405" s="23" t="n"/>
      <c r="D405" s="24" t="n"/>
      <c r="E405" s="23" t="n"/>
      <c r="F405" s="26" t="n"/>
      <c r="G405" s="27">
        <f>IF(B405="","",IFERROR(VLOOKUP(B405,Membros!$A$2:$B$121,2,FALSE),"Não cadastrado"))</f>
        <v/>
      </c>
      <c r="H405" s="28">
        <f>IF(COUNTA(A405:F405)=0,"",IF(AND(K405="OK",E405="Presente",A405&gt;=Configuração!$B$2,A405&lt;=Configuração!$B$3,COUNTIFS($B$2:B405,B405,$E$2:E405,"Presente",$A$2:A405,"&gt;="&amp;Configuração!$B$2,$A$2:A405,"&lt;="&amp;Configuração!$B$3,$K$2:K405,"OK")=1),1,0))</f>
        <v/>
      </c>
      <c r="I405" s="28">
        <f>IF(COUNTA(A405:F405)=0,"",IF(AND(K405="OK",E405="Presente",A405&gt;=Configuração!$B$2,A405&lt;=Configuração!$B$3,COUNTIFS($B$2:B405,B405,$C$2:C405,C405,$E$2:E405,"Presente",$A$2:A405,"&gt;="&amp;Configuração!$B$2,$A$2:A405,"&lt;="&amp;Configuração!$B$3,$K$2:K405,"OK")=1),1,0))</f>
        <v/>
      </c>
      <c r="J405" s="27">
        <f>IF(OR(A405="",B405="",C405="",D405=""),"",IF(COUNTIFS($A$2:$A$501,A405,$B$2:$B$501,B405,$C$2:$C$501,C405,$D$2:$D$501,D405)&gt;1,"Duplicado",""))</f>
        <v/>
      </c>
      <c r="K405" s="27">
        <f>IF(COUNTA(A405:F405)=0,"",IF(OR(A405="",B405="",C405="",D405="",E405=""),"Campos obrigatórios",IF(OR(NOT(ISNUMBER(A405)),A405&lt;DATE(2020,1,1),A405&gt;TODAY()),"Data inválida",IF(COUNTIF(Configuração!$E$2:$E$4,C405)=0,"Frente inválida",IF(COUNTIF(Configuração!$H$2:$H$4,E405)=0,"Situação inválida",IF(G405="Não cadastrado","Código não cadastrado",IF(COUNTIFS(Configuração!$F$2:$F$20,D405,Configuração!$G$2:$G$20,C405)=0,"Atividade incompatível",IF(J405="Duplicado","Possível duplicidade",IF(AND(C405="Serviço",E405="Presente",OR(F405="",NOT(ISNUMBER(F405)),F405&lt;=0,F405&gt;Configuração!$B$4)),"Revisar horas",IF(AND(OR(C405&lt;&gt;"Serviço",E405&lt;&gt;"Presente"),F405&lt;&gt;""),"Horas não aplicáveis",IF(G405="Inativo","Cadastro inativo","OK")))))))))))</f>
        <v/>
      </c>
    </row>
    <row r="406" ht="21" customHeight="1">
      <c r="A406" s="33" t="n"/>
      <c r="B406" s="22" t="n"/>
      <c r="C406" s="23" t="n"/>
      <c r="D406" s="24" t="n"/>
      <c r="E406" s="23" t="n"/>
      <c r="F406" s="26" t="n"/>
      <c r="G406" s="27">
        <f>IF(B406="","",IFERROR(VLOOKUP(B406,Membros!$A$2:$B$121,2,FALSE),"Não cadastrado"))</f>
        <v/>
      </c>
      <c r="H406" s="28">
        <f>IF(COUNTA(A406:F406)=0,"",IF(AND(K406="OK",E406="Presente",A406&gt;=Configuração!$B$2,A406&lt;=Configuração!$B$3,COUNTIFS($B$2:B406,B406,$E$2:E406,"Presente",$A$2:A406,"&gt;="&amp;Configuração!$B$2,$A$2:A406,"&lt;="&amp;Configuração!$B$3,$K$2:K406,"OK")=1),1,0))</f>
        <v/>
      </c>
      <c r="I406" s="28">
        <f>IF(COUNTA(A406:F406)=0,"",IF(AND(K406="OK",E406="Presente",A406&gt;=Configuração!$B$2,A406&lt;=Configuração!$B$3,COUNTIFS($B$2:B406,B406,$C$2:C406,C406,$E$2:E406,"Presente",$A$2:A406,"&gt;="&amp;Configuração!$B$2,$A$2:A406,"&lt;="&amp;Configuração!$B$3,$K$2:K406,"OK")=1),1,0))</f>
        <v/>
      </c>
      <c r="J406" s="27">
        <f>IF(OR(A406="",B406="",C406="",D406=""),"",IF(COUNTIFS($A$2:$A$501,A406,$B$2:$B$501,B406,$C$2:$C$501,C406,$D$2:$D$501,D406)&gt;1,"Duplicado",""))</f>
        <v/>
      </c>
      <c r="K406" s="27">
        <f>IF(COUNTA(A406:F406)=0,"",IF(OR(A406="",B406="",C406="",D406="",E406=""),"Campos obrigatórios",IF(OR(NOT(ISNUMBER(A406)),A406&lt;DATE(2020,1,1),A406&gt;TODAY()),"Data inválida",IF(COUNTIF(Configuração!$E$2:$E$4,C406)=0,"Frente inválida",IF(COUNTIF(Configuração!$H$2:$H$4,E406)=0,"Situação inválida",IF(G406="Não cadastrado","Código não cadastrado",IF(COUNTIFS(Configuração!$F$2:$F$20,D406,Configuração!$G$2:$G$20,C406)=0,"Atividade incompatível",IF(J406="Duplicado","Possível duplicidade",IF(AND(C406="Serviço",E406="Presente",OR(F406="",NOT(ISNUMBER(F406)),F406&lt;=0,F406&gt;Configuração!$B$4)),"Revisar horas",IF(AND(OR(C406&lt;&gt;"Serviço",E406&lt;&gt;"Presente"),F406&lt;&gt;""),"Horas não aplicáveis",IF(G406="Inativo","Cadastro inativo","OK")))))))))))</f>
        <v/>
      </c>
    </row>
    <row r="407" ht="21" customHeight="1">
      <c r="A407" s="33" t="n"/>
      <c r="B407" s="22" t="n"/>
      <c r="C407" s="23" t="n"/>
      <c r="D407" s="24" t="n"/>
      <c r="E407" s="23" t="n"/>
      <c r="F407" s="26" t="n"/>
      <c r="G407" s="27">
        <f>IF(B407="","",IFERROR(VLOOKUP(B407,Membros!$A$2:$B$121,2,FALSE),"Não cadastrado"))</f>
        <v/>
      </c>
      <c r="H407" s="28">
        <f>IF(COUNTA(A407:F407)=0,"",IF(AND(K407="OK",E407="Presente",A407&gt;=Configuração!$B$2,A407&lt;=Configuração!$B$3,COUNTIFS($B$2:B407,B407,$E$2:E407,"Presente",$A$2:A407,"&gt;="&amp;Configuração!$B$2,$A$2:A407,"&lt;="&amp;Configuração!$B$3,$K$2:K407,"OK")=1),1,0))</f>
        <v/>
      </c>
      <c r="I407" s="28">
        <f>IF(COUNTA(A407:F407)=0,"",IF(AND(K407="OK",E407="Presente",A407&gt;=Configuração!$B$2,A407&lt;=Configuração!$B$3,COUNTIFS($B$2:B407,B407,$C$2:C407,C407,$E$2:E407,"Presente",$A$2:A407,"&gt;="&amp;Configuração!$B$2,$A$2:A407,"&lt;="&amp;Configuração!$B$3,$K$2:K407,"OK")=1),1,0))</f>
        <v/>
      </c>
      <c r="J407" s="27">
        <f>IF(OR(A407="",B407="",C407="",D407=""),"",IF(COUNTIFS($A$2:$A$501,A407,$B$2:$B$501,B407,$C$2:$C$501,C407,$D$2:$D$501,D407)&gt;1,"Duplicado",""))</f>
        <v/>
      </c>
      <c r="K407" s="27">
        <f>IF(COUNTA(A407:F407)=0,"",IF(OR(A407="",B407="",C407="",D407="",E407=""),"Campos obrigatórios",IF(OR(NOT(ISNUMBER(A407)),A407&lt;DATE(2020,1,1),A407&gt;TODAY()),"Data inválida",IF(COUNTIF(Configuração!$E$2:$E$4,C407)=0,"Frente inválida",IF(COUNTIF(Configuração!$H$2:$H$4,E407)=0,"Situação inválida",IF(G407="Não cadastrado","Código não cadastrado",IF(COUNTIFS(Configuração!$F$2:$F$20,D407,Configuração!$G$2:$G$20,C407)=0,"Atividade incompatível",IF(J407="Duplicado","Possível duplicidade",IF(AND(C407="Serviço",E407="Presente",OR(F407="",NOT(ISNUMBER(F407)),F407&lt;=0,F407&gt;Configuração!$B$4)),"Revisar horas",IF(AND(OR(C407&lt;&gt;"Serviço",E407&lt;&gt;"Presente"),F407&lt;&gt;""),"Horas não aplicáveis",IF(G407="Inativo","Cadastro inativo","OK")))))))))))</f>
        <v/>
      </c>
    </row>
    <row r="408" ht="21" customHeight="1">
      <c r="A408" s="33" t="n"/>
      <c r="B408" s="22" t="n"/>
      <c r="C408" s="23" t="n"/>
      <c r="D408" s="24" t="n"/>
      <c r="E408" s="23" t="n"/>
      <c r="F408" s="26" t="n"/>
      <c r="G408" s="27">
        <f>IF(B408="","",IFERROR(VLOOKUP(B408,Membros!$A$2:$B$121,2,FALSE),"Não cadastrado"))</f>
        <v/>
      </c>
      <c r="H408" s="28">
        <f>IF(COUNTA(A408:F408)=0,"",IF(AND(K408="OK",E408="Presente",A408&gt;=Configuração!$B$2,A408&lt;=Configuração!$B$3,COUNTIFS($B$2:B408,B408,$E$2:E408,"Presente",$A$2:A408,"&gt;="&amp;Configuração!$B$2,$A$2:A408,"&lt;="&amp;Configuração!$B$3,$K$2:K408,"OK")=1),1,0))</f>
        <v/>
      </c>
      <c r="I408" s="28">
        <f>IF(COUNTA(A408:F408)=0,"",IF(AND(K408="OK",E408="Presente",A408&gt;=Configuração!$B$2,A408&lt;=Configuração!$B$3,COUNTIFS($B$2:B408,B408,$C$2:C408,C408,$E$2:E408,"Presente",$A$2:A408,"&gt;="&amp;Configuração!$B$2,$A$2:A408,"&lt;="&amp;Configuração!$B$3,$K$2:K408,"OK")=1),1,0))</f>
        <v/>
      </c>
      <c r="J408" s="27">
        <f>IF(OR(A408="",B408="",C408="",D408=""),"",IF(COUNTIFS($A$2:$A$501,A408,$B$2:$B$501,B408,$C$2:$C$501,C408,$D$2:$D$501,D408)&gt;1,"Duplicado",""))</f>
        <v/>
      </c>
      <c r="K408" s="27">
        <f>IF(COUNTA(A408:F408)=0,"",IF(OR(A408="",B408="",C408="",D408="",E408=""),"Campos obrigatórios",IF(OR(NOT(ISNUMBER(A408)),A408&lt;DATE(2020,1,1),A408&gt;TODAY()),"Data inválida",IF(COUNTIF(Configuração!$E$2:$E$4,C408)=0,"Frente inválida",IF(COUNTIF(Configuração!$H$2:$H$4,E408)=0,"Situação inválida",IF(G408="Não cadastrado","Código não cadastrado",IF(COUNTIFS(Configuração!$F$2:$F$20,D408,Configuração!$G$2:$G$20,C408)=0,"Atividade incompatível",IF(J408="Duplicado","Possível duplicidade",IF(AND(C408="Serviço",E408="Presente",OR(F408="",NOT(ISNUMBER(F408)),F408&lt;=0,F408&gt;Configuração!$B$4)),"Revisar horas",IF(AND(OR(C408&lt;&gt;"Serviço",E408&lt;&gt;"Presente"),F408&lt;&gt;""),"Horas não aplicáveis",IF(G408="Inativo","Cadastro inativo","OK")))))))))))</f>
        <v/>
      </c>
    </row>
    <row r="409" ht="21" customHeight="1">
      <c r="A409" s="33" t="n"/>
      <c r="B409" s="22" t="n"/>
      <c r="C409" s="23" t="n"/>
      <c r="D409" s="24" t="n"/>
      <c r="E409" s="23" t="n"/>
      <c r="F409" s="26" t="n"/>
      <c r="G409" s="27">
        <f>IF(B409="","",IFERROR(VLOOKUP(B409,Membros!$A$2:$B$121,2,FALSE),"Não cadastrado"))</f>
        <v/>
      </c>
      <c r="H409" s="28">
        <f>IF(COUNTA(A409:F409)=0,"",IF(AND(K409="OK",E409="Presente",A409&gt;=Configuração!$B$2,A409&lt;=Configuração!$B$3,COUNTIFS($B$2:B409,B409,$E$2:E409,"Presente",$A$2:A409,"&gt;="&amp;Configuração!$B$2,$A$2:A409,"&lt;="&amp;Configuração!$B$3,$K$2:K409,"OK")=1),1,0))</f>
        <v/>
      </c>
      <c r="I409" s="28">
        <f>IF(COUNTA(A409:F409)=0,"",IF(AND(K409="OK",E409="Presente",A409&gt;=Configuração!$B$2,A409&lt;=Configuração!$B$3,COUNTIFS($B$2:B409,B409,$C$2:C409,C409,$E$2:E409,"Presente",$A$2:A409,"&gt;="&amp;Configuração!$B$2,$A$2:A409,"&lt;="&amp;Configuração!$B$3,$K$2:K409,"OK")=1),1,0))</f>
        <v/>
      </c>
      <c r="J409" s="27">
        <f>IF(OR(A409="",B409="",C409="",D409=""),"",IF(COUNTIFS($A$2:$A$501,A409,$B$2:$B$501,B409,$C$2:$C$501,C409,$D$2:$D$501,D409)&gt;1,"Duplicado",""))</f>
        <v/>
      </c>
      <c r="K409" s="27">
        <f>IF(COUNTA(A409:F409)=0,"",IF(OR(A409="",B409="",C409="",D409="",E409=""),"Campos obrigatórios",IF(OR(NOT(ISNUMBER(A409)),A409&lt;DATE(2020,1,1),A409&gt;TODAY()),"Data inválida",IF(COUNTIF(Configuração!$E$2:$E$4,C409)=0,"Frente inválida",IF(COUNTIF(Configuração!$H$2:$H$4,E409)=0,"Situação inválida",IF(G409="Não cadastrado","Código não cadastrado",IF(COUNTIFS(Configuração!$F$2:$F$20,D409,Configuração!$G$2:$G$20,C409)=0,"Atividade incompatível",IF(J409="Duplicado","Possível duplicidade",IF(AND(C409="Serviço",E409="Presente",OR(F409="",NOT(ISNUMBER(F409)),F409&lt;=0,F409&gt;Configuração!$B$4)),"Revisar horas",IF(AND(OR(C409&lt;&gt;"Serviço",E409&lt;&gt;"Presente"),F409&lt;&gt;""),"Horas não aplicáveis",IF(G409="Inativo","Cadastro inativo","OK")))))))))))</f>
        <v/>
      </c>
    </row>
    <row r="410" ht="21" customHeight="1">
      <c r="A410" s="33" t="n"/>
      <c r="B410" s="22" t="n"/>
      <c r="C410" s="23" t="n"/>
      <c r="D410" s="24" t="n"/>
      <c r="E410" s="23" t="n"/>
      <c r="F410" s="26" t="n"/>
      <c r="G410" s="27">
        <f>IF(B410="","",IFERROR(VLOOKUP(B410,Membros!$A$2:$B$121,2,FALSE),"Não cadastrado"))</f>
        <v/>
      </c>
      <c r="H410" s="28">
        <f>IF(COUNTA(A410:F410)=0,"",IF(AND(K410="OK",E410="Presente",A410&gt;=Configuração!$B$2,A410&lt;=Configuração!$B$3,COUNTIFS($B$2:B410,B410,$E$2:E410,"Presente",$A$2:A410,"&gt;="&amp;Configuração!$B$2,$A$2:A410,"&lt;="&amp;Configuração!$B$3,$K$2:K410,"OK")=1),1,0))</f>
        <v/>
      </c>
      <c r="I410" s="28">
        <f>IF(COUNTA(A410:F410)=0,"",IF(AND(K410="OK",E410="Presente",A410&gt;=Configuração!$B$2,A410&lt;=Configuração!$B$3,COUNTIFS($B$2:B410,B410,$C$2:C410,C410,$E$2:E410,"Presente",$A$2:A410,"&gt;="&amp;Configuração!$B$2,$A$2:A410,"&lt;="&amp;Configuração!$B$3,$K$2:K410,"OK")=1),1,0))</f>
        <v/>
      </c>
      <c r="J410" s="27">
        <f>IF(OR(A410="",B410="",C410="",D410=""),"",IF(COUNTIFS($A$2:$A$501,A410,$B$2:$B$501,B410,$C$2:$C$501,C410,$D$2:$D$501,D410)&gt;1,"Duplicado",""))</f>
        <v/>
      </c>
      <c r="K410" s="27">
        <f>IF(COUNTA(A410:F410)=0,"",IF(OR(A410="",B410="",C410="",D410="",E410=""),"Campos obrigatórios",IF(OR(NOT(ISNUMBER(A410)),A410&lt;DATE(2020,1,1),A410&gt;TODAY()),"Data inválida",IF(COUNTIF(Configuração!$E$2:$E$4,C410)=0,"Frente inválida",IF(COUNTIF(Configuração!$H$2:$H$4,E410)=0,"Situação inválida",IF(G410="Não cadastrado","Código não cadastrado",IF(COUNTIFS(Configuração!$F$2:$F$20,D410,Configuração!$G$2:$G$20,C410)=0,"Atividade incompatível",IF(J410="Duplicado","Possível duplicidade",IF(AND(C410="Serviço",E410="Presente",OR(F410="",NOT(ISNUMBER(F410)),F410&lt;=0,F410&gt;Configuração!$B$4)),"Revisar horas",IF(AND(OR(C410&lt;&gt;"Serviço",E410&lt;&gt;"Presente"),F410&lt;&gt;""),"Horas não aplicáveis",IF(G410="Inativo","Cadastro inativo","OK")))))))))))</f>
        <v/>
      </c>
    </row>
    <row r="411" ht="21" customHeight="1">
      <c r="A411" s="33" t="n"/>
      <c r="B411" s="22" t="n"/>
      <c r="C411" s="23" t="n"/>
      <c r="D411" s="24" t="n"/>
      <c r="E411" s="23" t="n"/>
      <c r="F411" s="26" t="n"/>
      <c r="G411" s="27">
        <f>IF(B411="","",IFERROR(VLOOKUP(B411,Membros!$A$2:$B$121,2,FALSE),"Não cadastrado"))</f>
        <v/>
      </c>
      <c r="H411" s="28">
        <f>IF(COUNTA(A411:F411)=0,"",IF(AND(K411="OK",E411="Presente",A411&gt;=Configuração!$B$2,A411&lt;=Configuração!$B$3,COUNTIFS($B$2:B411,B411,$E$2:E411,"Presente",$A$2:A411,"&gt;="&amp;Configuração!$B$2,$A$2:A411,"&lt;="&amp;Configuração!$B$3,$K$2:K411,"OK")=1),1,0))</f>
        <v/>
      </c>
      <c r="I411" s="28">
        <f>IF(COUNTA(A411:F411)=0,"",IF(AND(K411="OK",E411="Presente",A411&gt;=Configuração!$B$2,A411&lt;=Configuração!$B$3,COUNTIFS($B$2:B411,B411,$C$2:C411,C411,$E$2:E411,"Presente",$A$2:A411,"&gt;="&amp;Configuração!$B$2,$A$2:A411,"&lt;="&amp;Configuração!$B$3,$K$2:K411,"OK")=1),1,0))</f>
        <v/>
      </c>
      <c r="J411" s="27">
        <f>IF(OR(A411="",B411="",C411="",D411=""),"",IF(COUNTIFS($A$2:$A$501,A411,$B$2:$B$501,B411,$C$2:$C$501,C411,$D$2:$D$501,D411)&gt;1,"Duplicado",""))</f>
        <v/>
      </c>
      <c r="K411" s="27">
        <f>IF(COUNTA(A411:F411)=0,"",IF(OR(A411="",B411="",C411="",D411="",E411=""),"Campos obrigatórios",IF(OR(NOT(ISNUMBER(A411)),A411&lt;DATE(2020,1,1),A411&gt;TODAY()),"Data inválida",IF(COUNTIF(Configuração!$E$2:$E$4,C411)=0,"Frente inválida",IF(COUNTIF(Configuração!$H$2:$H$4,E411)=0,"Situação inválida",IF(G411="Não cadastrado","Código não cadastrado",IF(COUNTIFS(Configuração!$F$2:$F$20,D411,Configuração!$G$2:$G$20,C411)=0,"Atividade incompatível",IF(J411="Duplicado","Possível duplicidade",IF(AND(C411="Serviço",E411="Presente",OR(F411="",NOT(ISNUMBER(F411)),F411&lt;=0,F411&gt;Configuração!$B$4)),"Revisar horas",IF(AND(OR(C411&lt;&gt;"Serviço",E411&lt;&gt;"Presente"),F411&lt;&gt;""),"Horas não aplicáveis",IF(G411="Inativo","Cadastro inativo","OK")))))))))))</f>
        <v/>
      </c>
    </row>
    <row r="412" ht="21" customHeight="1">
      <c r="A412" s="33" t="n"/>
      <c r="B412" s="22" t="n"/>
      <c r="C412" s="23" t="n"/>
      <c r="D412" s="24" t="n"/>
      <c r="E412" s="23" t="n"/>
      <c r="F412" s="26" t="n"/>
      <c r="G412" s="27">
        <f>IF(B412="","",IFERROR(VLOOKUP(B412,Membros!$A$2:$B$121,2,FALSE),"Não cadastrado"))</f>
        <v/>
      </c>
      <c r="H412" s="28">
        <f>IF(COUNTA(A412:F412)=0,"",IF(AND(K412="OK",E412="Presente",A412&gt;=Configuração!$B$2,A412&lt;=Configuração!$B$3,COUNTIFS($B$2:B412,B412,$E$2:E412,"Presente",$A$2:A412,"&gt;="&amp;Configuração!$B$2,$A$2:A412,"&lt;="&amp;Configuração!$B$3,$K$2:K412,"OK")=1),1,0))</f>
        <v/>
      </c>
      <c r="I412" s="28">
        <f>IF(COUNTA(A412:F412)=0,"",IF(AND(K412="OK",E412="Presente",A412&gt;=Configuração!$B$2,A412&lt;=Configuração!$B$3,COUNTIFS($B$2:B412,B412,$C$2:C412,C412,$E$2:E412,"Presente",$A$2:A412,"&gt;="&amp;Configuração!$B$2,$A$2:A412,"&lt;="&amp;Configuração!$B$3,$K$2:K412,"OK")=1),1,0))</f>
        <v/>
      </c>
      <c r="J412" s="27">
        <f>IF(OR(A412="",B412="",C412="",D412=""),"",IF(COUNTIFS($A$2:$A$501,A412,$B$2:$B$501,B412,$C$2:$C$501,C412,$D$2:$D$501,D412)&gt;1,"Duplicado",""))</f>
        <v/>
      </c>
      <c r="K412" s="27">
        <f>IF(COUNTA(A412:F412)=0,"",IF(OR(A412="",B412="",C412="",D412="",E412=""),"Campos obrigatórios",IF(OR(NOT(ISNUMBER(A412)),A412&lt;DATE(2020,1,1),A412&gt;TODAY()),"Data inválida",IF(COUNTIF(Configuração!$E$2:$E$4,C412)=0,"Frente inválida",IF(COUNTIF(Configuração!$H$2:$H$4,E412)=0,"Situação inválida",IF(G412="Não cadastrado","Código não cadastrado",IF(COUNTIFS(Configuração!$F$2:$F$20,D412,Configuração!$G$2:$G$20,C412)=0,"Atividade incompatível",IF(J412="Duplicado","Possível duplicidade",IF(AND(C412="Serviço",E412="Presente",OR(F412="",NOT(ISNUMBER(F412)),F412&lt;=0,F412&gt;Configuração!$B$4)),"Revisar horas",IF(AND(OR(C412&lt;&gt;"Serviço",E412&lt;&gt;"Presente"),F412&lt;&gt;""),"Horas não aplicáveis",IF(G412="Inativo","Cadastro inativo","OK")))))))))))</f>
        <v/>
      </c>
    </row>
    <row r="413" ht="21" customHeight="1">
      <c r="A413" s="33" t="n"/>
      <c r="B413" s="22" t="n"/>
      <c r="C413" s="23" t="n"/>
      <c r="D413" s="24" t="n"/>
      <c r="E413" s="23" t="n"/>
      <c r="F413" s="26" t="n"/>
      <c r="G413" s="27">
        <f>IF(B413="","",IFERROR(VLOOKUP(B413,Membros!$A$2:$B$121,2,FALSE),"Não cadastrado"))</f>
        <v/>
      </c>
      <c r="H413" s="28">
        <f>IF(COUNTA(A413:F413)=0,"",IF(AND(K413="OK",E413="Presente",A413&gt;=Configuração!$B$2,A413&lt;=Configuração!$B$3,COUNTIFS($B$2:B413,B413,$E$2:E413,"Presente",$A$2:A413,"&gt;="&amp;Configuração!$B$2,$A$2:A413,"&lt;="&amp;Configuração!$B$3,$K$2:K413,"OK")=1),1,0))</f>
        <v/>
      </c>
      <c r="I413" s="28">
        <f>IF(COUNTA(A413:F413)=0,"",IF(AND(K413="OK",E413="Presente",A413&gt;=Configuração!$B$2,A413&lt;=Configuração!$B$3,COUNTIFS($B$2:B413,B413,$C$2:C413,C413,$E$2:E413,"Presente",$A$2:A413,"&gt;="&amp;Configuração!$B$2,$A$2:A413,"&lt;="&amp;Configuração!$B$3,$K$2:K413,"OK")=1),1,0))</f>
        <v/>
      </c>
      <c r="J413" s="27">
        <f>IF(OR(A413="",B413="",C413="",D413=""),"",IF(COUNTIFS($A$2:$A$501,A413,$B$2:$B$501,B413,$C$2:$C$501,C413,$D$2:$D$501,D413)&gt;1,"Duplicado",""))</f>
        <v/>
      </c>
      <c r="K413" s="27">
        <f>IF(COUNTA(A413:F413)=0,"",IF(OR(A413="",B413="",C413="",D413="",E413=""),"Campos obrigatórios",IF(OR(NOT(ISNUMBER(A413)),A413&lt;DATE(2020,1,1),A413&gt;TODAY()),"Data inválida",IF(COUNTIF(Configuração!$E$2:$E$4,C413)=0,"Frente inválida",IF(COUNTIF(Configuração!$H$2:$H$4,E413)=0,"Situação inválida",IF(G413="Não cadastrado","Código não cadastrado",IF(COUNTIFS(Configuração!$F$2:$F$20,D413,Configuração!$G$2:$G$20,C413)=0,"Atividade incompatível",IF(J413="Duplicado","Possível duplicidade",IF(AND(C413="Serviço",E413="Presente",OR(F413="",NOT(ISNUMBER(F413)),F413&lt;=0,F413&gt;Configuração!$B$4)),"Revisar horas",IF(AND(OR(C413&lt;&gt;"Serviço",E413&lt;&gt;"Presente"),F413&lt;&gt;""),"Horas não aplicáveis",IF(G413="Inativo","Cadastro inativo","OK")))))))))))</f>
        <v/>
      </c>
    </row>
    <row r="414" ht="21" customHeight="1">
      <c r="A414" s="33" t="n"/>
      <c r="B414" s="22" t="n"/>
      <c r="C414" s="23" t="n"/>
      <c r="D414" s="24" t="n"/>
      <c r="E414" s="23" t="n"/>
      <c r="F414" s="26" t="n"/>
      <c r="G414" s="27">
        <f>IF(B414="","",IFERROR(VLOOKUP(B414,Membros!$A$2:$B$121,2,FALSE),"Não cadastrado"))</f>
        <v/>
      </c>
      <c r="H414" s="28">
        <f>IF(COUNTA(A414:F414)=0,"",IF(AND(K414="OK",E414="Presente",A414&gt;=Configuração!$B$2,A414&lt;=Configuração!$B$3,COUNTIFS($B$2:B414,B414,$E$2:E414,"Presente",$A$2:A414,"&gt;="&amp;Configuração!$B$2,$A$2:A414,"&lt;="&amp;Configuração!$B$3,$K$2:K414,"OK")=1),1,0))</f>
        <v/>
      </c>
      <c r="I414" s="28">
        <f>IF(COUNTA(A414:F414)=0,"",IF(AND(K414="OK",E414="Presente",A414&gt;=Configuração!$B$2,A414&lt;=Configuração!$B$3,COUNTIFS($B$2:B414,B414,$C$2:C414,C414,$E$2:E414,"Presente",$A$2:A414,"&gt;="&amp;Configuração!$B$2,$A$2:A414,"&lt;="&amp;Configuração!$B$3,$K$2:K414,"OK")=1),1,0))</f>
        <v/>
      </c>
      <c r="J414" s="27">
        <f>IF(OR(A414="",B414="",C414="",D414=""),"",IF(COUNTIFS($A$2:$A$501,A414,$B$2:$B$501,B414,$C$2:$C$501,C414,$D$2:$D$501,D414)&gt;1,"Duplicado",""))</f>
        <v/>
      </c>
      <c r="K414" s="27">
        <f>IF(COUNTA(A414:F414)=0,"",IF(OR(A414="",B414="",C414="",D414="",E414=""),"Campos obrigatórios",IF(OR(NOT(ISNUMBER(A414)),A414&lt;DATE(2020,1,1),A414&gt;TODAY()),"Data inválida",IF(COUNTIF(Configuração!$E$2:$E$4,C414)=0,"Frente inválida",IF(COUNTIF(Configuração!$H$2:$H$4,E414)=0,"Situação inválida",IF(G414="Não cadastrado","Código não cadastrado",IF(COUNTIFS(Configuração!$F$2:$F$20,D414,Configuração!$G$2:$G$20,C414)=0,"Atividade incompatível",IF(J414="Duplicado","Possível duplicidade",IF(AND(C414="Serviço",E414="Presente",OR(F414="",NOT(ISNUMBER(F414)),F414&lt;=0,F414&gt;Configuração!$B$4)),"Revisar horas",IF(AND(OR(C414&lt;&gt;"Serviço",E414&lt;&gt;"Presente"),F414&lt;&gt;""),"Horas não aplicáveis",IF(G414="Inativo","Cadastro inativo","OK")))))))))))</f>
        <v/>
      </c>
    </row>
    <row r="415" ht="21" customHeight="1">
      <c r="A415" s="33" t="n"/>
      <c r="B415" s="22" t="n"/>
      <c r="C415" s="23" t="n"/>
      <c r="D415" s="24" t="n"/>
      <c r="E415" s="23" t="n"/>
      <c r="F415" s="26" t="n"/>
      <c r="G415" s="27">
        <f>IF(B415="","",IFERROR(VLOOKUP(B415,Membros!$A$2:$B$121,2,FALSE),"Não cadastrado"))</f>
        <v/>
      </c>
      <c r="H415" s="28">
        <f>IF(COUNTA(A415:F415)=0,"",IF(AND(K415="OK",E415="Presente",A415&gt;=Configuração!$B$2,A415&lt;=Configuração!$B$3,COUNTIFS($B$2:B415,B415,$E$2:E415,"Presente",$A$2:A415,"&gt;="&amp;Configuração!$B$2,$A$2:A415,"&lt;="&amp;Configuração!$B$3,$K$2:K415,"OK")=1),1,0))</f>
        <v/>
      </c>
      <c r="I415" s="28">
        <f>IF(COUNTA(A415:F415)=0,"",IF(AND(K415="OK",E415="Presente",A415&gt;=Configuração!$B$2,A415&lt;=Configuração!$B$3,COUNTIFS($B$2:B415,B415,$C$2:C415,C415,$E$2:E415,"Presente",$A$2:A415,"&gt;="&amp;Configuração!$B$2,$A$2:A415,"&lt;="&amp;Configuração!$B$3,$K$2:K415,"OK")=1),1,0))</f>
        <v/>
      </c>
      <c r="J415" s="27">
        <f>IF(OR(A415="",B415="",C415="",D415=""),"",IF(COUNTIFS($A$2:$A$501,A415,$B$2:$B$501,B415,$C$2:$C$501,C415,$D$2:$D$501,D415)&gt;1,"Duplicado",""))</f>
        <v/>
      </c>
      <c r="K415" s="27">
        <f>IF(COUNTA(A415:F415)=0,"",IF(OR(A415="",B415="",C415="",D415="",E415=""),"Campos obrigatórios",IF(OR(NOT(ISNUMBER(A415)),A415&lt;DATE(2020,1,1),A415&gt;TODAY()),"Data inválida",IF(COUNTIF(Configuração!$E$2:$E$4,C415)=0,"Frente inválida",IF(COUNTIF(Configuração!$H$2:$H$4,E415)=0,"Situação inválida",IF(G415="Não cadastrado","Código não cadastrado",IF(COUNTIFS(Configuração!$F$2:$F$20,D415,Configuração!$G$2:$G$20,C415)=0,"Atividade incompatível",IF(J415="Duplicado","Possível duplicidade",IF(AND(C415="Serviço",E415="Presente",OR(F415="",NOT(ISNUMBER(F415)),F415&lt;=0,F415&gt;Configuração!$B$4)),"Revisar horas",IF(AND(OR(C415&lt;&gt;"Serviço",E415&lt;&gt;"Presente"),F415&lt;&gt;""),"Horas não aplicáveis",IF(G415="Inativo","Cadastro inativo","OK")))))))))))</f>
        <v/>
      </c>
    </row>
    <row r="416" ht="21" customHeight="1">
      <c r="A416" s="33" t="n"/>
      <c r="B416" s="22" t="n"/>
      <c r="C416" s="23" t="n"/>
      <c r="D416" s="24" t="n"/>
      <c r="E416" s="23" t="n"/>
      <c r="F416" s="26" t="n"/>
      <c r="G416" s="27">
        <f>IF(B416="","",IFERROR(VLOOKUP(B416,Membros!$A$2:$B$121,2,FALSE),"Não cadastrado"))</f>
        <v/>
      </c>
      <c r="H416" s="28">
        <f>IF(COUNTA(A416:F416)=0,"",IF(AND(K416="OK",E416="Presente",A416&gt;=Configuração!$B$2,A416&lt;=Configuração!$B$3,COUNTIFS($B$2:B416,B416,$E$2:E416,"Presente",$A$2:A416,"&gt;="&amp;Configuração!$B$2,$A$2:A416,"&lt;="&amp;Configuração!$B$3,$K$2:K416,"OK")=1),1,0))</f>
        <v/>
      </c>
      <c r="I416" s="28">
        <f>IF(COUNTA(A416:F416)=0,"",IF(AND(K416="OK",E416="Presente",A416&gt;=Configuração!$B$2,A416&lt;=Configuração!$B$3,COUNTIFS($B$2:B416,B416,$C$2:C416,C416,$E$2:E416,"Presente",$A$2:A416,"&gt;="&amp;Configuração!$B$2,$A$2:A416,"&lt;="&amp;Configuração!$B$3,$K$2:K416,"OK")=1),1,0))</f>
        <v/>
      </c>
      <c r="J416" s="27">
        <f>IF(OR(A416="",B416="",C416="",D416=""),"",IF(COUNTIFS($A$2:$A$501,A416,$B$2:$B$501,B416,$C$2:$C$501,C416,$D$2:$D$501,D416)&gt;1,"Duplicado",""))</f>
        <v/>
      </c>
      <c r="K416" s="27">
        <f>IF(COUNTA(A416:F416)=0,"",IF(OR(A416="",B416="",C416="",D416="",E416=""),"Campos obrigatórios",IF(OR(NOT(ISNUMBER(A416)),A416&lt;DATE(2020,1,1),A416&gt;TODAY()),"Data inválida",IF(COUNTIF(Configuração!$E$2:$E$4,C416)=0,"Frente inválida",IF(COUNTIF(Configuração!$H$2:$H$4,E416)=0,"Situação inválida",IF(G416="Não cadastrado","Código não cadastrado",IF(COUNTIFS(Configuração!$F$2:$F$20,D416,Configuração!$G$2:$G$20,C416)=0,"Atividade incompatível",IF(J416="Duplicado","Possível duplicidade",IF(AND(C416="Serviço",E416="Presente",OR(F416="",NOT(ISNUMBER(F416)),F416&lt;=0,F416&gt;Configuração!$B$4)),"Revisar horas",IF(AND(OR(C416&lt;&gt;"Serviço",E416&lt;&gt;"Presente"),F416&lt;&gt;""),"Horas não aplicáveis",IF(G416="Inativo","Cadastro inativo","OK")))))))))))</f>
        <v/>
      </c>
    </row>
    <row r="417" ht="21" customHeight="1">
      <c r="A417" s="33" t="n"/>
      <c r="B417" s="22" t="n"/>
      <c r="C417" s="23" t="n"/>
      <c r="D417" s="24" t="n"/>
      <c r="E417" s="23" t="n"/>
      <c r="F417" s="26" t="n"/>
      <c r="G417" s="27">
        <f>IF(B417="","",IFERROR(VLOOKUP(B417,Membros!$A$2:$B$121,2,FALSE),"Não cadastrado"))</f>
        <v/>
      </c>
      <c r="H417" s="28">
        <f>IF(COUNTA(A417:F417)=0,"",IF(AND(K417="OK",E417="Presente",A417&gt;=Configuração!$B$2,A417&lt;=Configuração!$B$3,COUNTIFS($B$2:B417,B417,$E$2:E417,"Presente",$A$2:A417,"&gt;="&amp;Configuração!$B$2,$A$2:A417,"&lt;="&amp;Configuração!$B$3,$K$2:K417,"OK")=1),1,0))</f>
        <v/>
      </c>
      <c r="I417" s="28">
        <f>IF(COUNTA(A417:F417)=0,"",IF(AND(K417="OK",E417="Presente",A417&gt;=Configuração!$B$2,A417&lt;=Configuração!$B$3,COUNTIFS($B$2:B417,B417,$C$2:C417,C417,$E$2:E417,"Presente",$A$2:A417,"&gt;="&amp;Configuração!$B$2,$A$2:A417,"&lt;="&amp;Configuração!$B$3,$K$2:K417,"OK")=1),1,0))</f>
        <v/>
      </c>
      <c r="J417" s="27">
        <f>IF(OR(A417="",B417="",C417="",D417=""),"",IF(COUNTIFS($A$2:$A$501,A417,$B$2:$B$501,B417,$C$2:$C$501,C417,$D$2:$D$501,D417)&gt;1,"Duplicado",""))</f>
        <v/>
      </c>
      <c r="K417" s="27">
        <f>IF(COUNTA(A417:F417)=0,"",IF(OR(A417="",B417="",C417="",D417="",E417=""),"Campos obrigatórios",IF(OR(NOT(ISNUMBER(A417)),A417&lt;DATE(2020,1,1),A417&gt;TODAY()),"Data inválida",IF(COUNTIF(Configuração!$E$2:$E$4,C417)=0,"Frente inválida",IF(COUNTIF(Configuração!$H$2:$H$4,E417)=0,"Situação inválida",IF(G417="Não cadastrado","Código não cadastrado",IF(COUNTIFS(Configuração!$F$2:$F$20,D417,Configuração!$G$2:$G$20,C417)=0,"Atividade incompatível",IF(J417="Duplicado","Possível duplicidade",IF(AND(C417="Serviço",E417="Presente",OR(F417="",NOT(ISNUMBER(F417)),F417&lt;=0,F417&gt;Configuração!$B$4)),"Revisar horas",IF(AND(OR(C417&lt;&gt;"Serviço",E417&lt;&gt;"Presente"),F417&lt;&gt;""),"Horas não aplicáveis",IF(G417="Inativo","Cadastro inativo","OK")))))))))))</f>
        <v/>
      </c>
    </row>
    <row r="418" ht="21" customHeight="1">
      <c r="A418" s="33" t="n"/>
      <c r="B418" s="22" t="n"/>
      <c r="C418" s="23" t="n"/>
      <c r="D418" s="24" t="n"/>
      <c r="E418" s="23" t="n"/>
      <c r="F418" s="26" t="n"/>
      <c r="G418" s="27">
        <f>IF(B418="","",IFERROR(VLOOKUP(B418,Membros!$A$2:$B$121,2,FALSE),"Não cadastrado"))</f>
        <v/>
      </c>
      <c r="H418" s="28">
        <f>IF(COUNTA(A418:F418)=0,"",IF(AND(K418="OK",E418="Presente",A418&gt;=Configuração!$B$2,A418&lt;=Configuração!$B$3,COUNTIFS($B$2:B418,B418,$E$2:E418,"Presente",$A$2:A418,"&gt;="&amp;Configuração!$B$2,$A$2:A418,"&lt;="&amp;Configuração!$B$3,$K$2:K418,"OK")=1),1,0))</f>
        <v/>
      </c>
      <c r="I418" s="28">
        <f>IF(COUNTA(A418:F418)=0,"",IF(AND(K418="OK",E418="Presente",A418&gt;=Configuração!$B$2,A418&lt;=Configuração!$B$3,COUNTIFS($B$2:B418,B418,$C$2:C418,C418,$E$2:E418,"Presente",$A$2:A418,"&gt;="&amp;Configuração!$B$2,$A$2:A418,"&lt;="&amp;Configuração!$B$3,$K$2:K418,"OK")=1),1,0))</f>
        <v/>
      </c>
      <c r="J418" s="27">
        <f>IF(OR(A418="",B418="",C418="",D418=""),"",IF(COUNTIFS($A$2:$A$501,A418,$B$2:$B$501,B418,$C$2:$C$501,C418,$D$2:$D$501,D418)&gt;1,"Duplicado",""))</f>
        <v/>
      </c>
      <c r="K418" s="27">
        <f>IF(COUNTA(A418:F418)=0,"",IF(OR(A418="",B418="",C418="",D418="",E418=""),"Campos obrigatórios",IF(OR(NOT(ISNUMBER(A418)),A418&lt;DATE(2020,1,1),A418&gt;TODAY()),"Data inválida",IF(COUNTIF(Configuração!$E$2:$E$4,C418)=0,"Frente inválida",IF(COUNTIF(Configuração!$H$2:$H$4,E418)=0,"Situação inválida",IF(G418="Não cadastrado","Código não cadastrado",IF(COUNTIFS(Configuração!$F$2:$F$20,D418,Configuração!$G$2:$G$20,C418)=0,"Atividade incompatível",IF(J418="Duplicado","Possível duplicidade",IF(AND(C418="Serviço",E418="Presente",OR(F418="",NOT(ISNUMBER(F418)),F418&lt;=0,F418&gt;Configuração!$B$4)),"Revisar horas",IF(AND(OR(C418&lt;&gt;"Serviço",E418&lt;&gt;"Presente"),F418&lt;&gt;""),"Horas não aplicáveis",IF(G418="Inativo","Cadastro inativo","OK")))))))))))</f>
        <v/>
      </c>
    </row>
    <row r="419" ht="21" customHeight="1">
      <c r="A419" s="33" t="n"/>
      <c r="B419" s="22" t="n"/>
      <c r="C419" s="23" t="n"/>
      <c r="D419" s="24" t="n"/>
      <c r="E419" s="23" t="n"/>
      <c r="F419" s="26" t="n"/>
      <c r="G419" s="27">
        <f>IF(B419="","",IFERROR(VLOOKUP(B419,Membros!$A$2:$B$121,2,FALSE),"Não cadastrado"))</f>
        <v/>
      </c>
      <c r="H419" s="28">
        <f>IF(COUNTA(A419:F419)=0,"",IF(AND(K419="OK",E419="Presente",A419&gt;=Configuração!$B$2,A419&lt;=Configuração!$B$3,COUNTIFS($B$2:B419,B419,$E$2:E419,"Presente",$A$2:A419,"&gt;="&amp;Configuração!$B$2,$A$2:A419,"&lt;="&amp;Configuração!$B$3,$K$2:K419,"OK")=1),1,0))</f>
        <v/>
      </c>
      <c r="I419" s="28">
        <f>IF(COUNTA(A419:F419)=0,"",IF(AND(K419="OK",E419="Presente",A419&gt;=Configuração!$B$2,A419&lt;=Configuração!$B$3,COUNTIFS($B$2:B419,B419,$C$2:C419,C419,$E$2:E419,"Presente",$A$2:A419,"&gt;="&amp;Configuração!$B$2,$A$2:A419,"&lt;="&amp;Configuração!$B$3,$K$2:K419,"OK")=1),1,0))</f>
        <v/>
      </c>
      <c r="J419" s="27">
        <f>IF(OR(A419="",B419="",C419="",D419=""),"",IF(COUNTIFS($A$2:$A$501,A419,$B$2:$B$501,B419,$C$2:$C$501,C419,$D$2:$D$501,D419)&gt;1,"Duplicado",""))</f>
        <v/>
      </c>
      <c r="K419" s="27">
        <f>IF(COUNTA(A419:F419)=0,"",IF(OR(A419="",B419="",C419="",D419="",E419=""),"Campos obrigatórios",IF(OR(NOT(ISNUMBER(A419)),A419&lt;DATE(2020,1,1),A419&gt;TODAY()),"Data inválida",IF(COUNTIF(Configuração!$E$2:$E$4,C419)=0,"Frente inválida",IF(COUNTIF(Configuração!$H$2:$H$4,E419)=0,"Situação inválida",IF(G419="Não cadastrado","Código não cadastrado",IF(COUNTIFS(Configuração!$F$2:$F$20,D419,Configuração!$G$2:$G$20,C419)=0,"Atividade incompatível",IF(J419="Duplicado","Possível duplicidade",IF(AND(C419="Serviço",E419="Presente",OR(F419="",NOT(ISNUMBER(F419)),F419&lt;=0,F419&gt;Configuração!$B$4)),"Revisar horas",IF(AND(OR(C419&lt;&gt;"Serviço",E419&lt;&gt;"Presente"),F419&lt;&gt;""),"Horas não aplicáveis",IF(G419="Inativo","Cadastro inativo","OK")))))))))))</f>
        <v/>
      </c>
    </row>
    <row r="420" ht="21" customHeight="1">
      <c r="A420" s="33" t="n"/>
      <c r="B420" s="22" t="n"/>
      <c r="C420" s="23" t="n"/>
      <c r="D420" s="24" t="n"/>
      <c r="E420" s="23" t="n"/>
      <c r="F420" s="26" t="n"/>
      <c r="G420" s="27">
        <f>IF(B420="","",IFERROR(VLOOKUP(B420,Membros!$A$2:$B$121,2,FALSE),"Não cadastrado"))</f>
        <v/>
      </c>
      <c r="H420" s="28">
        <f>IF(COUNTA(A420:F420)=0,"",IF(AND(K420="OK",E420="Presente",A420&gt;=Configuração!$B$2,A420&lt;=Configuração!$B$3,COUNTIFS($B$2:B420,B420,$E$2:E420,"Presente",$A$2:A420,"&gt;="&amp;Configuração!$B$2,$A$2:A420,"&lt;="&amp;Configuração!$B$3,$K$2:K420,"OK")=1),1,0))</f>
        <v/>
      </c>
      <c r="I420" s="28">
        <f>IF(COUNTA(A420:F420)=0,"",IF(AND(K420="OK",E420="Presente",A420&gt;=Configuração!$B$2,A420&lt;=Configuração!$B$3,COUNTIFS($B$2:B420,B420,$C$2:C420,C420,$E$2:E420,"Presente",$A$2:A420,"&gt;="&amp;Configuração!$B$2,$A$2:A420,"&lt;="&amp;Configuração!$B$3,$K$2:K420,"OK")=1),1,0))</f>
        <v/>
      </c>
      <c r="J420" s="27">
        <f>IF(OR(A420="",B420="",C420="",D420=""),"",IF(COUNTIFS($A$2:$A$501,A420,$B$2:$B$501,B420,$C$2:$C$501,C420,$D$2:$D$501,D420)&gt;1,"Duplicado",""))</f>
        <v/>
      </c>
      <c r="K420" s="27">
        <f>IF(COUNTA(A420:F420)=0,"",IF(OR(A420="",B420="",C420="",D420="",E420=""),"Campos obrigatórios",IF(OR(NOT(ISNUMBER(A420)),A420&lt;DATE(2020,1,1),A420&gt;TODAY()),"Data inválida",IF(COUNTIF(Configuração!$E$2:$E$4,C420)=0,"Frente inválida",IF(COUNTIF(Configuração!$H$2:$H$4,E420)=0,"Situação inválida",IF(G420="Não cadastrado","Código não cadastrado",IF(COUNTIFS(Configuração!$F$2:$F$20,D420,Configuração!$G$2:$G$20,C420)=0,"Atividade incompatível",IF(J420="Duplicado","Possível duplicidade",IF(AND(C420="Serviço",E420="Presente",OR(F420="",NOT(ISNUMBER(F420)),F420&lt;=0,F420&gt;Configuração!$B$4)),"Revisar horas",IF(AND(OR(C420&lt;&gt;"Serviço",E420&lt;&gt;"Presente"),F420&lt;&gt;""),"Horas não aplicáveis",IF(G420="Inativo","Cadastro inativo","OK")))))))))))</f>
        <v/>
      </c>
    </row>
    <row r="421" ht="21" customHeight="1">
      <c r="A421" s="33" t="n"/>
      <c r="B421" s="22" t="n"/>
      <c r="C421" s="23" t="n"/>
      <c r="D421" s="24" t="n"/>
      <c r="E421" s="23" t="n"/>
      <c r="F421" s="26" t="n"/>
      <c r="G421" s="27">
        <f>IF(B421="","",IFERROR(VLOOKUP(B421,Membros!$A$2:$B$121,2,FALSE),"Não cadastrado"))</f>
        <v/>
      </c>
      <c r="H421" s="28">
        <f>IF(COUNTA(A421:F421)=0,"",IF(AND(K421="OK",E421="Presente",A421&gt;=Configuração!$B$2,A421&lt;=Configuração!$B$3,COUNTIFS($B$2:B421,B421,$E$2:E421,"Presente",$A$2:A421,"&gt;="&amp;Configuração!$B$2,$A$2:A421,"&lt;="&amp;Configuração!$B$3,$K$2:K421,"OK")=1),1,0))</f>
        <v/>
      </c>
      <c r="I421" s="28">
        <f>IF(COUNTA(A421:F421)=0,"",IF(AND(K421="OK",E421="Presente",A421&gt;=Configuração!$B$2,A421&lt;=Configuração!$B$3,COUNTIFS($B$2:B421,B421,$C$2:C421,C421,$E$2:E421,"Presente",$A$2:A421,"&gt;="&amp;Configuração!$B$2,$A$2:A421,"&lt;="&amp;Configuração!$B$3,$K$2:K421,"OK")=1),1,0))</f>
        <v/>
      </c>
      <c r="J421" s="27">
        <f>IF(OR(A421="",B421="",C421="",D421=""),"",IF(COUNTIFS($A$2:$A$501,A421,$B$2:$B$501,B421,$C$2:$C$501,C421,$D$2:$D$501,D421)&gt;1,"Duplicado",""))</f>
        <v/>
      </c>
      <c r="K421" s="27">
        <f>IF(COUNTA(A421:F421)=0,"",IF(OR(A421="",B421="",C421="",D421="",E421=""),"Campos obrigatórios",IF(OR(NOT(ISNUMBER(A421)),A421&lt;DATE(2020,1,1),A421&gt;TODAY()),"Data inválida",IF(COUNTIF(Configuração!$E$2:$E$4,C421)=0,"Frente inválida",IF(COUNTIF(Configuração!$H$2:$H$4,E421)=0,"Situação inválida",IF(G421="Não cadastrado","Código não cadastrado",IF(COUNTIFS(Configuração!$F$2:$F$20,D421,Configuração!$G$2:$G$20,C421)=0,"Atividade incompatível",IF(J421="Duplicado","Possível duplicidade",IF(AND(C421="Serviço",E421="Presente",OR(F421="",NOT(ISNUMBER(F421)),F421&lt;=0,F421&gt;Configuração!$B$4)),"Revisar horas",IF(AND(OR(C421&lt;&gt;"Serviço",E421&lt;&gt;"Presente"),F421&lt;&gt;""),"Horas não aplicáveis",IF(G421="Inativo","Cadastro inativo","OK")))))))))))</f>
        <v/>
      </c>
    </row>
    <row r="422" ht="21" customHeight="1">
      <c r="A422" s="33" t="n"/>
      <c r="B422" s="22" t="n"/>
      <c r="C422" s="23" t="n"/>
      <c r="D422" s="24" t="n"/>
      <c r="E422" s="23" t="n"/>
      <c r="F422" s="26" t="n"/>
      <c r="G422" s="27">
        <f>IF(B422="","",IFERROR(VLOOKUP(B422,Membros!$A$2:$B$121,2,FALSE),"Não cadastrado"))</f>
        <v/>
      </c>
      <c r="H422" s="28">
        <f>IF(COUNTA(A422:F422)=0,"",IF(AND(K422="OK",E422="Presente",A422&gt;=Configuração!$B$2,A422&lt;=Configuração!$B$3,COUNTIFS($B$2:B422,B422,$E$2:E422,"Presente",$A$2:A422,"&gt;="&amp;Configuração!$B$2,$A$2:A422,"&lt;="&amp;Configuração!$B$3,$K$2:K422,"OK")=1),1,0))</f>
        <v/>
      </c>
      <c r="I422" s="28">
        <f>IF(COUNTA(A422:F422)=0,"",IF(AND(K422="OK",E422="Presente",A422&gt;=Configuração!$B$2,A422&lt;=Configuração!$B$3,COUNTIFS($B$2:B422,B422,$C$2:C422,C422,$E$2:E422,"Presente",$A$2:A422,"&gt;="&amp;Configuração!$B$2,$A$2:A422,"&lt;="&amp;Configuração!$B$3,$K$2:K422,"OK")=1),1,0))</f>
        <v/>
      </c>
      <c r="J422" s="27">
        <f>IF(OR(A422="",B422="",C422="",D422=""),"",IF(COUNTIFS($A$2:$A$501,A422,$B$2:$B$501,B422,$C$2:$C$501,C422,$D$2:$D$501,D422)&gt;1,"Duplicado",""))</f>
        <v/>
      </c>
      <c r="K422" s="27">
        <f>IF(COUNTA(A422:F422)=0,"",IF(OR(A422="",B422="",C422="",D422="",E422=""),"Campos obrigatórios",IF(OR(NOT(ISNUMBER(A422)),A422&lt;DATE(2020,1,1),A422&gt;TODAY()),"Data inválida",IF(COUNTIF(Configuração!$E$2:$E$4,C422)=0,"Frente inválida",IF(COUNTIF(Configuração!$H$2:$H$4,E422)=0,"Situação inválida",IF(G422="Não cadastrado","Código não cadastrado",IF(COUNTIFS(Configuração!$F$2:$F$20,D422,Configuração!$G$2:$G$20,C422)=0,"Atividade incompatível",IF(J422="Duplicado","Possível duplicidade",IF(AND(C422="Serviço",E422="Presente",OR(F422="",NOT(ISNUMBER(F422)),F422&lt;=0,F422&gt;Configuração!$B$4)),"Revisar horas",IF(AND(OR(C422&lt;&gt;"Serviço",E422&lt;&gt;"Presente"),F422&lt;&gt;""),"Horas não aplicáveis",IF(G422="Inativo","Cadastro inativo","OK")))))))))))</f>
        <v/>
      </c>
    </row>
    <row r="423" ht="21" customHeight="1">
      <c r="A423" s="33" t="n"/>
      <c r="B423" s="22" t="n"/>
      <c r="C423" s="23" t="n"/>
      <c r="D423" s="24" t="n"/>
      <c r="E423" s="23" t="n"/>
      <c r="F423" s="26" t="n"/>
      <c r="G423" s="27">
        <f>IF(B423="","",IFERROR(VLOOKUP(B423,Membros!$A$2:$B$121,2,FALSE),"Não cadastrado"))</f>
        <v/>
      </c>
      <c r="H423" s="28">
        <f>IF(COUNTA(A423:F423)=0,"",IF(AND(K423="OK",E423="Presente",A423&gt;=Configuração!$B$2,A423&lt;=Configuração!$B$3,COUNTIFS($B$2:B423,B423,$E$2:E423,"Presente",$A$2:A423,"&gt;="&amp;Configuração!$B$2,$A$2:A423,"&lt;="&amp;Configuração!$B$3,$K$2:K423,"OK")=1),1,0))</f>
        <v/>
      </c>
      <c r="I423" s="28">
        <f>IF(COUNTA(A423:F423)=0,"",IF(AND(K423="OK",E423="Presente",A423&gt;=Configuração!$B$2,A423&lt;=Configuração!$B$3,COUNTIFS($B$2:B423,B423,$C$2:C423,C423,$E$2:E423,"Presente",$A$2:A423,"&gt;="&amp;Configuração!$B$2,$A$2:A423,"&lt;="&amp;Configuração!$B$3,$K$2:K423,"OK")=1),1,0))</f>
        <v/>
      </c>
      <c r="J423" s="27">
        <f>IF(OR(A423="",B423="",C423="",D423=""),"",IF(COUNTIFS($A$2:$A$501,A423,$B$2:$B$501,B423,$C$2:$C$501,C423,$D$2:$D$501,D423)&gt;1,"Duplicado",""))</f>
        <v/>
      </c>
      <c r="K423" s="27">
        <f>IF(COUNTA(A423:F423)=0,"",IF(OR(A423="",B423="",C423="",D423="",E423=""),"Campos obrigatórios",IF(OR(NOT(ISNUMBER(A423)),A423&lt;DATE(2020,1,1),A423&gt;TODAY()),"Data inválida",IF(COUNTIF(Configuração!$E$2:$E$4,C423)=0,"Frente inválida",IF(COUNTIF(Configuração!$H$2:$H$4,E423)=0,"Situação inválida",IF(G423="Não cadastrado","Código não cadastrado",IF(COUNTIFS(Configuração!$F$2:$F$20,D423,Configuração!$G$2:$G$20,C423)=0,"Atividade incompatível",IF(J423="Duplicado","Possível duplicidade",IF(AND(C423="Serviço",E423="Presente",OR(F423="",NOT(ISNUMBER(F423)),F423&lt;=0,F423&gt;Configuração!$B$4)),"Revisar horas",IF(AND(OR(C423&lt;&gt;"Serviço",E423&lt;&gt;"Presente"),F423&lt;&gt;""),"Horas não aplicáveis",IF(G423="Inativo","Cadastro inativo","OK")))))))))))</f>
        <v/>
      </c>
    </row>
    <row r="424" ht="21" customHeight="1">
      <c r="A424" s="33" t="n"/>
      <c r="B424" s="22" t="n"/>
      <c r="C424" s="23" t="n"/>
      <c r="D424" s="24" t="n"/>
      <c r="E424" s="23" t="n"/>
      <c r="F424" s="26" t="n"/>
      <c r="G424" s="27">
        <f>IF(B424="","",IFERROR(VLOOKUP(B424,Membros!$A$2:$B$121,2,FALSE),"Não cadastrado"))</f>
        <v/>
      </c>
      <c r="H424" s="28">
        <f>IF(COUNTA(A424:F424)=0,"",IF(AND(K424="OK",E424="Presente",A424&gt;=Configuração!$B$2,A424&lt;=Configuração!$B$3,COUNTIFS($B$2:B424,B424,$E$2:E424,"Presente",$A$2:A424,"&gt;="&amp;Configuração!$B$2,$A$2:A424,"&lt;="&amp;Configuração!$B$3,$K$2:K424,"OK")=1),1,0))</f>
        <v/>
      </c>
      <c r="I424" s="28">
        <f>IF(COUNTA(A424:F424)=0,"",IF(AND(K424="OK",E424="Presente",A424&gt;=Configuração!$B$2,A424&lt;=Configuração!$B$3,COUNTIFS($B$2:B424,B424,$C$2:C424,C424,$E$2:E424,"Presente",$A$2:A424,"&gt;="&amp;Configuração!$B$2,$A$2:A424,"&lt;="&amp;Configuração!$B$3,$K$2:K424,"OK")=1),1,0))</f>
        <v/>
      </c>
      <c r="J424" s="27">
        <f>IF(OR(A424="",B424="",C424="",D424=""),"",IF(COUNTIFS($A$2:$A$501,A424,$B$2:$B$501,B424,$C$2:$C$501,C424,$D$2:$D$501,D424)&gt;1,"Duplicado",""))</f>
        <v/>
      </c>
      <c r="K424" s="27">
        <f>IF(COUNTA(A424:F424)=0,"",IF(OR(A424="",B424="",C424="",D424="",E424=""),"Campos obrigatórios",IF(OR(NOT(ISNUMBER(A424)),A424&lt;DATE(2020,1,1),A424&gt;TODAY()),"Data inválida",IF(COUNTIF(Configuração!$E$2:$E$4,C424)=0,"Frente inválida",IF(COUNTIF(Configuração!$H$2:$H$4,E424)=0,"Situação inválida",IF(G424="Não cadastrado","Código não cadastrado",IF(COUNTIFS(Configuração!$F$2:$F$20,D424,Configuração!$G$2:$G$20,C424)=0,"Atividade incompatível",IF(J424="Duplicado","Possível duplicidade",IF(AND(C424="Serviço",E424="Presente",OR(F424="",NOT(ISNUMBER(F424)),F424&lt;=0,F424&gt;Configuração!$B$4)),"Revisar horas",IF(AND(OR(C424&lt;&gt;"Serviço",E424&lt;&gt;"Presente"),F424&lt;&gt;""),"Horas não aplicáveis",IF(G424="Inativo","Cadastro inativo","OK")))))))))))</f>
        <v/>
      </c>
    </row>
    <row r="425" ht="21" customHeight="1">
      <c r="A425" s="33" t="n"/>
      <c r="B425" s="22" t="n"/>
      <c r="C425" s="23" t="n"/>
      <c r="D425" s="24" t="n"/>
      <c r="E425" s="23" t="n"/>
      <c r="F425" s="26" t="n"/>
      <c r="G425" s="27">
        <f>IF(B425="","",IFERROR(VLOOKUP(B425,Membros!$A$2:$B$121,2,FALSE),"Não cadastrado"))</f>
        <v/>
      </c>
      <c r="H425" s="28">
        <f>IF(COUNTA(A425:F425)=0,"",IF(AND(K425="OK",E425="Presente",A425&gt;=Configuração!$B$2,A425&lt;=Configuração!$B$3,COUNTIFS($B$2:B425,B425,$E$2:E425,"Presente",$A$2:A425,"&gt;="&amp;Configuração!$B$2,$A$2:A425,"&lt;="&amp;Configuração!$B$3,$K$2:K425,"OK")=1),1,0))</f>
        <v/>
      </c>
      <c r="I425" s="28">
        <f>IF(COUNTA(A425:F425)=0,"",IF(AND(K425="OK",E425="Presente",A425&gt;=Configuração!$B$2,A425&lt;=Configuração!$B$3,COUNTIFS($B$2:B425,B425,$C$2:C425,C425,$E$2:E425,"Presente",$A$2:A425,"&gt;="&amp;Configuração!$B$2,$A$2:A425,"&lt;="&amp;Configuração!$B$3,$K$2:K425,"OK")=1),1,0))</f>
        <v/>
      </c>
      <c r="J425" s="27">
        <f>IF(OR(A425="",B425="",C425="",D425=""),"",IF(COUNTIFS($A$2:$A$501,A425,$B$2:$B$501,B425,$C$2:$C$501,C425,$D$2:$D$501,D425)&gt;1,"Duplicado",""))</f>
        <v/>
      </c>
      <c r="K425" s="27">
        <f>IF(COUNTA(A425:F425)=0,"",IF(OR(A425="",B425="",C425="",D425="",E425=""),"Campos obrigatórios",IF(OR(NOT(ISNUMBER(A425)),A425&lt;DATE(2020,1,1),A425&gt;TODAY()),"Data inválida",IF(COUNTIF(Configuração!$E$2:$E$4,C425)=0,"Frente inválida",IF(COUNTIF(Configuração!$H$2:$H$4,E425)=0,"Situação inválida",IF(G425="Não cadastrado","Código não cadastrado",IF(COUNTIFS(Configuração!$F$2:$F$20,D425,Configuração!$G$2:$G$20,C425)=0,"Atividade incompatível",IF(J425="Duplicado","Possível duplicidade",IF(AND(C425="Serviço",E425="Presente",OR(F425="",NOT(ISNUMBER(F425)),F425&lt;=0,F425&gt;Configuração!$B$4)),"Revisar horas",IF(AND(OR(C425&lt;&gt;"Serviço",E425&lt;&gt;"Presente"),F425&lt;&gt;""),"Horas não aplicáveis",IF(G425="Inativo","Cadastro inativo","OK")))))))))))</f>
        <v/>
      </c>
    </row>
    <row r="426" ht="21" customHeight="1">
      <c r="A426" s="33" t="n"/>
      <c r="B426" s="22" t="n"/>
      <c r="C426" s="23" t="n"/>
      <c r="D426" s="24" t="n"/>
      <c r="E426" s="23" t="n"/>
      <c r="F426" s="26" t="n"/>
      <c r="G426" s="27">
        <f>IF(B426="","",IFERROR(VLOOKUP(B426,Membros!$A$2:$B$121,2,FALSE),"Não cadastrado"))</f>
        <v/>
      </c>
      <c r="H426" s="28">
        <f>IF(COUNTA(A426:F426)=0,"",IF(AND(K426="OK",E426="Presente",A426&gt;=Configuração!$B$2,A426&lt;=Configuração!$B$3,COUNTIFS($B$2:B426,B426,$E$2:E426,"Presente",$A$2:A426,"&gt;="&amp;Configuração!$B$2,$A$2:A426,"&lt;="&amp;Configuração!$B$3,$K$2:K426,"OK")=1),1,0))</f>
        <v/>
      </c>
      <c r="I426" s="28">
        <f>IF(COUNTA(A426:F426)=0,"",IF(AND(K426="OK",E426="Presente",A426&gt;=Configuração!$B$2,A426&lt;=Configuração!$B$3,COUNTIFS($B$2:B426,B426,$C$2:C426,C426,$E$2:E426,"Presente",$A$2:A426,"&gt;="&amp;Configuração!$B$2,$A$2:A426,"&lt;="&amp;Configuração!$B$3,$K$2:K426,"OK")=1),1,0))</f>
        <v/>
      </c>
      <c r="J426" s="27">
        <f>IF(OR(A426="",B426="",C426="",D426=""),"",IF(COUNTIFS($A$2:$A$501,A426,$B$2:$B$501,B426,$C$2:$C$501,C426,$D$2:$D$501,D426)&gt;1,"Duplicado",""))</f>
        <v/>
      </c>
      <c r="K426" s="27">
        <f>IF(COUNTA(A426:F426)=0,"",IF(OR(A426="",B426="",C426="",D426="",E426=""),"Campos obrigatórios",IF(OR(NOT(ISNUMBER(A426)),A426&lt;DATE(2020,1,1),A426&gt;TODAY()),"Data inválida",IF(COUNTIF(Configuração!$E$2:$E$4,C426)=0,"Frente inválida",IF(COUNTIF(Configuração!$H$2:$H$4,E426)=0,"Situação inválida",IF(G426="Não cadastrado","Código não cadastrado",IF(COUNTIFS(Configuração!$F$2:$F$20,D426,Configuração!$G$2:$G$20,C426)=0,"Atividade incompatível",IF(J426="Duplicado","Possível duplicidade",IF(AND(C426="Serviço",E426="Presente",OR(F426="",NOT(ISNUMBER(F426)),F426&lt;=0,F426&gt;Configuração!$B$4)),"Revisar horas",IF(AND(OR(C426&lt;&gt;"Serviço",E426&lt;&gt;"Presente"),F426&lt;&gt;""),"Horas não aplicáveis",IF(G426="Inativo","Cadastro inativo","OK")))))))))))</f>
        <v/>
      </c>
    </row>
    <row r="427" ht="21" customHeight="1">
      <c r="A427" s="33" t="n"/>
      <c r="B427" s="22" t="n"/>
      <c r="C427" s="23" t="n"/>
      <c r="D427" s="24" t="n"/>
      <c r="E427" s="23" t="n"/>
      <c r="F427" s="26" t="n"/>
      <c r="G427" s="27">
        <f>IF(B427="","",IFERROR(VLOOKUP(B427,Membros!$A$2:$B$121,2,FALSE),"Não cadastrado"))</f>
        <v/>
      </c>
      <c r="H427" s="28">
        <f>IF(COUNTA(A427:F427)=0,"",IF(AND(K427="OK",E427="Presente",A427&gt;=Configuração!$B$2,A427&lt;=Configuração!$B$3,COUNTIFS($B$2:B427,B427,$E$2:E427,"Presente",$A$2:A427,"&gt;="&amp;Configuração!$B$2,$A$2:A427,"&lt;="&amp;Configuração!$B$3,$K$2:K427,"OK")=1),1,0))</f>
        <v/>
      </c>
      <c r="I427" s="28">
        <f>IF(COUNTA(A427:F427)=0,"",IF(AND(K427="OK",E427="Presente",A427&gt;=Configuração!$B$2,A427&lt;=Configuração!$B$3,COUNTIFS($B$2:B427,B427,$C$2:C427,C427,$E$2:E427,"Presente",$A$2:A427,"&gt;="&amp;Configuração!$B$2,$A$2:A427,"&lt;="&amp;Configuração!$B$3,$K$2:K427,"OK")=1),1,0))</f>
        <v/>
      </c>
      <c r="J427" s="27">
        <f>IF(OR(A427="",B427="",C427="",D427=""),"",IF(COUNTIFS($A$2:$A$501,A427,$B$2:$B$501,B427,$C$2:$C$501,C427,$D$2:$D$501,D427)&gt;1,"Duplicado",""))</f>
        <v/>
      </c>
      <c r="K427" s="27">
        <f>IF(COUNTA(A427:F427)=0,"",IF(OR(A427="",B427="",C427="",D427="",E427=""),"Campos obrigatórios",IF(OR(NOT(ISNUMBER(A427)),A427&lt;DATE(2020,1,1),A427&gt;TODAY()),"Data inválida",IF(COUNTIF(Configuração!$E$2:$E$4,C427)=0,"Frente inválida",IF(COUNTIF(Configuração!$H$2:$H$4,E427)=0,"Situação inválida",IF(G427="Não cadastrado","Código não cadastrado",IF(COUNTIFS(Configuração!$F$2:$F$20,D427,Configuração!$G$2:$G$20,C427)=0,"Atividade incompatível",IF(J427="Duplicado","Possível duplicidade",IF(AND(C427="Serviço",E427="Presente",OR(F427="",NOT(ISNUMBER(F427)),F427&lt;=0,F427&gt;Configuração!$B$4)),"Revisar horas",IF(AND(OR(C427&lt;&gt;"Serviço",E427&lt;&gt;"Presente"),F427&lt;&gt;""),"Horas não aplicáveis",IF(G427="Inativo","Cadastro inativo","OK")))))))))))</f>
        <v/>
      </c>
    </row>
    <row r="428" ht="21" customHeight="1">
      <c r="A428" s="33" t="n"/>
      <c r="B428" s="22" t="n"/>
      <c r="C428" s="23" t="n"/>
      <c r="D428" s="24" t="n"/>
      <c r="E428" s="23" t="n"/>
      <c r="F428" s="26" t="n"/>
      <c r="G428" s="27">
        <f>IF(B428="","",IFERROR(VLOOKUP(B428,Membros!$A$2:$B$121,2,FALSE),"Não cadastrado"))</f>
        <v/>
      </c>
      <c r="H428" s="28">
        <f>IF(COUNTA(A428:F428)=0,"",IF(AND(K428="OK",E428="Presente",A428&gt;=Configuração!$B$2,A428&lt;=Configuração!$B$3,COUNTIFS($B$2:B428,B428,$E$2:E428,"Presente",$A$2:A428,"&gt;="&amp;Configuração!$B$2,$A$2:A428,"&lt;="&amp;Configuração!$B$3,$K$2:K428,"OK")=1),1,0))</f>
        <v/>
      </c>
      <c r="I428" s="28">
        <f>IF(COUNTA(A428:F428)=0,"",IF(AND(K428="OK",E428="Presente",A428&gt;=Configuração!$B$2,A428&lt;=Configuração!$B$3,COUNTIFS($B$2:B428,B428,$C$2:C428,C428,$E$2:E428,"Presente",$A$2:A428,"&gt;="&amp;Configuração!$B$2,$A$2:A428,"&lt;="&amp;Configuração!$B$3,$K$2:K428,"OK")=1),1,0))</f>
        <v/>
      </c>
      <c r="J428" s="27">
        <f>IF(OR(A428="",B428="",C428="",D428=""),"",IF(COUNTIFS($A$2:$A$501,A428,$B$2:$B$501,B428,$C$2:$C$501,C428,$D$2:$D$501,D428)&gt;1,"Duplicado",""))</f>
        <v/>
      </c>
      <c r="K428" s="27">
        <f>IF(COUNTA(A428:F428)=0,"",IF(OR(A428="",B428="",C428="",D428="",E428=""),"Campos obrigatórios",IF(OR(NOT(ISNUMBER(A428)),A428&lt;DATE(2020,1,1),A428&gt;TODAY()),"Data inválida",IF(COUNTIF(Configuração!$E$2:$E$4,C428)=0,"Frente inválida",IF(COUNTIF(Configuração!$H$2:$H$4,E428)=0,"Situação inválida",IF(G428="Não cadastrado","Código não cadastrado",IF(COUNTIFS(Configuração!$F$2:$F$20,D428,Configuração!$G$2:$G$20,C428)=0,"Atividade incompatível",IF(J428="Duplicado","Possível duplicidade",IF(AND(C428="Serviço",E428="Presente",OR(F428="",NOT(ISNUMBER(F428)),F428&lt;=0,F428&gt;Configuração!$B$4)),"Revisar horas",IF(AND(OR(C428&lt;&gt;"Serviço",E428&lt;&gt;"Presente"),F428&lt;&gt;""),"Horas não aplicáveis",IF(G428="Inativo","Cadastro inativo","OK")))))))))))</f>
        <v/>
      </c>
    </row>
    <row r="429" ht="21" customHeight="1">
      <c r="A429" s="33" t="n"/>
      <c r="B429" s="22" t="n"/>
      <c r="C429" s="23" t="n"/>
      <c r="D429" s="24" t="n"/>
      <c r="E429" s="23" t="n"/>
      <c r="F429" s="26" t="n"/>
      <c r="G429" s="27">
        <f>IF(B429="","",IFERROR(VLOOKUP(B429,Membros!$A$2:$B$121,2,FALSE),"Não cadastrado"))</f>
        <v/>
      </c>
      <c r="H429" s="28">
        <f>IF(COUNTA(A429:F429)=0,"",IF(AND(K429="OK",E429="Presente",A429&gt;=Configuração!$B$2,A429&lt;=Configuração!$B$3,COUNTIFS($B$2:B429,B429,$E$2:E429,"Presente",$A$2:A429,"&gt;="&amp;Configuração!$B$2,$A$2:A429,"&lt;="&amp;Configuração!$B$3,$K$2:K429,"OK")=1),1,0))</f>
        <v/>
      </c>
      <c r="I429" s="28">
        <f>IF(COUNTA(A429:F429)=0,"",IF(AND(K429="OK",E429="Presente",A429&gt;=Configuração!$B$2,A429&lt;=Configuração!$B$3,COUNTIFS($B$2:B429,B429,$C$2:C429,C429,$E$2:E429,"Presente",$A$2:A429,"&gt;="&amp;Configuração!$B$2,$A$2:A429,"&lt;="&amp;Configuração!$B$3,$K$2:K429,"OK")=1),1,0))</f>
        <v/>
      </c>
      <c r="J429" s="27">
        <f>IF(OR(A429="",B429="",C429="",D429=""),"",IF(COUNTIFS($A$2:$A$501,A429,$B$2:$B$501,B429,$C$2:$C$501,C429,$D$2:$D$501,D429)&gt;1,"Duplicado",""))</f>
        <v/>
      </c>
      <c r="K429" s="27">
        <f>IF(COUNTA(A429:F429)=0,"",IF(OR(A429="",B429="",C429="",D429="",E429=""),"Campos obrigatórios",IF(OR(NOT(ISNUMBER(A429)),A429&lt;DATE(2020,1,1),A429&gt;TODAY()),"Data inválida",IF(COUNTIF(Configuração!$E$2:$E$4,C429)=0,"Frente inválida",IF(COUNTIF(Configuração!$H$2:$H$4,E429)=0,"Situação inválida",IF(G429="Não cadastrado","Código não cadastrado",IF(COUNTIFS(Configuração!$F$2:$F$20,D429,Configuração!$G$2:$G$20,C429)=0,"Atividade incompatível",IF(J429="Duplicado","Possível duplicidade",IF(AND(C429="Serviço",E429="Presente",OR(F429="",NOT(ISNUMBER(F429)),F429&lt;=0,F429&gt;Configuração!$B$4)),"Revisar horas",IF(AND(OR(C429&lt;&gt;"Serviço",E429&lt;&gt;"Presente"),F429&lt;&gt;""),"Horas não aplicáveis",IF(G429="Inativo","Cadastro inativo","OK")))))))))))</f>
        <v/>
      </c>
    </row>
    <row r="430" ht="21" customHeight="1">
      <c r="A430" s="33" t="n"/>
      <c r="B430" s="22" t="n"/>
      <c r="C430" s="23" t="n"/>
      <c r="D430" s="24" t="n"/>
      <c r="E430" s="23" t="n"/>
      <c r="F430" s="26" t="n"/>
      <c r="G430" s="27">
        <f>IF(B430="","",IFERROR(VLOOKUP(B430,Membros!$A$2:$B$121,2,FALSE),"Não cadastrado"))</f>
        <v/>
      </c>
      <c r="H430" s="28">
        <f>IF(COUNTA(A430:F430)=0,"",IF(AND(K430="OK",E430="Presente",A430&gt;=Configuração!$B$2,A430&lt;=Configuração!$B$3,COUNTIFS($B$2:B430,B430,$E$2:E430,"Presente",$A$2:A430,"&gt;="&amp;Configuração!$B$2,$A$2:A430,"&lt;="&amp;Configuração!$B$3,$K$2:K430,"OK")=1),1,0))</f>
        <v/>
      </c>
      <c r="I430" s="28">
        <f>IF(COUNTA(A430:F430)=0,"",IF(AND(K430="OK",E430="Presente",A430&gt;=Configuração!$B$2,A430&lt;=Configuração!$B$3,COUNTIFS($B$2:B430,B430,$C$2:C430,C430,$E$2:E430,"Presente",$A$2:A430,"&gt;="&amp;Configuração!$B$2,$A$2:A430,"&lt;="&amp;Configuração!$B$3,$K$2:K430,"OK")=1),1,0))</f>
        <v/>
      </c>
      <c r="J430" s="27">
        <f>IF(OR(A430="",B430="",C430="",D430=""),"",IF(COUNTIFS($A$2:$A$501,A430,$B$2:$B$501,B430,$C$2:$C$501,C430,$D$2:$D$501,D430)&gt;1,"Duplicado",""))</f>
        <v/>
      </c>
      <c r="K430" s="27">
        <f>IF(COUNTA(A430:F430)=0,"",IF(OR(A430="",B430="",C430="",D430="",E430=""),"Campos obrigatórios",IF(OR(NOT(ISNUMBER(A430)),A430&lt;DATE(2020,1,1),A430&gt;TODAY()),"Data inválida",IF(COUNTIF(Configuração!$E$2:$E$4,C430)=0,"Frente inválida",IF(COUNTIF(Configuração!$H$2:$H$4,E430)=0,"Situação inválida",IF(G430="Não cadastrado","Código não cadastrado",IF(COUNTIFS(Configuração!$F$2:$F$20,D430,Configuração!$G$2:$G$20,C430)=0,"Atividade incompatível",IF(J430="Duplicado","Possível duplicidade",IF(AND(C430="Serviço",E430="Presente",OR(F430="",NOT(ISNUMBER(F430)),F430&lt;=0,F430&gt;Configuração!$B$4)),"Revisar horas",IF(AND(OR(C430&lt;&gt;"Serviço",E430&lt;&gt;"Presente"),F430&lt;&gt;""),"Horas não aplicáveis",IF(G430="Inativo","Cadastro inativo","OK")))))))))))</f>
        <v/>
      </c>
    </row>
    <row r="431" ht="21" customHeight="1">
      <c r="A431" s="33" t="n"/>
      <c r="B431" s="22" t="n"/>
      <c r="C431" s="23" t="n"/>
      <c r="D431" s="24" t="n"/>
      <c r="E431" s="23" t="n"/>
      <c r="F431" s="26" t="n"/>
      <c r="G431" s="27">
        <f>IF(B431="","",IFERROR(VLOOKUP(B431,Membros!$A$2:$B$121,2,FALSE),"Não cadastrado"))</f>
        <v/>
      </c>
      <c r="H431" s="28">
        <f>IF(COUNTA(A431:F431)=0,"",IF(AND(K431="OK",E431="Presente",A431&gt;=Configuração!$B$2,A431&lt;=Configuração!$B$3,COUNTIFS($B$2:B431,B431,$E$2:E431,"Presente",$A$2:A431,"&gt;="&amp;Configuração!$B$2,$A$2:A431,"&lt;="&amp;Configuração!$B$3,$K$2:K431,"OK")=1),1,0))</f>
        <v/>
      </c>
      <c r="I431" s="28">
        <f>IF(COUNTA(A431:F431)=0,"",IF(AND(K431="OK",E431="Presente",A431&gt;=Configuração!$B$2,A431&lt;=Configuração!$B$3,COUNTIFS($B$2:B431,B431,$C$2:C431,C431,$E$2:E431,"Presente",$A$2:A431,"&gt;="&amp;Configuração!$B$2,$A$2:A431,"&lt;="&amp;Configuração!$B$3,$K$2:K431,"OK")=1),1,0))</f>
        <v/>
      </c>
      <c r="J431" s="27">
        <f>IF(OR(A431="",B431="",C431="",D431=""),"",IF(COUNTIFS($A$2:$A$501,A431,$B$2:$B$501,B431,$C$2:$C$501,C431,$D$2:$D$501,D431)&gt;1,"Duplicado",""))</f>
        <v/>
      </c>
      <c r="K431" s="27">
        <f>IF(COUNTA(A431:F431)=0,"",IF(OR(A431="",B431="",C431="",D431="",E431=""),"Campos obrigatórios",IF(OR(NOT(ISNUMBER(A431)),A431&lt;DATE(2020,1,1),A431&gt;TODAY()),"Data inválida",IF(COUNTIF(Configuração!$E$2:$E$4,C431)=0,"Frente inválida",IF(COUNTIF(Configuração!$H$2:$H$4,E431)=0,"Situação inválida",IF(G431="Não cadastrado","Código não cadastrado",IF(COUNTIFS(Configuração!$F$2:$F$20,D431,Configuração!$G$2:$G$20,C431)=0,"Atividade incompatível",IF(J431="Duplicado","Possível duplicidade",IF(AND(C431="Serviço",E431="Presente",OR(F431="",NOT(ISNUMBER(F431)),F431&lt;=0,F431&gt;Configuração!$B$4)),"Revisar horas",IF(AND(OR(C431&lt;&gt;"Serviço",E431&lt;&gt;"Presente"),F431&lt;&gt;""),"Horas não aplicáveis",IF(G431="Inativo","Cadastro inativo","OK")))))))))))</f>
        <v/>
      </c>
    </row>
    <row r="432" ht="21" customHeight="1">
      <c r="A432" s="33" t="n"/>
      <c r="B432" s="22" t="n"/>
      <c r="C432" s="23" t="n"/>
      <c r="D432" s="24" t="n"/>
      <c r="E432" s="23" t="n"/>
      <c r="F432" s="26" t="n"/>
      <c r="G432" s="27">
        <f>IF(B432="","",IFERROR(VLOOKUP(B432,Membros!$A$2:$B$121,2,FALSE),"Não cadastrado"))</f>
        <v/>
      </c>
      <c r="H432" s="28">
        <f>IF(COUNTA(A432:F432)=0,"",IF(AND(K432="OK",E432="Presente",A432&gt;=Configuração!$B$2,A432&lt;=Configuração!$B$3,COUNTIFS($B$2:B432,B432,$E$2:E432,"Presente",$A$2:A432,"&gt;="&amp;Configuração!$B$2,$A$2:A432,"&lt;="&amp;Configuração!$B$3,$K$2:K432,"OK")=1),1,0))</f>
        <v/>
      </c>
      <c r="I432" s="28">
        <f>IF(COUNTA(A432:F432)=0,"",IF(AND(K432="OK",E432="Presente",A432&gt;=Configuração!$B$2,A432&lt;=Configuração!$B$3,COUNTIFS($B$2:B432,B432,$C$2:C432,C432,$E$2:E432,"Presente",$A$2:A432,"&gt;="&amp;Configuração!$B$2,$A$2:A432,"&lt;="&amp;Configuração!$B$3,$K$2:K432,"OK")=1),1,0))</f>
        <v/>
      </c>
      <c r="J432" s="27">
        <f>IF(OR(A432="",B432="",C432="",D432=""),"",IF(COUNTIFS($A$2:$A$501,A432,$B$2:$B$501,B432,$C$2:$C$501,C432,$D$2:$D$501,D432)&gt;1,"Duplicado",""))</f>
        <v/>
      </c>
      <c r="K432" s="27">
        <f>IF(COUNTA(A432:F432)=0,"",IF(OR(A432="",B432="",C432="",D432="",E432=""),"Campos obrigatórios",IF(OR(NOT(ISNUMBER(A432)),A432&lt;DATE(2020,1,1),A432&gt;TODAY()),"Data inválida",IF(COUNTIF(Configuração!$E$2:$E$4,C432)=0,"Frente inválida",IF(COUNTIF(Configuração!$H$2:$H$4,E432)=0,"Situação inválida",IF(G432="Não cadastrado","Código não cadastrado",IF(COUNTIFS(Configuração!$F$2:$F$20,D432,Configuração!$G$2:$G$20,C432)=0,"Atividade incompatível",IF(J432="Duplicado","Possível duplicidade",IF(AND(C432="Serviço",E432="Presente",OR(F432="",NOT(ISNUMBER(F432)),F432&lt;=0,F432&gt;Configuração!$B$4)),"Revisar horas",IF(AND(OR(C432&lt;&gt;"Serviço",E432&lt;&gt;"Presente"),F432&lt;&gt;""),"Horas não aplicáveis",IF(G432="Inativo","Cadastro inativo","OK")))))))))))</f>
        <v/>
      </c>
    </row>
    <row r="433" ht="21" customHeight="1">
      <c r="A433" s="33" t="n"/>
      <c r="B433" s="22" t="n"/>
      <c r="C433" s="23" t="n"/>
      <c r="D433" s="24" t="n"/>
      <c r="E433" s="23" t="n"/>
      <c r="F433" s="26" t="n"/>
      <c r="G433" s="27">
        <f>IF(B433="","",IFERROR(VLOOKUP(B433,Membros!$A$2:$B$121,2,FALSE),"Não cadastrado"))</f>
        <v/>
      </c>
      <c r="H433" s="28">
        <f>IF(COUNTA(A433:F433)=0,"",IF(AND(K433="OK",E433="Presente",A433&gt;=Configuração!$B$2,A433&lt;=Configuração!$B$3,COUNTIFS($B$2:B433,B433,$E$2:E433,"Presente",$A$2:A433,"&gt;="&amp;Configuração!$B$2,$A$2:A433,"&lt;="&amp;Configuração!$B$3,$K$2:K433,"OK")=1),1,0))</f>
        <v/>
      </c>
      <c r="I433" s="28">
        <f>IF(COUNTA(A433:F433)=0,"",IF(AND(K433="OK",E433="Presente",A433&gt;=Configuração!$B$2,A433&lt;=Configuração!$B$3,COUNTIFS($B$2:B433,B433,$C$2:C433,C433,$E$2:E433,"Presente",$A$2:A433,"&gt;="&amp;Configuração!$B$2,$A$2:A433,"&lt;="&amp;Configuração!$B$3,$K$2:K433,"OK")=1),1,0))</f>
        <v/>
      </c>
      <c r="J433" s="27">
        <f>IF(OR(A433="",B433="",C433="",D433=""),"",IF(COUNTIFS($A$2:$A$501,A433,$B$2:$B$501,B433,$C$2:$C$501,C433,$D$2:$D$501,D433)&gt;1,"Duplicado",""))</f>
        <v/>
      </c>
      <c r="K433" s="27">
        <f>IF(COUNTA(A433:F433)=0,"",IF(OR(A433="",B433="",C433="",D433="",E433=""),"Campos obrigatórios",IF(OR(NOT(ISNUMBER(A433)),A433&lt;DATE(2020,1,1),A433&gt;TODAY()),"Data inválida",IF(COUNTIF(Configuração!$E$2:$E$4,C433)=0,"Frente inválida",IF(COUNTIF(Configuração!$H$2:$H$4,E433)=0,"Situação inválida",IF(G433="Não cadastrado","Código não cadastrado",IF(COUNTIFS(Configuração!$F$2:$F$20,D433,Configuração!$G$2:$G$20,C433)=0,"Atividade incompatível",IF(J433="Duplicado","Possível duplicidade",IF(AND(C433="Serviço",E433="Presente",OR(F433="",NOT(ISNUMBER(F433)),F433&lt;=0,F433&gt;Configuração!$B$4)),"Revisar horas",IF(AND(OR(C433&lt;&gt;"Serviço",E433&lt;&gt;"Presente"),F433&lt;&gt;""),"Horas não aplicáveis",IF(G433="Inativo","Cadastro inativo","OK")))))))))))</f>
        <v/>
      </c>
    </row>
    <row r="434" ht="21" customHeight="1">
      <c r="A434" s="33" t="n"/>
      <c r="B434" s="22" t="n"/>
      <c r="C434" s="23" t="n"/>
      <c r="D434" s="24" t="n"/>
      <c r="E434" s="23" t="n"/>
      <c r="F434" s="26" t="n"/>
      <c r="G434" s="27">
        <f>IF(B434="","",IFERROR(VLOOKUP(B434,Membros!$A$2:$B$121,2,FALSE),"Não cadastrado"))</f>
        <v/>
      </c>
      <c r="H434" s="28">
        <f>IF(COUNTA(A434:F434)=0,"",IF(AND(K434="OK",E434="Presente",A434&gt;=Configuração!$B$2,A434&lt;=Configuração!$B$3,COUNTIFS($B$2:B434,B434,$E$2:E434,"Presente",$A$2:A434,"&gt;="&amp;Configuração!$B$2,$A$2:A434,"&lt;="&amp;Configuração!$B$3,$K$2:K434,"OK")=1),1,0))</f>
        <v/>
      </c>
      <c r="I434" s="28">
        <f>IF(COUNTA(A434:F434)=0,"",IF(AND(K434="OK",E434="Presente",A434&gt;=Configuração!$B$2,A434&lt;=Configuração!$B$3,COUNTIFS($B$2:B434,B434,$C$2:C434,C434,$E$2:E434,"Presente",$A$2:A434,"&gt;="&amp;Configuração!$B$2,$A$2:A434,"&lt;="&amp;Configuração!$B$3,$K$2:K434,"OK")=1),1,0))</f>
        <v/>
      </c>
      <c r="J434" s="27">
        <f>IF(OR(A434="",B434="",C434="",D434=""),"",IF(COUNTIFS($A$2:$A$501,A434,$B$2:$B$501,B434,$C$2:$C$501,C434,$D$2:$D$501,D434)&gt;1,"Duplicado",""))</f>
        <v/>
      </c>
      <c r="K434" s="27">
        <f>IF(COUNTA(A434:F434)=0,"",IF(OR(A434="",B434="",C434="",D434="",E434=""),"Campos obrigatórios",IF(OR(NOT(ISNUMBER(A434)),A434&lt;DATE(2020,1,1),A434&gt;TODAY()),"Data inválida",IF(COUNTIF(Configuração!$E$2:$E$4,C434)=0,"Frente inválida",IF(COUNTIF(Configuração!$H$2:$H$4,E434)=0,"Situação inválida",IF(G434="Não cadastrado","Código não cadastrado",IF(COUNTIFS(Configuração!$F$2:$F$20,D434,Configuração!$G$2:$G$20,C434)=0,"Atividade incompatível",IF(J434="Duplicado","Possível duplicidade",IF(AND(C434="Serviço",E434="Presente",OR(F434="",NOT(ISNUMBER(F434)),F434&lt;=0,F434&gt;Configuração!$B$4)),"Revisar horas",IF(AND(OR(C434&lt;&gt;"Serviço",E434&lt;&gt;"Presente"),F434&lt;&gt;""),"Horas não aplicáveis",IF(G434="Inativo","Cadastro inativo","OK")))))))))))</f>
        <v/>
      </c>
    </row>
    <row r="435" ht="21" customHeight="1">
      <c r="A435" s="33" t="n"/>
      <c r="B435" s="22" t="n"/>
      <c r="C435" s="23" t="n"/>
      <c r="D435" s="24" t="n"/>
      <c r="E435" s="23" t="n"/>
      <c r="F435" s="26" t="n"/>
      <c r="G435" s="27">
        <f>IF(B435="","",IFERROR(VLOOKUP(B435,Membros!$A$2:$B$121,2,FALSE),"Não cadastrado"))</f>
        <v/>
      </c>
      <c r="H435" s="28">
        <f>IF(COUNTA(A435:F435)=0,"",IF(AND(K435="OK",E435="Presente",A435&gt;=Configuração!$B$2,A435&lt;=Configuração!$B$3,COUNTIFS($B$2:B435,B435,$E$2:E435,"Presente",$A$2:A435,"&gt;="&amp;Configuração!$B$2,$A$2:A435,"&lt;="&amp;Configuração!$B$3,$K$2:K435,"OK")=1),1,0))</f>
        <v/>
      </c>
      <c r="I435" s="28">
        <f>IF(COUNTA(A435:F435)=0,"",IF(AND(K435="OK",E435="Presente",A435&gt;=Configuração!$B$2,A435&lt;=Configuração!$B$3,COUNTIFS($B$2:B435,B435,$C$2:C435,C435,$E$2:E435,"Presente",$A$2:A435,"&gt;="&amp;Configuração!$B$2,$A$2:A435,"&lt;="&amp;Configuração!$B$3,$K$2:K435,"OK")=1),1,0))</f>
        <v/>
      </c>
      <c r="J435" s="27">
        <f>IF(OR(A435="",B435="",C435="",D435=""),"",IF(COUNTIFS($A$2:$A$501,A435,$B$2:$B$501,B435,$C$2:$C$501,C435,$D$2:$D$501,D435)&gt;1,"Duplicado",""))</f>
        <v/>
      </c>
      <c r="K435" s="27">
        <f>IF(COUNTA(A435:F435)=0,"",IF(OR(A435="",B435="",C435="",D435="",E435=""),"Campos obrigatórios",IF(OR(NOT(ISNUMBER(A435)),A435&lt;DATE(2020,1,1),A435&gt;TODAY()),"Data inválida",IF(COUNTIF(Configuração!$E$2:$E$4,C435)=0,"Frente inválida",IF(COUNTIF(Configuração!$H$2:$H$4,E435)=0,"Situação inválida",IF(G435="Não cadastrado","Código não cadastrado",IF(COUNTIFS(Configuração!$F$2:$F$20,D435,Configuração!$G$2:$G$20,C435)=0,"Atividade incompatível",IF(J435="Duplicado","Possível duplicidade",IF(AND(C435="Serviço",E435="Presente",OR(F435="",NOT(ISNUMBER(F435)),F435&lt;=0,F435&gt;Configuração!$B$4)),"Revisar horas",IF(AND(OR(C435&lt;&gt;"Serviço",E435&lt;&gt;"Presente"),F435&lt;&gt;""),"Horas não aplicáveis",IF(G435="Inativo","Cadastro inativo","OK")))))))))))</f>
        <v/>
      </c>
    </row>
    <row r="436" ht="21" customHeight="1">
      <c r="A436" s="33" t="n"/>
      <c r="B436" s="22" t="n"/>
      <c r="C436" s="23" t="n"/>
      <c r="D436" s="24" t="n"/>
      <c r="E436" s="23" t="n"/>
      <c r="F436" s="26" t="n"/>
      <c r="G436" s="27">
        <f>IF(B436="","",IFERROR(VLOOKUP(B436,Membros!$A$2:$B$121,2,FALSE),"Não cadastrado"))</f>
        <v/>
      </c>
      <c r="H436" s="28">
        <f>IF(COUNTA(A436:F436)=0,"",IF(AND(K436="OK",E436="Presente",A436&gt;=Configuração!$B$2,A436&lt;=Configuração!$B$3,COUNTIFS($B$2:B436,B436,$E$2:E436,"Presente",$A$2:A436,"&gt;="&amp;Configuração!$B$2,$A$2:A436,"&lt;="&amp;Configuração!$B$3,$K$2:K436,"OK")=1),1,0))</f>
        <v/>
      </c>
      <c r="I436" s="28">
        <f>IF(COUNTA(A436:F436)=0,"",IF(AND(K436="OK",E436="Presente",A436&gt;=Configuração!$B$2,A436&lt;=Configuração!$B$3,COUNTIFS($B$2:B436,B436,$C$2:C436,C436,$E$2:E436,"Presente",$A$2:A436,"&gt;="&amp;Configuração!$B$2,$A$2:A436,"&lt;="&amp;Configuração!$B$3,$K$2:K436,"OK")=1),1,0))</f>
        <v/>
      </c>
      <c r="J436" s="27">
        <f>IF(OR(A436="",B436="",C436="",D436=""),"",IF(COUNTIFS($A$2:$A$501,A436,$B$2:$B$501,B436,$C$2:$C$501,C436,$D$2:$D$501,D436)&gt;1,"Duplicado",""))</f>
        <v/>
      </c>
      <c r="K436" s="27">
        <f>IF(COUNTA(A436:F436)=0,"",IF(OR(A436="",B436="",C436="",D436="",E436=""),"Campos obrigatórios",IF(OR(NOT(ISNUMBER(A436)),A436&lt;DATE(2020,1,1),A436&gt;TODAY()),"Data inválida",IF(COUNTIF(Configuração!$E$2:$E$4,C436)=0,"Frente inválida",IF(COUNTIF(Configuração!$H$2:$H$4,E436)=0,"Situação inválida",IF(G436="Não cadastrado","Código não cadastrado",IF(COUNTIFS(Configuração!$F$2:$F$20,D436,Configuração!$G$2:$G$20,C436)=0,"Atividade incompatível",IF(J436="Duplicado","Possível duplicidade",IF(AND(C436="Serviço",E436="Presente",OR(F436="",NOT(ISNUMBER(F436)),F436&lt;=0,F436&gt;Configuração!$B$4)),"Revisar horas",IF(AND(OR(C436&lt;&gt;"Serviço",E436&lt;&gt;"Presente"),F436&lt;&gt;""),"Horas não aplicáveis",IF(G436="Inativo","Cadastro inativo","OK")))))))))))</f>
        <v/>
      </c>
    </row>
    <row r="437" ht="21" customHeight="1">
      <c r="A437" s="33" t="n"/>
      <c r="B437" s="22" t="n"/>
      <c r="C437" s="23" t="n"/>
      <c r="D437" s="24" t="n"/>
      <c r="E437" s="23" t="n"/>
      <c r="F437" s="26" t="n"/>
      <c r="G437" s="27">
        <f>IF(B437="","",IFERROR(VLOOKUP(B437,Membros!$A$2:$B$121,2,FALSE),"Não cadastrado"))</f>
        <v/>
      </c>
      <c r="H437" s="28">
        <f>IF(COUNTA(A437:F437)=0,"",IF(AND(K437="OK",E437="Presente",A437&gt;=Configuração!$B$2,A437&lt;=Configuração!$B$3,COUNTIFS($B$2:B437,B437,$E$2:E437,"Presente",$A$2:A437,"&gt;="&amp;Configuração!$B$2,$A$2:A437,"&lt;="&amp;Configuração!$B$3,$K$2:K437,"OK")=1),1,0))</f>
        <v/>
      </c>
      <c r="I437" s="28">
        <f>IF(COUNTA(A437:F437)=0,"",IF(AND(K437="OK",E437="Presente",A437&gt;=Configuração!$B$2,A437&lt;=Configuração!$B$3,COUNTIFS($B$2:B437,B437,$C$2:C437,C437,$E$2:E437,"Presente",$A$2:A437,"&gt;="&amp;Configuração!$B$2,$A$2:A437,"&lt;="&amp;Configuração!$B$3,$K$2:K437,"OK")=1),1,0))</f>
        <v/>
      </c>
      <c r="J437" s="27">
        <f>IF(OR(A437="",B437="",C437="",D437=""),"",IF(COUNTIFS($A$2:$A$501,A437,$B$2:$B$501,B437,$C$2:$C$501,C437,$D$2:$D$501,D437)&gt;1,"Duplicado",""))</f>
        <v/>
      </c>
      <c r="K437" s="27">
        <f>IF(COUNTA(A437:F437)=0,"",IF(OR(A437="",B437="",C437="",D437="",E437=""),"Campos obrigatórios",IF(OR(NOT(ISNUMBER(A437)),A437&lt;DATE(2020,1,1),A437&gt;TODAY()),"Data inválida",IF(COUNTIF(Configuração!$E$2:$E$4,C437)=0,"Frente inválida",IF(COUNTIF(Configuração!$H$2:$H$4,E437)=0,"Situação inválida",IF(G437="Não cadastrado","Código não cadastrado",IF(COUNTIFS(Configuração!$F$2:$F$20,D437,Configuração!$G$2:$G$20,C437)=0,"Atividade incompatível",IF(J437="Duplicado","Possível duplicidade",IF(AND(C437="Serviço",E437="Presente",OR(F437="",NOT(ISNUMBER(F437)),F437&lt;=0,F437&gt;Configuração!$B$4)),"Revisar horas",IF(AND(OR(C437&lt;&gt;"Serviço",E437&lt;&gt;"Presente"),F437&lt;&gt;""),"Horas não aplicáveis",IF(G437="Inativo","Cadastro inativo","OK")))))))))))</f>
        <v/>
      </c>
    </row>
    <row r="438" ht="21" customHeight="1">
      <c r="A438" s="33" t="n"/>
      <c r="B438" s="22" t="n"/>
      <c r="C438" s="23" t="n"/>
      <c r="D438" s="24" t="n"/>
      <c r="E438" s="23" t="n"/>
      <c r="F438" s="26" t="n"/>
      <c r="G438" s="27">
        <f>IF(B438="","",IFERROR(VLOOKUP(B438,Membros!$A$2:$B$121,2,FALSE),"Não cadastrado"))</f>
        <v/>
      </c>
      <c r="H438" s="28">
        <f>IF(COUNTA(A438:F438)=0,"",IF(AND(K438="OK",E438="Presente",A438&gt;=Configuração!$B$2,A438&lt;=Configuração!$B$3,COUNTIFS($B$2:B438,B438,$E$2:E438,"Presente",$A$2:A438,"&gt;="&amp;Configuração!$B$2,$A$2:A438,"&lt;="&amp;Configuração!$B$3,$K$2:K438,"OK")=1),1,0))</f>
        <v/>
      </c>
      <c r="I438" s="28">
        <f>IF(COUNTA(A438:F438)=0,"",IF(AND(K438="OK",E438="Presente",A438&gt;=Configuração!$B$2,A438&lt;=Configuração!$B$3,COUNTIFS($B$2:B438,B438,$C$2:C438,C438,$E$2:E438,"Presente",$A$2:A438,"&gt;="&amp;Configuração!$B$2,$A$2:A438,"&lt;="&amp;Configuração!$B$3,$K$2:K438,"OK")=1),1,0))</f>
        <v/>
      </c>
      <c r="J438" s="27">
        <f>IF(OR(A438="",B438="",C438="",D438=""),"",IF(COUNTIFS($A$2:$A$501,A438,$B$2:$B$501,B438,$C$2:$C$501,C438,$D$2:$D$501,D438)&gt;1,"Duplicado",""))</f>
        <v/>
      </c>
      <c r="K438" s="27">
        <f>IF(COUNTA(A438:F438)=0,"",IF(OR(A438="",B438="",C438="",D438="",E438=""),"Campos obrigatórios",IF(OR(NOT(ISNUMBER(A438)),A438&lt;DATE(2020,1,1),A438&gt;TODAY()),"Data inválida",IF(COUNTIF(Configuração!$E$2:$E$4,C438)=0,"Frente inválida",IF(COUNTIF(Configuração!$H$2:$H$4,E438)=0,"Situação inválida",IF(G438="Não cadastrado","Código não cadastrado",IF(COUNTIFS(Configuração!$F$2:$F$20,D438,Configuração!$G$2:$G$20,C438)=0,"Atividade incompatível",IF(J438="Duplicado","Possível duplicidade",IF(AND(C438="Serviço",E438="Presente",OR(F438="",NOT(ISNUMBER(F438)),F438&lt;=0,F438&gt;Configuração!$B$4)),"Revisar horas",IF(AND(OR(C438&lt;&gt;"Serviço",E438&lt;&gt;"Presente"),F438&lt;&gt;""),"Horas não aplicáveis",IF(G438="Inativo","Cadastro inativo","OK")))))))))))</f>
        <v/>
      </c>
    </row>
    <row r="439" ht="21" customHeight="1">
      <c r="A439" s="33" t="n"/>
      <c r="B439" s="22" t="n"/>
      <c r="C439" s="23" t="n"/>
      <c r="D439" s="24" t="n"/>
      <c r="E439" s="23" t="n"/>
      <c r="F439" s="26" t="n"/>
      <c r="G439" s="27">
        <f>IF(B439="","",IFERROR(VLOOKUP(B439,Membros!$A$2:$B$121,2,FALSE),"Não cadastrado"))</f>
        <v/>
      </c>
      <c r="H439" s="28">
        <f>IF(COUNTA(A439:F439)=0,"",IF(AND(K439="OK",E439="Presente",A439&gt;=Configuração!$B$2,A439&lt;=Configuração!$B$3,COUNTIFS($B$2:B439,B439,$E$2:E439,"Presente",$A$2:A439,"&gt;="&amp;Configuração!$B$2,$A$2:A439,"&lt;="&amp;Configuração!$B$3,$K$2:K439,"OK")=1),1,0))</f>
        <v/>
      </c>
      <c r="I439" s="28">
        <f>IF(COUNTA(A439:F439)=0,"",IF(AND(K439="OK",E439="Presente",A439&gt;=Configuração!$B$2,A439&lt;=Configuração!$B$3,COUNTIFS($B$2:B439,B439,$C$2:C439,C439,$E$2:E439,"Presente",$A$2:A439,"&gt;="&amp;Configuração!$B$2,$A$2:A439,"&lt;="&amp;Configuração!$B$3,$K$2:K439,"OK")=1),1,0))</f>
        <v/>
      </c>
      <c r="J439" s="27">
        <f>IF(OR(A439="",B439="",C439="",D439=""),"",IF(COUNTIFS($A$2:$A$501,A439,$B$2:$B$501,B439,$C$2:$C$501,C439,$D$2:$D$501,D439)&gt;1,"Duplicado",""))</f>
        <v/>
      </c>
      <c r="K439" s="27">
        <f>IF(COUNTA(A439:F439)=0,"",IF(OR(A439="",B439="",C439="",D439="",E439=""),"Campos obrigatórios",IF(OR(NOT(ISNUMBER(A439)),A439&lt;DATE(2020,1,1),A439&gt;TODAY()),"Data inválida",IF(COUNTIF(Configuração!$E$2:$E$4,C439)=0,"Frente inválida",IF(COUNTIF(Configuração!$H$2:$H$4,E439)=0,"Situação inválida",IF(G439="Não cadastrado","Código não cadastrado",IF(COUNTIFS(Configuração!$F$2:$F$20,D439,Configuração!$G$2:$G$20,C439)=0,"Atividade incompatível",IF(J439="Duplicado","Possível duplicidade",IF(AND(C439="Serviço",E439="Presente",OR(F439="",NOT(ISNUMBER(F439)),F439&lt;=0,F439&gt;Configuração!$B$4)),"Revisar horas",IF(AND(OR(C439&lt;&gt;"Serviço",E439&lt;&gt;"Presente"),F439&lt;&gt;""),"Horas não aplicáveis",IF(G439="Inativo","Cadastro inativo","OK")))))))))))</f>
        <v/>
      </c>
    </row>
    <row r="440" ht="21" customHeight="1">
      <c r="A440" s="33" t="n"/>
      <c r="B440" s="22" t="n"/>
      <c r="C440" s="23" t="n"/>
      <c r="D440" s="24" t="n"/>
      <c r="E440" s="23" t="n"/>
      <c r="F440" s="26" t="n"/>
      <c r="G440" s="27">
        <f>IF(B440="","",IFERROR(VLOOKUP(B440,Membros!$A$2:$B$121,2,FALSE),"Não cadastrado"))</f>
        <v/>
      </c>
      <c r="H440" s="28">
        <f>IF(COUNTA(A440:F440)=0,"",IF(AND(K440="OK",E440="Presente",A440&gt;=Configuração!$B$2,A440&lt;=Configuração!$B$3,COUNTIFS($B$2:B440,B440,$E$2:E440,"Presente",$A$2:A440,"&gt;="&amp;Configuração!$B$2,$A$2:A440,"&lt;="&amp;Configuração!$B$3,$K$2:K440,"OK")=1),1,0))</f>
        <v/>
      </c>
      <c r="I440" s="28">
        <f>IF(COUNTA(A440:F440)=0,"",IF(AND(K440="OK",E440="Presente",A440&gt;=Configuração!$B$2,A440&lt;=Configuração!$B$3,COUNTIFS($B$2:B440,B440,$C$2:C440,C440,$E$2:E440,"Presente",$A$2:A440,"&gt;="&amp;Configuração!$B$2,$A$2:A440,"&lt;="&amp;Configuração!$B$3,$K$2:K440,"OK")=1),1,0))</f>
        <v/>
      </c>
      <c r="J440" s="27">
        <f>IF(OR(A440="",B440="",C440="",D440=""),"",IF(COUNTIFS($A$2:$A$501,A440,$B$2:$B$501,B440,$C$2:$C$501,C440,$D$2:$D$501,D440)&gt;1,"Duplicado",""))</f>
        <v/>
      </c>
      <c r="K440" s="27">
        <f>IF(COUNTA(A440:F440)=0,"",IF(OR(A440="",B440="",C440="",D440="",E440=""),"Campos obrigatórios",IF(OR(NOT(ISNUMBER(A440)),A440&lt;DATE(2020,1,1),A440&gt;TODAY()),"Data inválida",IF(COUNTIF(Configuração!$E$2:$E$4,C440)=0,"Frente inválida",IF(COUNTIF(Configuração!$H$2:$H$4,E440)=0,"Situação inválida",IF(G440="Não cadastrado","Código não cadastrado",IF(COUNTIFS(Configuração!$F$2:$F$20,D440,Configuração!$G$2:$G$20,C440)=0,"Atividade incompatível",IF(J440="Duplicado","Possível duplicidade",IF(AND(C440="Serviço",E440="Presente",OR(F440="",NOT(ISNUMBER(F440)),F440&lt;=0,F440&gt;Configuração!$B$4)),"Revisar horas",IF(AND(OR(C440&lt;&gt;"Serviço",E440&lt;&gt;"Presente"),F440&lt;&gt;""),"Horas não aplicáveis",IF(G440="Inativo","Cadastro inativo","OK")))))))))))</f>
        <v/>
      </c>
    </row>
    <row r="441" ht="21" customHeight="1">
      <c r="A441" s="33" t="n"/>
      <c r="B441" s="22" t="n"/>
      <c r="C441" s="23" t="n"/>
      <c r="D441" s="24" t="n"/>
      <c r="E441" s="23" t="n"/>
      <c r="F441" s="26" t="n"/>
      <c r="G441" s="27">
        <f>IF(B441="","",IFERROR(VLOOKUP(B441,Membros!$A$2:$B$121,2,FALSE),"Não cadastrado"))</f>
        <v/>
      </c>
      <c r="H441" s="28">
        <f>IF(COUNTA(A441:F441)=0,"",IF(AND(K441="OK",E441="Presente",A441&gt;=Configuração!$B$2,A441&lt;=Configuração!$B$3,COUNTIFS($B$2:B441,B441,$E$2:E441,"Presente",$A$2:A441,"&gt;="&amp;Configuração!$B$2,$A$2:A441,"&lt;="&amp;Configuração!$B$3,$K$2:K441,"OK")=1),1,0))</f>
        <v/>
      </c>
      <c r="I441" s="28">
        <f>IF(COUNTA(A441:F441)=0,"",IF(AND(K441="OK",E441="Presente",A441&gt;=Configuração!$B$2,A441&lt;=Configuração!$B$3,COUNTIFS($B$2:B441,B441,$C$2:C441,C441,$E$2:E441,"Presente",$A$2:A441,"&gt;="&amp;Configuração!$B$2,$A$2:A441,"&lt;="&amp;Configuração!$B$3,$K$2:K441,"OK")=1),1,0))</f>
        <v/>
      </c>
      <c r="J441" s="27">
        <f>IF(OR(A441="",B441="",C441="",D441=""),"",IF(COUNTIFS($A$2:$A$501,A441,$B$2:$B$501,B441,$C$2:$C$501,C441,$D$2:$D$501,D441)&gt;1,"Duplicado",""))</f>
        <v/>
      </c>
      <c r="K441" s="27">
        <f>IF(COUNTA(A441:F441)=0,"",IF(OR(A441="",B441="",C441="",D441="",E441=""),"Campos obrigatórios",IF(OR(NOT(ISNUMBER(A441)),A441&lt;DATE(2020,1,1),A441&gt;TODAY()),"Data inválida",IF(COUNTIF(Configuração!$E$2:$E$4,C441)=0,"Frente inválida",IF(COUNTIF(Configuração!$H$2:$H$4,E441)=0,"Situação inválida",IF(G441="Não cadastrado","Código não cadastrado",IF(COUNTIFS(Configuração!$F$2:$F$20,D441,Configuração!$G$2:$G$20,C441)=0,"Atividade incompatível",IF(J441="Duplicado","Possível duplicidade",IF(AND(C441="Serviço",E441="Presente",OR(F441="",NOT(ISNUMBER(F441)),F441&lt;=0,F441&gt;Configuração!$B$4)),"Revisar horas",IF(AND(OR(C441&lt;&gt;"Serviço",E441&lt;&gt;"Presente"),F441&lt;&gt;""),"Horas não aplicáveis",IF(G441="Inativo","Cadastro inativo","OK")))))))))))</f>
        <v/>
      </c>
    </row>
    <row r="442" ht="21" customHeight="1">
      <c r="A442" s="33" t="n"/>
      <c r="B442" s="22" t="n"/>
      <c r="C442" s="23" t="n"/>
      <c r="D442" s="24" t="n"/>
      <c r="E442" s="23" t="n"/>
      <c r="F442" s="26" t="n"/>
      <c r="G442" s="27">
        <f>IF(B442="","",IFERROR(VLOOKUP(B442,Membros!$A$2:$B$121,2,FALSE),"Não cadastrado"))</f>
        <v/>
      </c>
      <c r="H442" s="28">
        <f>IF(COUNTA(A442:F442)=0,"",IF(AND(K442="OK",E442="Presente",A442&gt;=Configuração!$B$2,A442&lt;=Configuração!$B$3,COUNTIFS($B$2:B442,B442,$E$2:E442,"Presente",$A$2:A442,"&gt;="&amp;Configuração!$B$2,$A$2:A442,"&lt;="&amp;Configuração!$B$3,$K$2:K442,"OK")=1),1,0))</f>
        <v/>
      </c>
      <c r="I442" s="28">
        <f>IF(COUNTA(A442:F442)=0,"",IF(AND(K442="OK",E442="Presente",A442&gt;=Configuração!$B$2,A442&lt;=Configuração!$B$3,COUNTIFS($B$2:B442,B442,$C$2:C442,C442,$E$2:E442,"Presente",$A$2:A442,"&gt;="&amp;Configuração!$B$2,$A$2:A442,"&lt;="&amp;Configuração!$B$3,$K$2:K442,"OK")=1),1,0))</f>
        <v/>
      </c>
      <c r="J442" s="27">
        <f>IF(OR(A442="",B442="",C442="",D442=""),"",IF(COUNTIFS($A$2:$A$501,A442,$B$2:$B$501,B442,$C$2:$C$501,C442,$D$2:$D$501,D442)&gt;1,"Duplicado",""))</f>
        <v/>
      </c>
      <c r="K442" s="27">
        <f>IF(COUNTA(A442:F442)=0,"",IF(OR(A442="",B442="",C442="",D442="",E442=""),"Campos obrigatórios",IF(OR(NOT(ISNUMBER(A442)),A442&lt;DATE(2020,1,1),A442&gt;TODAY()),"Data inválida",IF(COUNTIF(Configuração!$E$2:$E$4,C442)=0,"Frente inválida",IF(COUNTIF(Configuração!$H$2:$H$4,E442)=0,"Situação inválida",IF(G442="Não cadastrado","Código não cadastrado",IF(COUNTIFS(Configuração!$F$2:$F$20,D442,Configuração!$G$2:$G$20,C442)=0,"Atividade incompatível",IF(J442="Duplicado","Possível duplicidade",IF(AND(C442="Serviço",E442="Presente",OR(F442="",NOT(ISNUMBER(F442)),F442&lt;=0,F442&gt;Configuração!$B$4)),"Revisar horas",IF(AND(OR(C442&lt;&gt;"Serviço",E442&lt;&gt;"Presente"),F442&lt;&gt;""),"Horas não aplicáveis",IF(G442="Inativo","Cadastro inativo","OK")))))))))))</f>
        <v/>
      </c>
    </row>
    <row r="443" ht="21" customHeight="1">
      <c r="A443" s="33" t="n"/>
      <c r="B443" s="22" t="n"/>
      <c r="C443" s="23" t="n"/>
      <c r="D443" s="24" t="n"/>
      <c r="E443" s="23" t="n"/>
      <c r="F443" s="26" t="n"/>
      <c r="G443" s="27">
        <f>IF(B443="","",IFERROR(VLOOKUP(B443,Membros!$A$2:$B$121,2,FALSE),"Não cadastrado"))</f>
        <v/>
      </c>
      <c r="H443" s="28">
        <f>IF(COUNTA(A443:F443)=0,"",IF(AND(K443="OK",E443="Presente",A443&gt;=Configuração!$B$2,A443&lt;=Configuração!$B$3,COUNTIFS($B$2:B443,B443,$E$2:E443,"Presente",$A$2:A443,"&gt;="&amp;Configuração!$B$2,$A$2:A443,"&lt;="&amp;Configuração!$B$3,$K$2:K443,"OK")=1),1,0))</f>
        <v/>
      </c>
      <c r="I443" s="28">
        <f>IF(COUNTA(A443:F443)=0,"",IF(AND(K443="OK",E443="Presente",A443&gt;=Configuração!$B$2,A443&lt;=Configuração!$B$3,COUNTIFS($B$2:B443,B443,$C$2:C443,C443,$E$2:E443,"Presente",$A$2:A443,"&gt;="&amp;Configuração!$B$2,$A$2:A443,"&lt;="&amp;Configuração!$B$3,$K$2:K443,"OK")=1),1,0))</f>
        <v/>
      </c>
      <c r="J443" s="27">
        <f>IF(OR(A443="",B443="",C443="",D443=""),"",IF(COUNTIFS($A$2:$A$501,A443,$B$2:$B$501,B443,$C$2:$C$501,C443,$D$2:$D$501,D443)&gt;1,"Duplicado",""))</f>
        <v/>
      </c>
      <c r="K443" s="27">
        <f>IF(COUNTA(A443:F443)=0,"",IF(OR(A443="",B443="",C443="",D443="",E443=""),"Campos obrigatórios",IF(OR(NOT(ISNUMBER(A443)),A443&lt;DATE(2020,1,1),A443&gt;TODAY()),"Data inválida",IF(COUNTIF(Configuração!$E$2:$E$4,C443)=0,"Frente inválida",IF(COUNTIF(Configuração!$H$2:$H$4,E443)=0,"Situação inválida",IF(G443="Não cadastrado","Código não cadastrado",IF(COUNTIFS(Configuração!$F$2:$F$20,D443,Configuração!$G$2:$G$20,C443)=0,"Atividade incompatível",IF(J443="Duplicado","Possível duplicidade",IF(AND(C443="Serviço",E443="Presente",OR(F443="",NOT(ISNUMBER(F443)),F443&lt;=0,F443&gt;Configuração!$B$4)),"Revisar horas",IF(AND(OR(C443&lt;&gt;"Serviço",E443&lt;&gt;"Presente"),F443&lt;&gt;""),"Horas não aplicáveis",IF(G443="Inativo","Cadastro inativo","OK")))))))))))</f>
        <v/>
      </c>
    </row>
    <row r="444" ht="21" customHeight="1">
      <c r="A444" s="33" t="n"/>
      <c r="B444" s="22" t="n"/>
      <c r="C444" s="23" t="n"/>
      <c r="D444" s="24" t="n"/>
      <c r="E444" s="23" t="n"/>
      <c r="F444" s="26" t="n"/>
      <c r="G444" s="27">
        <f>IF(B444="","",IFERROR(VLOOKUP(B444,Membros!$A$2:$B$121,2,FALSE),"Não cadastrado"))</f>
        <v/>
      </c>
      <c r="H444" s="28">
        <f>IF(COUNTA(A444:F444)=0,"",IF(AND(K444="OK",E444="Presente",A444&gt;=Configuração!$B$2,A444&lt;=Configuração!$B$3,COUNTIFS($B$2:B444,B444,$E$2:E444,"Presente",$A$2:A444,"&gt;="&amp;Configuração!$B$2,$A$2:A444,"&lt;="&amp;Configuração!$B$3,$K$2:K444,"OK")=1),1,0))</f>
        <v/>
      </c>
      <c r="I444" s="28">
        <f>IF(COUNTA(A444:F444)=0,"",IF(AND(K444="OK",E444="Presente",A444&gt;=Configuração!$B$2,A444&lt;=Configuração!$B$3,COUNTIFS($B$2:B444,B444,$C$2:C444,C444,$E$2:E444,"Presente",$A$2:A444,"&gt;="&amp;Configuração!$B$2,$A$2:A444,"&lt;="&amp;Configuração!$B$3,$K$2:K444,"OK")=1),1,0))</f>
        <v/>
      </c>
      <c r="J444" s="27">
        <f>IF(OR(A444="",B444="",C444="",D444=""),"",IF(COUNTIFS($A$2:$A$501,A444,$B$2:$B$501,B444,$C$2:$C$501,C444,$D$2:$D$501,D444)&gt;1,"Duplicado",""))</f>
        <v/>
      </c>
      <c r="K444" s="27">
        <f>IF(COUNTA(A444:F444)=0,"",IF(OR(A444="",B444="",C444="",D444="",E444=""),"Campos obrigatórios",IF(OR(NOT(ISNUMBER(A444)),A444&lt;DATE(2020,1,1),A444&gt;TODAY()),"Data inválida",IF(COUNTIF(Configuração!$E$2:$E$4,C444)=0,"Frente inválida",IF(COUNTIF(Configuração!$H$2:$H$4,E444)=0,"Situação inválida",IF(G444="Não cadastrado","Código não cadastrado",IF(COUNTIFS(Configuração!$F$2:$F$20,D444,Configuração!$G$2:$G$20,C444)=0,"Atividade incompatível",IF(J444="Duplicado","Possível duplicidade",IF(AND(C444="Serviço",E444="Presente",OR(F444="",NOT(ISNUMBER(F444)),F444&lt;=0,F444&gt;Configuração!$B$4)),"Revisar horas",IF(AND(OR(C444&lt;&gt;"Serviço",E444&lt;&gt;"Presente"),F444&lt;&gt;""),"Horas não aplicáveis",IF(G444="Inativo","Cadastro inativo","OK")))))))))))</f>
        <v/>
      </c>
    </row>
    <row r="445" ht="21" customHeight="1">
      <c r="A445" s="33" t="n"/>
      <c r="B445" s="22" t="n"/>
      <c r="C445" s="23" t="n"/>
      <c r="D445" s="24" t="n"/>
      <c r="E445" s="23" t="n"/>
      <c r="F445" s="26" t="n"/>
      <c r="G445" s="27">
        <f>IF(B445="","",IFERROR(VLOOKUP(B445,Membros!$A$2:$B$121,2,FALSE),"Não cadastrado"))</f>
        <v/>
      </c>
      <c r="H445" s="28">
        <f>IF(COUNTA(A445:F445)=0,"",IF(AND(K445="OK",E445="Presente",A445&gt;=Configuração!$B$2,A445&lt;=Configuração!$B$3,COUNTIFS($B$2:B445,B445,$E$2:E445,"Presente",$A$2:A445,"&gt;="&amp;Configuração!$B$2,$A$2:A445,"&lt;="&amp;Configuração!$B$3,$K$2:K445,"OK")=1),1,0))</f>
        <v/>
      </c>
      <c r="I445" s="28">
        <f>IF(COUNTA(A445:F445)=0,"",IF(AND(K445="OK",E445="Presente",A445&gt;=Configuração!$B$2,A445&lt;=Configuração!$B$3,COUNTIFS($B$2:B445,B445,$C$2:C445,C445,$E$2:E445,"Presente",$A$2:A445,"&gt;="&amp;Configuração!$B$2,$A$2:A445,"&lt;="&amp;Configuração!$B$3,$K$2:K445,"OK")=1),1,0))</f>
        <v/>
      </c>
      <c r="J445" s="27">
        <f>IF(OR(A445="",B445="",C445="",D445=""),"",IF(COUNTIFS($A$2:$A$501,A445,$B$2:$B$501,B445,$C$2:$C$501,C445,$D$2:$D$501,D445)&gt;1,"Duplicado",""))</f>
        <v/>
      </c>
      <c r="K445" s="27">
        <f>IF(COUNTA(A445:F445)=0,"",IF(OR(A445="",B445="",C445="",D445="",E445=""),"Campos obrigatórios",IF(OR(NOT(ISNUMBER(A445)),A445&lt;DATE(2020,1,1),A445&gt;TODAY()),"Data inválida",IF(COUNTIF(Configuração!$E$2:$E$4,C445)=0,"Frente inválida",IF(COUNTIF(Configuração!$H$2:$H$4,E445)=0,"Situação inválida",IF(G445="Não cadastrado","Código não cadastrado",IF(COUNTIFS(Configuração!$F$2:$F$20,D445,Configuração!$G$2:$G$20,C445)=0,"Atividade incompatível",IF(J445="Duplicado","Possível duplicidade",IF(AND(C445="Serviço",E445="Presente",OR(F445="",NOT(ISNUMBER(F445)),F445&lt;=0,F445&gt;Configuração!$B$4)),"Revisar horas",IF(AND(OR(C445&lt;&gt;"Serviço",E445&lt;&gt;"Presente"),F445&lt;&gt;""),"Horas não aplicáveis",IF(G445="Inativo","Cadastro inativo","OK")))))))))))</f>
        <v/>
      </c>
    </row>
    <row r="446" ht="21" customHeight="1">
      <c r="A446" s="33" t="n"/>
      <c r="B446" s="22" t="n"/>
      <c r="C446" s="23" t="n"/>
      <c r="D446" s="24" t="n"/>
      <c r="E446" s="23" t="n"/>
      <c r="F446" s="26" t="n"/>
      <c r="G446" s="27">
        <f>IF(B446="","",IFERROR(VLOOKUP(B446,Membros!$A$2:$B$121,2,FALSE),"Não cadastrado"))</f>
        <v/>
      </c>
      <c r="H446" s="28">
        <f>IF(COUNTA(A446:F446)=0,"",IF(AND(K446="OK",E446="Presente",A446&gt;=Configuração!$B$2,A446&lt;=Configuração!$B$3,COUNTIFS($B$2:B446,B446,$E$2:E446,"Presente",$A$2:A446,"&gt;="&amp;Configuração!$B$2,$A$2:A446,"&lt;="&amp;Configuração!$B$3,$K$2:K446,"OK")=1),1,0))</f>
        <v/>
      </c>
      <c r="I446" s="28">
        <f>IF(COUNTA(A446:F446)=0,"",IF(AND(K446="OK",E446="Presente",A446&gt;=Configuração!$B$2,A446&lt;=Configuração!$B$3,COUNTIFS($B$2:B446,B446,$C$2:C446,C446,$E$2:E446,"Presente",$A$2:A446,"&gt;="&amp;Configuração!$B$2,$A$2:A446,"&lt;="&amp;Configuração!$B$3,$K$2:K446,"OK")=1),1,0))</f>
        <v/>
      </c>
      <c r="J446" s="27">
        <f>IF(OR(A446="",B446="",C446="",D446=""),"",IF(COUNTIFS($A$2:$A$501,A446,$B$2:$B$501,B446,$C$2:$C$501,C446,$D$2:$D$501,D446)&gt;1,"Duplicado",""))</f>
        <v/>
      </c>
      <c r="K446" s="27">
        <f>IF(COUNTA(A446:F446)=0,"",IF(OR(A446="",B446="",C446="",D446="",E446=""),"Campos obrigatórios",IF(OR(NOT(ISNUMBER(A446)),A446&lt;DATE(2020,1,1),A446&gt;TODAY()),"Data inválida",IF(COUNTIF(Configuração!$E$2:$E$4,C446)=0,"Frente inválida",IF(COUNTIF(Configuração!$H$2:$H$4,E446)=0,"Situação inválida",IF(G446="Não cadastrado","Código não cadastrado",IF(COUNTIFS(Configuração!$F$2:$F$20,D446,Configuração!$G$2:$G$20,C446)=0,"Atividade incompatível",IF(J446="Duplicado","Possível duplicidade",IF(AND(C446="Serviço",E446="Presente",OR(F446="",NOT(ISNUMBER(F446)),F446&lt;=0,F446&gt;Configuração!$B$4)),"Revisar horas",IF(AND(OR(C446&lt;&gt;"Serviço",E446&lt;&gt;"Presente"),F446&lt;&gt;""),"Horas não aplicáveis",IF(G446="Inativo","Cadastro inativo","OK")))))))))))</f>
        <v/>
      </c>
    </row>
    <row r="447" ht="21" customHeight="1">
      <c r="A447" s="33" t="n"/>
      <c r="B447" s="22" t="n"/>
      <c r="C447" s="23" t="n"/>
      <c r="D447" s="24" t="n"/>
      <c r="E447" s="23" t="n"/>
      <c r="F447" s="26" t="n"/>
      <c r="G447" s="27">
        <f>IF(B447="","",IFERROR(VLOOKUP(B447,Membros!$A$2:$B$121,2,FALSE),"Não cadastrado"))</f>
        <v/>
      </c>
      <c r="H447" s="28">
        <f>IF(COUNTA(A447:F447)=0,"",IF(AND(K447="OK",E447="Presente",A447&gt;=Configuração!$B$2,A447&lt;=Configuração!$B$3,COUNTIFS($B$2:B447,B447,$E$2:E447,"Presente",$A$2:A447,"&gt;="&amp;Configuração!$B$2,$A$2:A447,"&lt;="&amp;Configuração!$B$3,$K$2:K447,"OK")=1),1,0))</f>
        <v/>
      </c>
      <c r="I447" s="28">
        <f>IF(COUNTA(A447:F447)=0,"",IF(AND(K447="OK",E447="Presente",A447&gt;=Configuração!$B$2,A447&lt;=Configuração!$B$3,COUNTIFS($B$2:B447,B447,$C$2:C447,C447,$E$2:E447,"Presente",$A$2:A447,"&gt;="&amp;Configuração!$B$2,$A$2:A447,"&lt;="&amp;Configuração!$B$3,$K$2:K447,"OK")=1),1,0))</f>
        <v/>
      </c>
      <c r="J447" s="27">
        <f>IF(OR(A447="",B447="",C447="",D447=""),"",IF(COUNTIFS($A$2:$A$501,A447,$B$2:$B$501,B447,$C$2:$C$501,C447,$D$2:$D$501,D447)&gt;1,"Duplicado",""))</f>
        <v/>
      </c>
      <c r="K447" s="27">
        <f>IF(COUNTA(A447:F447)=0,"",IF(OR(A447="",B447="",C447="",D447="",E447=""),"Campos obrigatórios",IF(OR(NOT(ISNUMBER(A447)),A447&lt;DATE(2020,1,1),A447&gt;TODAY()),"Data inválida",IF(COUNTIF(Configuração!$E$2:$E$4,C447)=0,"Frente inválida",IF(COUNTIF(Configuração!$H$2:$H$4,E447)=0,"Situação inválida",IF(G447="Não cadastrado","Código não cadastrado",IF(COUNTIFS(Configuração!$F$2:$F$20,D447,Configuração!$G$2:$G$20,C447)=0,"Atividade incompatível",IF(J447="Duplicado","Possível duplicidade",IF(AND(C447="Serviço",E447="Presente",OR(F447="",NOT(ISNUMBER(F447)),F447&lt;=0,F447&gt;Configuração!$B$4)),"Revisar horas",IF(AND(OR(C447&lt;&gt;"Serviço",E447&lt;&gt;"Presente"),F447&lt;&gt;""),"Horas não aplicáveis",IF(G447="Inativo","Cadastro inativo","OK")))))))))))</f>
        <v/>
      </c>
    </row>
    <row r="448" ht="21" customHeight="1">
      <c r="A448" s="33" t="n"/>
      <c r="B448" s="22" t="n"/>
      <c r="C448" s="23" t="n"/>
      <c r="D448" s="24" t="n"/>
      <c r="E448" s="23" t="n"/>
      <c r="F448" s="26" t="n"/>
      <c r="G448" s="27">
        <f>IF(B448="","",IFERROR(VLOOKUP(B448,Membros!$A$2:$B$121,2,FALSE),"Não cadastrado"))</f>
        <v/>
      </c>
      <c r="H448" s="28">
        <f>IF(COUNTA(A448:F448)=0,"",IF(AND(K448="OK",E448="Presente",A448&gt;=Configuração!$B$2,A448&lt;=Configuração!$B$3,COUNTIFS($B$2:B448,B448,$E$2:E448,"Presente",$A$2:A448,"&gt;="&amp;Configuração!$B$2,$A$2:A448,"&lt;="&amp;Configuração!$B$3,$K$2:K448,"OK")=1),1,0))</f>
        <v/>
      </c>
      <c r="I448" s="28">
        <f>IF(COUNTA(A448:F448)=0,"",IF(AND(K448="OK",E448="Presente",A448&gt;=Configuração!$B$2,A448&lt;=Configuração!$B$3,COUNTIFS($B$2:B448,B448,$C$2:C448,C448,$E$2:E448,"Presente",$A$2:A448,"&gt;="&amp;Configuração!$B$2,$A$2:A448,"&lt;="&amp;Configuração!$B$3,$K$2:K448,"OK")=1),1,0))</f>
        <v/>
      </c>
      <c r="J448" s="27">
        <f>IF(OR(A448="",B448="",C448="",D448=""),"",IF(COUNTIFS($A$2:$A$501,A448,$B$2:$B$501,B448,$C$2:$C$501,C448,$D$2:$D$501,D448)&gt;1,"Duplicado",""))</f>
        <v/>
      </c>
      <c r="K448" s="27">
        <f>IF(COUNTA(A448:F448)=0,"",IF(OR(A448="",B448="",C448="",D448="",E448=""),"Campos obrigatórios",IF(OR(NOT(ISNUMBER(A448)),A448&lt;DATE(2020,1,1),A448&gt;TODAY()),"Data inválida",IF(COUNTIF(Configuração!$E$2:$E$4,C448)=0,"Frente inválida",IF(COUNTIF(Configuração!$H$2:$H$4,E448)=0,"Situação inválida",IF(G448="Não cadastrado","Código não cadastrado",IF(COUNTIFS(Configuração!$F$2:$F$20,D448,Configuração!$G$2:$G$20,C448)=0,"Atividade incompatível",IF(J448="Duplicado","Possível duplicidade",IF(AND(C448="Serviço",E448="Presente",OR(F448="",NOT(ISNUMBER(F448)),F448&lt;=0,F448&gt;Configuração!$B$4)),"Revisar horas",IF(AND(OR(C448&lt;&gt;"Serviço",E448&lt;&gt;"Presente"),F448&lt;&gt;""),"Horas não aplicáveis",IF(G448="Inativo","Cadastro inativo","OK")))))))))))</f>
        <v/>
      </c>
    </row>
    <row r="449" ht="21" customHeight="1">
      <c r="A449" s="33" t="n"/>
      <c r="B449" s="22" t="n"/>
      <c r="C449" s="23" t="n"/>
      <c r="D449" s="24" t="n"/>
      <c r="E449" s="23" t="n"/>
      <c r="F449" s="26" t="n"/>
      <c r="G449" s="27">
        <f>IF(B449="","",IFERROR(VLOOKUP(B449,Membros!$A$2:$B$121,2,FALSE),"Não cadastrado"))</f>
        <v/>
      </c>
      <c r="H449" s="28">
        <f>IF(COUNTA(A449:F449)=0,"",IF(AND(K449="OK",E449="Presente",A449&gt;=Configuração!$B$2,A449&lt;=Configuração!$B$3,COUNTIFS($B$2:B449,B449,$E$2:E449,"Presente",$A$2:A449,"&gt;="&amp;Configuração!$B$2,$A$2:A449,"&lt;="&amp;Configuração!$B$3,$K$2:K449,"OK")=1),1,0))</f>
        <v/>
      </c>
      <c r="I449" s="28">
        <f>IF(COUNTA(A449:F449)=0,"",IF(AND(K449="OK",E449="Presente",A449&gt;=Configuração!$B$2,A449&lt;=Configuração!$B$3,COUNTIFS($B$2:B449,B449,$C$2:C449,C449,$E$2:E449,"Presente",$A$2:A449,"&gt;="&amp;Configuração!$B$2,$A$2:A449,"&lt;="&amp;Configuração!$B$3,$K$2:K449,"OK")=1),1,0))</f>
        <v/>
      </c>
      <c r="J449" s="27">
        <f>IF(OR(A449="",B449="",C449="",D449=""),"",IF(COUNTIFS($A$2:$A$501,A449,$B$2:$B$501,B449,$C$2:$C$501,C449,$D$2:$D$501,D449)&gt;1,"Duplicado",""))</f>
        <v/>
      </c>
      <c r="K449" s="27">
        <f>IF(COUNTA(A449:F449)=0,"",IF(OR(A449="",B449="",C449="",D449="",E449=""),"Campos obrigatórios",IF(OR(NOT(ISNUMBER(A449)),A449&lt;DATE(2020,1,1),A449&gt;TODAY()),"Data inválida",IF(COUNTIF(Configuração!$E$2:$E$4,C449)=0,"Frente inválida",IF(COUNTIF(Configuração!$H$2:$H$4,E449)=0,"Situação inválida",IF(G449="Não cadastrado","Código não cadastrado",IF(COUNTIFS(Configuração!$F$2:$F$20,D449,Configuração!$G$2:$G$20,C449)=0,"Atividade incompatível",IF(J449="Duplicado","Possível duplicidade",IF(AND(C449="Serviço",E449="Presente",OR(F449="",NOT(ISNUMBER(F449)),F449&lt;=0,F449&gt;Configuração!$B$4)),"Revisar horas",IF(AND(OR(C449&lt;&gt;"Serviço",E449&lt;&gt;"Presente"),F449&lt;&gt;""),"Horas não aplicáveis",IF(G449="Inativo","Cadastro inativo","OK")))))))))))</f>
        <v/>
      </c>
    </row>
    <row r="450" ht="21" customHeight="1">
      <c r="A450" s="33" t="n"/>
      <c r="B450" s="22" t="n"/>
      <c r="C450" s="23" t="n"/>
      <c r="D450" s="24" t="n"/>
      <c r="E450" s="23" t="n"/>
      <c r="F450" s="26" t="n"/>
      <c r="G450" s="27">
        <f>IF(B450="","",IFERROR(VLOOKUP(B450,Membros!$A$2:$B$121,2,FALSE),"Não cadastrado"))</f>
        <v/>
      </c>
      <c r="H450" s="28">
        <f>IF(COUNTA(A450:F450)=0,"",IF(AND(K450="OK",E450="Presente",A450&gt;=Configuração!$B$2,A450&lt;=Configuração!$B$3,COUNTIFS($B$2:B450,B450,$E$2:E450,"Presente",$A$2:A450,"&gt;="&amp;Configuração!$B$2,$A$2:A450,"&lt;="&amp;Configuração!$B$3,$K$2:K450,"OK")=1),1,0))</f>
        <v/>
      </c>
      <c r="I450" s="28">
        <f>IF(COUNTA(A450:F450)=0,"",IF(AND(K450="OK",E450="Presente",A450&gt;=Configuração!$B$2,A450&lt;=Configuração!$B$3,COUNTIFS($B$2:B450,B450,$C$2:C450,C450,$E$2:E450,"Presente",$A$2:A450,"&gt;="&amp;Configuração!$B$2,$A$2:A450,"&lt;="&amp;Configuração!$B$3,$K$2:K450,"OK")=1),1,0))</f>
        <v/>
      </c>
      <c r="J450" s="27">
        <f>IF(OR(A450="",B450="",C450="",D450=""),"",IF(COUNTIFS($A$2:$A$501,A450,$B$2:$B$501,B450,$C$2:$C$501,C450,$D$2:$D$501,D450)&gt;1,"Duplicado",""))</f>
        <v/>
      </c>
      <c r="K450" s="27">
        <f>IF(COUNTA(A450:F450)=0,"",IF(OR(A450="",B450="",C450="",D450="",E450=""),"Campos obrigatórios",IF(OR(NOT(ISNUMBER(A450)),A450&lt;DATE(2020,1,1),A450&gt;TODAY()),"Data inválida",IF(COUNTIF(Configuração!$E$2:$E$4,C450)=0,"Frente inválida",IF(COUNTIF(Configuração!$H$2:$H$4,E450)=0,"Situação inválida",IF(G450="Não cadastrado","Código não cadastrado",IF(COUNTIFS(Configuração!$F$2:$F$20,D450,Configuração!$G$2:$G$20,C450)=0,"Atividade incompatível",IF(J450="Duplicado","Possível duplicidade",IF(AND(C450="Serviço",E450="Presente",OR(F450="",NOT(ISNUMBER(F450)),F450&lt;=0,F450&gt;Configuração!$B$4)),"Revisar horas",IF(AND(OR(C450&lt;&gt;"Serviço",E450&lt;&gt;"Presente"),F450&lt;&gt;""),"Horas não aplicáveis",IF(G450="Inativo","Cadastro inativo","OK")))))))))))</f>
        <v/>
      </c>
    </row>
    <row r="451" ht="21" customHeight="1">
      <c r="A451" s="33" t="n"/>
      <c r="B451" s="22" t="n"/>
      <c r="C451" s="23" t="n"/>
      <c r="D451" s="24" t="n"/>
      <c r="E451" s="23" t="n"/>
      <c r="F451" s="26" t="n"/>
      <c r="G451" s="27">
        <f>IF(B451="","",IFERROR(VLOOKUP(B451,Membros!$A$2:$B$121,2,FALSE),"Não cadastrado"))</f>
        <v/>
      </c>
      <c r="H451" s="28">
        <f>IF(COUNTA(A451:F451)=0,"",IF(AND(K451="OK",E451="Presente",A451&gt;=Configuração!$B$2,A451&lt;=Configuração!$B$3,COUNTIFS($B$2:B451,B451,$E$2:E451,"Presente",$A$2:A451,"&gt;="&amp;Configuração!$B$2,$A$2:A451,"&lt;="&amp;Configuração!$B$3,$K$2:K451,"OK")=1),1,0))</f>
        <v/>
      </c>
      <c r="I451" s="28">
        <f>IF(COUNTA(A451:F451)=0,"",IF(AND(K451="OK",E451="Presente",A451&gt;=Configuração!$B$2,A451&lt;=Configuração!$B$3,COUNTIFS($B$2:B451,B451,$C$2:C451,C451,$E$2:E451,"Presente",$A$2:A451,"&gt;="&amp;Configuração!$B$2,$A$2:A451,"&lt;="&amp;Configuração!$B$3,$K$2:K451,"OK")=1),1,0))</f>
        <v/>
      </c>
      <c r="J451" s="27">
        <f>IF(OR(A451="",B451="",C451="",D451=""),"",IF(COUNTIFS($A$2:$A$501,A451,$B$2:$B$501,B451,$C$2:$C$501,C451,$D$2:$D$501,D451)&gt;1,"Duplicado",""))</f>
        <v/>
      </c>
      <c r="K451" s="27">
        <f>IF(COUNTA(A451:F451)=0,"",IF(OR(A451="",B451="",C451="",D451="",E451=""),"Campos obrigatórios",IF(OR(NOT(ISNUMBER(A451)),A451&lt;DATE(2020,1,1),A451&gt;TODAY()),"Data inválida",IF(COUNTIF(Configuração!$E$2:$E$4,C451)=0,"Frente inválida",IF(COUNTIF(Configuração!$H$2:$H$4,E451)=0,"Situação inválida",IF(G451="Não cadastrado","Código não cadastrado",IF(COUNTIFS(Configuração!$F$2:$F$20,D451,Configuração!$G$2:$G$20,C451)=0,"Atividade incompatível",IF(J451="Duplicado","Possível duplicidade",IF(AND(C451="Serviço",E451="Presente",OR(F451="",NOT(ISNUMBER(F451)),F451&lt;=0,F451&gt;Configuração!$B$4)),"Revisar horas",IF(AND(OR(C451&lt;&gt;"Serviço",E451&lt;&gt;"Presente"),F451&lt;&gt;""),"Horas não aplicáveis",IF(G451="Inativo","Cadastro inativo","OK")))))))))))</f>
        <v/>
      </c>
    </row>
    <row r="452" ht="21" customHeight="1">
      <c r="A452" s="33" t="n"/>
      <c r="B452" s="22" t="n"/>
      <c r="C452" s="23" t="n"/>
      <c r="D452" s="24" t="n"/>
      <c r="E452" s="23" t="n"/>
      <c r="F452" s="26" t="n"/>
      <c r="G452" s="27">
        <f>IF(B452="","",IFERROR(VLOOKUP(B452,Membros!$A$2:$B$121,2,FALSE),"Não cadastrado"))</f>
        <v/>
      </c>
      <c r="H452" s="28">
        <f>IF(COUNTA(A452:F452)=0,"",IF(AND(K452="OK",E452="Presente",A452&gt;=Configuração!$B$2,A452&lt;=Configuração!$B$3,COUNTIFS($B$2:B452,B452,$E$2:E452,"Presente",$A$2:A452,"&gt;="&amp;Configuração!$B$2,$A$2:A452,"&lt;="&amp;Configuração!$B$3,$K$2:K452,"OK")=1),1,0))</f>
        <v/>
      </c>
      <c r="I452" s="28">
        <f>IF(COUNTA(A452:F452)=0,"",IF(AND(K452="OK",E452="Presente",A452&gt;=Configuração!$B$2,A452&lt;=Configuração!$B$3,COUNTIFS($B$2:B452,B452,$C$2:C452,C452,$E$2:E452,"Presente",$A$2:A452,"&gt;="&amp;Configuração!$B$2,$A$2:A452,"&lt;="&amp;Configuração!$B$3,$K$2:K452,"OK")=1),1,0))</f>
        <v/>
      </c>
      <c r="J452" s="27">
        <f>IF(OR(A452="",B452="",C452="",D452=""),"",IF(COUNTIFS($A$2:$A$501,A452,$B$2:$B$501,B452,$C$2:$C$501,C452,$D$2:$D$501,D452)&gt;1,"Duplicado",""))</f>
        <v/>
      </c>
      <c r="K452" s="27">
        <f>IF(COUNTA(A452:F452)=0,"",IF(OR(A452="",B452="",C452="",D452="",E452=""),"Campos obrigatórios",IF(OR(NOT(ISNUMBER(A452)),A452&lt;DATE(2020,1,1),A452&gt;TODAY()),"Data inválida",IF(COUNTIF(Configuração!$E$2:$E$4,C452)=0,"Frente inválida",IF(COUNTIF(Configuração!$H$2:$H$4,E452)=0,"Situação inválida",IF(G452="Não cadastrado","Código não cadastrado",IF(COUNTIFS(Configuração!$F$2:$F$20,D452,Configuração!$G$2:$G$20,C452)=0,"Atividade incompatível",IF(J452="Duplicado","Possível duplicidade",IF(AND(C452="Serviço",E452="Presente",OR(F452="",NOT(ISNUMBER(F452)),F452&lt;=0,F452&gt;Configuração!$B$4)),"Revisar horas",IF(AND(OR(C452&lt;&gt;"Serviço",E452&lt;&gt;"Presente"),F452&lt;&gt;""),"Horas não aplicáveis",IF(G452="Inativo","Cadastro inativo","OK")))))))))))</f>
        <v/>
      </c>
    </row>
    <row r="453" ht="21" customHeight="1">
      <c r="A453" s="33" t="n"/>
      <c r="B453" s="22" t="n"/>
      <c r="C453" s="23" t="n"/>
      <c r="D453" s="24" t="n"/>
      <c r="E453" s="23" t="n"/>
      <c r="F453" s="26" t="n"/>
      <c r="G453" s="27">
        <f>IF(B453="","",IFERROR(VLOOKUP(B453,Membros!$A$2:$B$121,2,FALSE),"Não cadastrado"))</f>
        <v/>
      </c>
      <c r="H453" s="28">
        <f>IF(COUNTA(A453:F453)=0,"",IF(AND(K453="OK",E453="Presente",A453&gt;=Configuração!$B$2,A453&lt;=Configuração!$B$3,COUNTIFS($B$2:B453,B453,$E$2:E453,"Presente",$A$2:A453,"&gt;="&amp;Configuração!$B$2,$A$2:A453,"&lt;="&amp;Configuração!$B$3,$K$2:K453,"OK")=1),1,0))</f>
        <v/>
      </c>
      <c r="I453" s="28">
        <f>IF(COUNTA(A453:F453)=0,"",IF(AND(K453="OK",E453="Presente",A453&gt;=Configuração!$B$2,A453&lt;=Configuração!$B$3,COUNTIFS($B$2:B453,B453,$C$2:C453,C453,$E$2:E453,"Presente",$A$2:A453,"&gt;="&amp;Configuração!$B$2,$A$2:A453,"&lt;="&amp;Configuração!$B$3,$K$2:K453,"OK")=1),1,0))</f>
        <v/>
      </c>
      <c r="J453" s="27">
        <f>IF(OR(A453="",B453="",C453="",D453=""),"",IF(COUNTIFS($A$2:$A$501,A453,$B$2:$B$501,B453,$C$2:$C$501,C453,$D$2:$D$501,D453)&gt;1,"Duplicado",""))</f>
        <v/>
      </c>
      <c r="K453" s="27">
        <f>IF(COUNTA(A453:F453)=0,"",IF(OR(A453="",B453="",C453="",D453="",E453=""),"Campos obrigatórios",IF(OR(NOT(ISNUMBER(A453)),A453&lt;DATE(2020,1,1),A453&gt;TODAY()),"Data inválida",IF(COUNTIF(Configuração!$E$2:$E$4,C453)=0,"Frente inválida",IF(COUNTIF(Configuração!$H$2:$H$4,E453)=0,"Situação inválida",IF(G453="Não cadastrado","Código não cadastrado",IF(COUNTIFS(Configuração!$F$2:$F$20,D453,Configuração!$G$2:$G$20,C453)=0,"Atividade incompatível",IF(J453="Duplicado","Possível duplicidade",IF(AND(C453="Serviço",E453="Presente",OR(F453="",NOT(ISNUMBER(F453)),F453&lt;=0,F453&gt;Configuração!$B$4)),"Revisar horas",IF(AND(OR(C453&lt;&gt;"Serviço",E453&lt;&gt;"Presente"),F453&lt;&gt;""),"Horas não aplicáveis",IF(G453="Inativo","Cadastro inativo","OK")))))))))))</f>
        <v/>
      </c>
    </row>
    <row r="454" ht="21" customHeight="1">
      <c r="A454" s="33" t="n"/>
      <c r="B454" s="22" t="n"/>
      <c r="C454" s="23" t="n"/>
      <c r="D454" s="24" t="n"/>
      <c r="E454" s="23" t="n"/>
      <c r="F454" s="26" t="n"/>
      <c r="G454" s="27">
        <f>IF(B454="","",IFERROR(VLOOKUP(B454,Membros!$A$2:$B$121,2,FALSE),"Não cadastrado"))</f>
        <v/>
      </c>
      <c r="H454" s="28">
        <f>IF(COUNTA(A454:F454)=0,"",IF(AND(K454="OK",E454="Presente",A454&gt;=Configuração!$B$2,A454&lt;=Configuração!$B$3,COUNTIFS($B$2:B454,B454,$E$2:E454,"Presente",$A$2:A454,"&gt;="&amp;Configuração!$B$2,$A$2:A454,"&lt;="&amp;Configuração!$B$3,$K$2:K454,"OK")=1),1,0))</f>
        <v/>
      </c>
      <c r="I454" s="28">
        <f>IF(COUNTA(A454:F454)=0,"",IF(AND(K454="OK",E454="Presente",A454&gt;=Configuração!$B$2,A454&lt;=Configuração!$B$3,COUNTIFS($B$2:B454,B454,$C$2:C454,C454,$E$2:E454,"Presente",$A$2:A454,"&gt;="&amp;Configuração!$B$2,$A$2:A454,"&lt;="&amp;Configuração!$B$3,$K$2:K454,"OK")=1),1,0))</f>
        <v/>
      </c>
      <c r="J454" s="27">
        <f>IF(OR(A454="",B454="",C454="",D454=""),"",IF(COUNTIFS($A$2:$A$501,A454,$B$2:$B$501,B454,$C$2:$C$501,C454,$D$2:$D$501,D454)&gt;1,"Duplicado",""))</f>
        <v/>
      </c>
      <c r="K454" s="27">
        <f>IF(COUNTA(A454:F454)=0,"",IF(OR(A454="",B454="",C454="",D454="",E454=""),"Campos obrigatórios",IF(OR(NOT(ISNUMBER(A454)),A454&lt;DATE(2020,1,1),A454&gt;TODAY()),"Data inválida",IF(COUNTIF(Configuração!$E$2:$E$4,C454)=0,"Frente inválida",IF(COUNTIF(Configuração!$H$2:$H$4,E454)=0,"Situação inválida",IF(G454="Não cadastrado","Código não cadastrado",IF(COUNTIFS(Configuração!$F$2:$F$20,D454,Configuração!$G$2:$G$20,C454)=0,"Atividade incompatível",IF(J454="Duplicado","Possível duplicidade",IF(AND(C454="Serviço",E454="Presente",OR(F454="",NOT(ISNUMBER(F454)),F454&lt;=0,F454&gt;Configuração!$B$4)),"Revisar horas",IF(AND(OR(C454&lt;&gt;"Serviço",E454&lt;&gt;"Presente"),F454&lt;&gt;""),"Horas não aplicáveis",IF(G454="Inativo","Cadastro inativo","OK")))))))))))</f>
        <v/>
      </c>
    </row>
    <row r="455" ht="21" customHeight="1">
      <c r="A455" s="33" t="n"/>
      <c r="B455" s="22" t="n"/>
      <c r="C455" s="23" t="n"/>
      <c r="D455" s="24" t="n"/>
      <c r="E455" s="23" t="n"/>
      <c r="F455" s="26" t="n"/>
      <c r="G455" s="27">
        <f>IF(B455="","",IFERROR(VLOOKUP(B455,Membros!$A$2:$B$121,2,FALSE),"Não cadastrado"))</f>
        <v/>
      </c>
      <c r="H455" s="28">
        <f>IF(COUNTA(A455:F455)=0,"",IF(AND(K455="OK",E455="Presente",A455&gt;=Configuração!$B$2,A455&lt;=Configuração!$B$3,COUNTIFS($B$2:B455,B455,$E$2:E455,"Presente",$A$2:A455,"&gt;="&amp;Configuração!$B$2,$A$2:A455,"&lt;="&amp;Configuração!$B$3,$K$2:K455,"OK")=1),1,0))</f>
        <v/>
      </c>
      <c r="I455" s="28">
        <f>IF(COUNTA(A455:F455)=0,"",IF(AND(K455="OK",E455="Presente",A455&gt;=Configuração!$B$2,A455&lt;=Configuração!$B$3,COUNTIFS($B$2:B455,B455,$C$2:C455,C455,$E$2:E455,"Presente",$A$2:A455,"&gt;="&amp;Configuração!$B$2,$A$2:A455,"&lt;="&amp;Configuração!$B$3,$K$2:K455,"OK")=1),1,0))</f>
        <v/>
      </c>
      <c r="J455" s="27">
        <f>IF(OR(A455="",B455="",C455="",D455=""),"",IF(COUNTIFS($A$2:$A$501,A455,$B$2:$B$501,B455,$C$2:$C$501,C455,$D$2:$D$501,D455)&gt;1,"Duplicado",""))</f>
        <v/>
      </c>
      <c r="K455" s="27">
        <f>IF(COUNTA(A455:F455)=0,"",IF(OR(A455="",B455="",C455="",D455="",E455=""),"Campos obrigatórios",IF(OR(NOT(ISNUMBER(A455)),A455&lt;DATE(2020,1,1),A455&gt;TODAY()),"Data inválida",IF(COUNTIF(Configuração!$E$2:$E$4,C455)=0,"Frente inválida",IF(COUNTIF(Configuração!$H$2:$H$4,E455)=0,"Situação inválida",IF(G455="Não cadastrado","Código não cadastrado",IF(COUNTIFS(Configuração!$F$2:$F$20,D455,Configuração!$G$2:$G$20,C455)=0,"Atividade incompatível",IF(J455="Duplicado","Possível duplicidade",IF(AND(C455="Serviço",E455="Presente",OR(F455="",NOT(ISNUMBER(F455)),F455&lt;=0,F455&gt;Configuração!$B$4)),"Revisar horas",IF(AND(OR(C455&lt;&gt;"Serviço",E455&lt;&gt;"Presente"),F455&lt;&gt;""),"Horas não aplicáveis",IF(G455="Inativo","Cadastro inativo","OK")))))))))))</f>
        <v/>
      </c>
    </row>
    <row r="456" ht="21" customHeight="1">
      <c r="A456" s="33" t="n"/>
      <c r="B456" s="22" t="n"/>
      <c r="C456" s="23" t="n"/>
      <c r="D456" s="24" t="n"/>
      <c r="E456" s="23" t="n"/>
      <c r="F456" s="26" t="n"/>
      <c r="G456" s="27">
        <f>IF(B456="","",IFERROR(VLOOKUP(B456,Membros!$A$2:$B$121,2,FALSE),"Não cadastrado"))</f>
        <v/>
      </c>
      <c r="H456" s="28">
        <f>IF(COUNTA(A456:F456)=0,"",IF(AND(K456="OK",E456="Presente",A456&gt;=Configuração!$B$2,A456&lt;=Configuração!$B$3,COUNTIFS($B$2:B456,B456,$E$2:E456,"Presente",$A$2:A456,"&gt;="&amp;Configuração!$B$2,$A$2:A456,"&lt;="&amp;Configuração!$B$3,$K$2:K456,"OK")=1),1,0))</f>
        <v/>
      </c>
      <c r="I456" s="28">
        <f>IF(COUNTA(A456:F456)=0,"",IF(AND(K456="OK",E456="Presente",A456&gt;=Configuração!$B$2,A456&lt;=Configuração!$B$3,COUNTIFS($B$2:B456,B456,$C$2:C456,C456,$E$2:E456,"Presente",$A$2:A456,"&gt;="&amp;Configuração!$B$2,$A$2:A456,"&lt;="&amp;Configuração!$B$3,$K$2:K456,"OK")=1),1,0))</f>
        <v/>
      </c>
      <c r="J456" s="27">
        <f>IF(OR(A456="",B456="",C456="",D456=""),"",IF(COUNTIFS($A$2:$A$501,A456,$B$2:$B$501,B456,$C$2:$C$501,C456,$D$2:$D$501,D456)&gt;1,"Duplicado",""))</f>
        <v/>
      </c>
      <c r="K456" s="27">
        <f>IF(COUNTA(A456:F456)=0,"",IF(OR(A456="",B456="",C456="",D456="",E456=""),"Campos obrigatórios",IF(OR(NOT(ISNUMBER(A456)),A456&lt;DATE(2020,1,1),A456&gt;TODAY()),"Data inválida",IF(COUNTIF(Configuração!$E$2:$E$4,C456)=0,"Frente inválida",IF(COUNTIF(Configuração!$H$2:$H$4,E456)=0,"Situação inválida",IF(G456="Não cadastrado","Código não cadastrado",IF(COUNTIFS(Configuração!$F$2:$F$20,D456,Configuração!$G$2:$G$20,C456)=0,"Atividade incompatível",IF(J456="Duplicado","Possível duplicidade",IF(AND(C456="Serviço",E456="Presente",OR(F456="",NOT(ISNUMBER(F456)),F456&lt;=0,F456&gt;Configuração!$B$4)),"Revisar horas",IF(AND(OR(C456&lt;&gt;"Serviço",E456&lt;&gt;"Presente"),F456&lt;&gt;""),"Horas não aplicáveis",IF(G456="Inativo","Cadastro inativo","OK")))))))))))</f>
        <v/>
      </c>
    </row>
    <row r="457" ht="21" customHeight="1">
      <c r="A457" s="33" t="n"/>
      <c r="B457" s="22" t="n"/>
      <c r="C457" s="23" t="n"/>
      <c r="D457" s="24" t="n"/>
      <c r="E457" s="23" t="n"/>
      <c r="F457" s="26" t="n"/>
      <c r="G457" s="27">
        <f>IF(B457="","",IFERROR(VLOOKUP(B457,Membros!$A$2:$B$121,2,FALSE),"Não cadastrado"))</f>
        <v/>
      </c>
      <c r="H457" s="28">
        <f>IF(COUNTA(A457:F457)=0,"",IF(AND(K457="OK",E457="Presente",A457&gt;=Configuração!$B$2,A457&lt;=Configuração!$B$3,COUNTIFS($B$2:B457,B457,$E$2:E457,"Presente",$A$2:A457,"&gt;="&amp;Configuração!$B$2,$A$2:A457,"&lt;="&amp;Configuração!$B$3,$K$2:K457,"OK")=1),1,0))</f>
        <v/>
      </c>
      <c r="I457" s="28">
        <f>IF(COUNTA(A457:F457)=0,"",IF(AND(K457="OK",E457="Presente",A457&gt;=Configuração!$B$2,A457&lt;=Configuração!$B$3,COUNTIFS($B$2:B457,B457,$C$2:C457,C457,$E$2:E457,"Presente",$A$2:A457,"&gt;="&amp;Configuração!$B$2,$A$2:A457,"&lt;="&amp;Configuração!$B$3,$K$2:K457,"OK")=1),1,0))</f>
        <v/>
      </c>
      <c r="J457" s="27">
        <f>IF(OR(A457="",B457="",C457="",D457=""),"",IF(COUNTIFS($A$2:$A$501,A457,$B$2:$B$501,B457,$C$2:$C$501,C457,$D$2:$D$501,D457)&gt;1,"Duplicado",""))</f>
        <v/>
      </c>
      <c r="K457" s="27">
        <f>IF(COUNTA(A457:F457)=0,"",IF(OR(A457="",B457="",C457="",D457="",E457=""),"Campos obrigatórios",IF(OR(NOT(ISNUMBER(A457)),A457&lt;DATE(2020,1,1),A457&gt;TODAY()),"Data inválida",IF(COUNTIF(Configuração!$E$2:$E$4,C457)=0,"Frente inválida",IF(COUNTIF(Configuração!$H$2:$H$4,E457)=0,"Situação inválida",IF(G457="Não cadastrado","Código não cadastrado",IF(COUNTIFS(Configuração!$F$2:$F$20,D457,Configuração!$G$2:$G$20,C457)=0,"Atividade incompatível",IF(J457="Duplicado","Possível duplicidade",IF(AND(C457="Serviço",E457="Presente",OR(F457="",NOT(ISNUMBER(F457)),F457&lt;=0,F457&gt;Configuração!$B$4)),"Revisar horas",IF(AND(OR(C457&lt;&gt;"Serviço",E457&lt;&gt;"Presente"),F457&lt;&gt;""),"Horas não aplicáveis",IF(G457="Inativo","Cadastro inativo","OK")))))))))))</f>
        <v/>
      </c>
    </row>
    <row r="458" ht="21" customHeight="1">
      <c r="A458" s="33" t="n"/>
      <c r="B458" s="22" t="n"/>
      <c r="C458" s="23" t="n"/>
      <c r="D458" s="24" t="n"/>
      <c r="E458" s="23" t="n"/>
      <c r="F458" s="26" t="n"/>
      <c r="G458" s="27">
        <f>IF(B458="","",IFERROR(VLOOKUP(B458,Membros!$A$2:$B$121,2,FALSE),"Não cadastrado"))</f>
        <v/>
      </c>
      <c r="H458" s="28">
        <f>IF(COUNTA(A458:F458)=0,"",IF(AND(K458="OK",E458="Presente",A458&gt;=Configuração!$B$2,A458&lt;=Configuração!$B$3,COUNTIFS($B$2:B458,B458,$E$2:E458,"Presente",$A$2:A458,"&gt;="&amp;Configuração!$B$2,$A$2:A458,"&lt;="&amp;Configuração!$B$3,$K$2:K458,"OK")=1),1,0))</f>
        <v/>
      </c>
      <c r="I458" s="28">
        <f>IF(COUNTA(A458:F458)=0,"",IF(AND(K458="OK",E458="Presente",A458&gt;=Configuração!$B$2,A458&lt;=Configuração!$B$3,COUNTIFS($B$2:B458,B458,$C$2:C458,C458,$E$2:E458,"Presente",$A$2:A458,"&gt;="&amp;Configuração!$B$2,$A$2:A458,"&lt;="&amp;Configuração!$B$3,$K$2:K458,"OK")=1),1,0))</f>
        <v/>
      </c>
      <c r="J458" s="27">
        <f>IF(OR(A458="",B458="",C458="",D458=""),"",IF(COUNTIFS($A$2:$A$501,A458,$B$2:$B$501,B458,$C$2:$C$501,C458,$D$2:$D$501,D458)&gt;1,"Duplicado",""))</f>
        <v/>
      </c>
      <c r="K458" s="27">
        <f>IF(COUNTA(A458:F458)=0,"",IF(OR(A458="",B458="",C458="",D458="",E458=""),"Campos obrigatórios",IF(OR(NOT(ISNUMBER(A458)),A458&lt;DATE(2020,1,1),A458&gt;TODAY()),"Data inválida",IF(COUNTIF(Configuração!$E$2:$E$4,C458)=0,"Frente inválida",IF(COUNTIF(Configuração!$H$2:$H$4,E458)=0,"Situação inválida",IF(G458="Não cadastrado","Código não cadastrado",IF(COUNTIFS(Configuração!$F$2:$F$20,D458,Configuração!$G$2:$G$20,C458)=0,"Atividade incompatível",IF(J458="Duplicado","Possível duplicidade",IF(AND(C458="Serviço",E458="Presente",OR(F458="",NOT(ISNUMBER(F458)),F458&lt;=0,F458&gt;Configuração!$B$4)),"Revisar horas",IF(AND(OR(C458&lt;&gt;"Serviço",E458&lt;&gt;"Presente"),F458&lt;&gt;""),"Horas não aplicáveis",IF(G458="Inativo","Cadastro inativo","OK")))))))))))</f>
        <v/>
      </c>
    </row>
    <row r="459" ht="21" customHeight="1">
      <c r="A459" s="33" t="n"/>
      <c r="B459" s="22" t="n"/>
      <c r="C459" s="23" t="n"/>
      <c r="D459" s="24" t="n"/>
      <c r="E459" s="23" t="n"/>
      <c r="F459" s="26" t="n"/>
      <c r="G459" s="27">
        <f>IF(B459="","",IFERROR(VLOOKUP(B459,Membros!$A$2:$B$121,2,FALSE),"Não cadastrado"))</f>
        <v/>
      </c>
      <c r="H459" s="28">
        <f>IF(COUNTA(A459:F459)=0,"",IF(AND(K459="OK",E459="Presente",A459&gt;=Configuração!$B$2,A459&lt;=Configuração!$B$3,COUNTIFS($B$2:B459,B459,$E$2:E459,"Presente",$A$2:A459,"&gt;="&amp;Configuração!$B$2,$A$2:A459,"&lt;="&amp;Configuração!$B$3,$K$2:K459,"OK")=1),1,0))</f>
        <v/>
      </c>
      <c r="I459" s="28">
        <f>IF(COUNTA(A459:F459)=0,"",IF(AND(K459="OK",E459="Presente",A459&gt;=Configuração!$B$2,A459&lt;=Configuração!$B$3,COUNTIFS($B$2:B459,B459,$C$2:C459,C459,$E$2:E459,"Presente",$A$2:A459,"&gt;="&amp;Configuração!$B$2,$A$2:A459,"&lt;="&amp;Configuração!$B$3,$K$2:K459,"OK")=1),1,0))</f>
        <v/>
      </c>
      <c r="J459" s="27">
        <f>IF(OR(A459="",B459="",C459="",D459=""),"",IF(COUNTIFS($A$2:$A$501,A459,$B$2:$B$501,B459,$C$2:$C$501,C459,$D$2:$D$501,D459)&gt;1,"Duplicado",""))</f>
        <v/>
      </c>
      <c r="K459" s="27">
        <f>IF(COUNTA(A459:F459)=0,"",IF(OR(A459="",B459="",C459="",D459="",E459=""),"Campos obrigatórios",IF(OR(NOT(ISNUMBER(A459)),A459&lt;DATE(2020,1,1),A459&gt;TODAY()),"Data inválida",IF(COUNTIF(Configuração!$E$2:$E$4,C459)=0,"Frente inválida",IF(COUNTIF(Configuração!$H$2:$H$4,E459)=0,"Situação inválida",IF(G459="Não cadastrado","Código não cadastrado",IF(COUNTIFS(Configuração!$F$2:$F$20,D459,Configuração!$G$2:$G$20,C459)=0,"Atividade incompatível",IF(J459="Duplicado","Possível duplicidade",IF(AND(C459="Serviço",E459="Presente",OR(F459="",NOT(ISNUMBER(F459)),F459&lt;=0,F459&gt;Configuração!$B$4)),"Revisar horas",IF(AND(OR(C459&lt;&gt;"Serviço",E459&lt;&gt;"Presente"),F459&lt;&gt;""),"Horas não aplicáveis",IF(G459="Inativo","Cadastro inativo","OK")))))))))))</f>
        <v/>
      </c>
    </row>
    <row r="460" ht="21" customHeight="1">
      <c r="A460" s="33" t="n"/>
      <c r="B460" s="22" t="n"/>
      <c r="C460" s="23" t="n"/>
      <c r="D460" s="24" t="n"/>
      <c r="E460" s="23" t="n"/>
      <c r="F460" s="26" t="n"/>
      <c r="G460" s="27">
        <f>IF(B460="","",IFERROR(VLOOKUP(B460,Membros!$A$2:$B$121,2,FALSE),"Não cadastrado"))</f>
        <v/>
      </c>
      <c r="H460" s="28">
        <f>IF(COUNTA(A460:F460)=0,"",IF(AND(K460="OK",E460="Presente",A460&gt;=Configuração!$B$2,A460&lt;=Configuração!$B$3,COUNTIFS($B$2:B460,B460,$E$2:E460,"Presente",$A$2:A460,"&gt;="&amp;Configuração!$B$2,$A$2:A460,"&lt;="&amp;Configuração!$B$3,$K$2:K460,"OK")=1),1,0))</f>
        <v/>
      </c>
      <c r="I460" s="28">
        <f>IF(COUNTA(A460:F460)=0,"",IF(AND(K460="OK",E460="Presente",A460&gt;=Configuração!$B$2,A460&lt;=Configuração!$B$3,COUNTIFS($B$2:B460,B460,$C$2:C460,C460,$E$2:E460,"Presente",$A$2:A460,"&gt;="&amp;Configuração!$B$2,$A$2:A460,"&lt;="&amp;Configuração!$B$3,$K$2:K460,"OK")=1),1,0))</f>
        <v/>
      </c>
      <c r="J460" s="27">
        <f>IF(OR(A460="",B460="",C460="",D460=""),"",IF(COUNTIFS($A$2:$A$501,A460,$B$2:$B$501,B460,$C$2:$C$501,C460,$D$2:$D$501,D460)&gt;1,"Duplicado",""))</f>
        <v/>
      </c>
      <c r="K460" s="27">
        <f>IF(COUNTA(A460:F460)=0,"",IF(OR(A460="",B460="",C460="",D460="",E460=""),"Campos obrigatórios",IF(OR(NOT(ISNUMBER(A460)),A460&lt;DATE(2020,1,1),A460&gt;TODAY()),"Data inválida",IF(COUNTIF(Configuração!$E$2:$E$4,C460)=0,"Frente inválida",IF(COUNTIF(Configuração!$H$2:$H$4,E460)=0,"Situação inválida",IF(G460="Não cadastrado","Código não cadastrado",IF(COUNTIFS(Configuração!$F$2:$F$20,D460,Configuração!$G$2:$G$20,C460)=0,"Atividade incompatível",IF(J460="Duplicado","Possível duplicidade",IF(AND(C460="Serviço",E460="Presente",OR(F460="",NOT(ISNUMBER(F460)),F460&lt;=0,F460&gt;Configuração!$B$4)),"Revisar horas",IF(AND(OR(C460&lt;&gt;"Serviço",E460&lt;&gt;"Presente"),F460&lt;&gt;""),"Horas não aplicáveis",IF(G460="Inativo","Cadastro inativo","OK")))))))))))</f>
        <v/>
      </c>
    </row>
    <row r="461" ht="21" customHeight="1">
      <c r="A461" s="33" t="n"/>
      <c r="B461" s="22" t="n"/>
      <c r="C461" s="23" t="n"/>
      <c r="D461" s="24" t="n"/>
      <c r="E461" s="23" t="n"/>
      <c r="F461" s="26" t="n"/>
      <c r="G461" s="27">
        <f>IF(B461="","",IFERROR(VLOOKUP(B461,Membros!$A$2:$B$121,2,FALSE),"Não cadastrado"))</f>
        <v/>
      </c>
      <c r="H461" s="28">
        <f>IF(COUNTA(A461:F461)=0,"",IF(AND(K461="OK",E461="Presente",A461&gt;=Configuração!$B$2,A461&lt;=Configuração!$B$3,COUNTIFS($B$2:B461,B461,$E$2:E461,"Presente",$A$2:A461,"&gt;="&amp;Configuração!$B$2,$A$2:A461,"&lt;="&amp;Configuração!$B$3,$K$2:K461,"OK")=1),1,0))</f>
        <v/>
      </c>
      <c r="I461" s="28">
        <f>IF(COUNTA(A461:F461)=0,"",IF(AND(K461="OK",E461="Presente",A461&gt;=Configuração!$B$2,A461&lt;=Configuração!$B$3,COUNTIFS($B$2:B461,B461,$C$2:C461,C461,$E$2:E461,"Presente",$A$2:A461,"&gt;="&amp;Configuração!$B$2,$A$2:A461,"&lt;="&amp;Configuração!$B$3,$K$2:K461,"OK")=1),1,0))</f>
        <v/>
      </c>
      <c r="J461" s="27">
        <f>IF(OR(A461="",B461="",C461="",D461=""),"",IF(COUNTIFS($A$2:$A$501,A461,$B$2:$B$501,B461,$C$2:$C$501,C461,$D$2:$D$501,D461)&gt;1,"Duplicado",""))</f>
        <v/>
      </c>
      <c r="K461" s="27">
        <f>IF(COUNTA(A461:F461)=0,"",IF(OR(A461="",B461="",C461="",D461="",E461=""),"Campos obrigatórios",IF(OR(NOT(ISNUMBER(A461)),A461&lt;DATE(2020,1,1),A461&gt;TODAY()),"Data inválida",IF(COUNTIF(Configuração!$E$2:$E$4,C461)=0,"Frente inválida",IF(COUNTIF(Configuração!$H$2:$H$4,E461)=0,"Situação inválida",IF(G461="Não cadastrado","Código não cadastrado",IF(COUNTIFS(Configuração!$F$2:$F$20,D461,Configuração!$G$2:$G$20,C461)=0,"Atividade incompatível",IF(J461="Duplicado","Possível duplicidade",IF(AND(C461="Serviço",E461="Presente",OR(F461="",NOT(ISNUMBER(F461)),F461&lt;=0,F461&gt;Configuração!$B$4)),"Revisar horas",IF(AND(OR(C461&lt;&gt;"Serviço",E461&lt;&gt;"Presente"),F461&lt;&gt;""),"Horas não aplicáveis",IF(G461="Inativo","Cadastro inativo","OK")))))))))))</f>
        <v/>
      </c>
    </row>
    <row r="462" ht="21" customHeight="1">
      <c r="A462" s="33" t="n"/>
      <c r="B462" s="22" t="n"/>
      <c r="C462" s="23" t="n"/>
      <c r="D462" s="24" t="n"/>
      <c r="E462" s="23" t="n"/>
      <c r="F462" s="26" t="n"/>
      <c r="G462" s="27">
        <f>IF(B462="","",IFERROR(VLOOKUP(B462,Membros!$A$2:$B$121,2,FALSE),"Não cadastrado"))</f>
        <v/>
      </c>
      <c r="H462" s="28">
        <f>IF(COUNTA(A462:F462)=0,"",IF(AND(K462="OK",E462="Presente",A462&gt;=Configuração!$B$2,A462&lt;=Configuração!$B$3,COUNTIFS($B$2:B462,B462,$E$2:E462,"Presente",$A$2:A462,"&gt;="&amp;Configuração!$B$2,$A$2:A462,"&lt;="&amp;Configuração!$B$3,$K$2:K462,"OK")=1),1,0))</f>
        <v/>
      </c>
      <c r="I462" s="28">
        <f>IF(COUNTA(A462:F462)=0,"",IF(AND(K462="OK",E462="Presente",A462&gt;=Configuração!$B$2,A462&lt;=Configuração!$B$3,COUNTIFS($B$2:B462,B462,$C$2:C462,C462,$E$2:E462,"Presente",$A$2:A462,"&gt;="&amp;Configuração!$B$2,$A$2:A462,"&lt;="&amp;Configuração!$B$3,$K$2:K462,"OK")=1),1,0))</f>
        <v/>
      </c>
      <c r="J462" s="27">
        <f>IF(OR(A462="",B462="",C462="",D462=""),"",IF(COUNTIFS($A$2:$A$501,A462,$B$2:$B$501,B462,$C$2:$C$501,C462,$D$2:$D$501,D462)&gt;1,"Duplicado",""))</f>
        <v/>
      </c>
      <c r="K462" s="27">
        <f>IF(COUNTA(A462:F462)=0,"",IF(OR(A462="",B462="",C462="",D462="",E462=""),"Campos obrigatórios",IF(OR(NOT(ISNUMBER(A462)),A462&lt;DATE(2020,1,1),A462&gt;TODAY()),"Data inválida",IF(COUNTIF(Configuração!$E$2:$E$4,C462)=0,"Frente inválida",IF(COUNTIF(Configuração!$H$2:$H$4,E462)=0,"Situação inválida",IF(G462="Não cadastrado","Código não cadastrado",IF(COUNTIFS(Configuração!$F$2:$F$20,D462,Configuração!$G$2:$G$20,C462)=0,"Atividade incompatível",IF(J462="Duplicado","Possível duplicidade",IF(AND(C462="Serviço",E462="Presente",OR(F462="",NOT(ISNUMBER(F462)),F462&lt;=0,F462&gt;Configuração!$B$4)),"Revisar horas",IF(AND(OR(C462&lt;&gt;"Serviço",E462&lt;&gt;"Presente"),F462&lt;&gt;""),"Horas não aplicáveis",IF(G462="Inativo","Cadastro inativo","OK")))))))))))</f>
        <v/>
      </c>
    </row>
    <row r="463" ht="21" customHeight="1">
      <c r="A463" s="33" t="n"/>
      <c r="B463" s="22" t="n"/>
      <c r="C463" s="23" t="n"/>
      <c r="D463" s="24" t="n"/>
      <c r="E463" s="23" t="n"/>
      <c r="F463" s="26" t="n"/>
      <c r="G463" s="27">
        <f>IF(B463="","",IFERROR(VLOOKUP(B463,Membros!$A$2:$B$121,2,FALSE),"Não cadastrado"))</f>
        <v/>
      </c>
      <c r="H463" s="28">
        <f>IF(COUNTA(A463:F463)=0,"",IF(AND(K463="OK",E463="Presente",A463&gt;=Configuração!$B$2,A463&lt;=Configuração!$B$3,COUNTIFS($B$2:B463,B463,$E$2:E463,"Presente",$A$2:A463,"&gt;="&amp;Configuração!$B$2,$A$2:A463,"&lt;="&amp;Configuração!$B$3,$K$2:K463,"OK")=1),1,0))</f>
        <v/>
      </c>
      <c r="I463" s="28">
        <f>IF(COUNTA(A463:F463)=0,"",IF(AND(K463="OK",E463="Presente",A463&gt;=Configuração!$B$2,A463&lt;=Configuração!$B$3,COUNTIFS($B$2:B463,B463,$C$2:C463,C463,$E$2:E463,"Presente",$A$2:A463,"&gt;="&amp;Configuração!$B$2,$A$2:A463,"&lt;="&amp;Configuração!$B$3,$K$2:K463,"OK")=1),1,0))</f>
        <v/>
      </c>
      <c r="J463" s="27">
        <f>IF(OR(A463="",B463="",C463="",D463=""),"",IF(COUNTIFS($A$2:$A$501,A463,$B$2:$B$501,B463,$C$2:$C$501,C463,$D$2:$D$501,D463)&gt;1,"Duplicado",""))</f>
        <v/>
      </c>
      <c r="K463" s="27">
        <f>IF(COUNTA(A463:F463)=0,"",IF(OR(A463="",B463="",C463="",D463="",E463=""),"Campos obrigatórios",IF(OR(NOT(ISNUMBER(A463)),A463&lt;DATE(2020,1,1),A463&gt;TODAY()),"Data inválida",IF(COUNTIF(Configuração!$E$2:$E$4,C463)=0,"Frente inválida",IF(COUNTIF(Configuração!$H$2:$H$4,E463)=0,"Situação inválida",IF(G463="Não cadastrado","Código não cadastrado",IF(COUNTIFS(Configuração!$F$2:$F$20,D463,Configuração!$G$2:$G$20,C463)=0,"Atividade incompatível",IF(J463="Duplicado","Possível duplicidade",IF(AND(C463="Serviço",E463="Presente",OR(F463="",NOT(ISNUMBER(F463)),F463&lt;=0,F463&gt;Configuração!$B$4)),"Revisar horas",IF(AND(OR(C463&lt;&gt;"Serviço",E463&lt;&gt;"Presente"),F463&lt;&gt;""),"Horas não aplicáveis",IF(G463="Inativo","Cadastro inativo","OK")))))))))))</f>
        <v/>
      </c>
    </row>
    <row r="464" ht="21" customHeight="1">
      <c r="A464" s="33" t="n"/>
      <c r="B464" s="22" t="n"/>
      <c r="C464" s="23" t="n"/>
      <c r="D464" s="24" t="n"/>
      <c r="E464" s="23" t="n"/>
      <c r="F464" s="26" t="n"/>
      <c r="G464" s="27">
        <f>IF(B464="","",IFERROR(VLOOKUP(B464,Membros!$A$2:$B$121,2,FALSE),"Não cadastrado"))</f>
        <v/>
      </c>
      <c r="H464" s="28">
        <f>IF(COUNTA(A464:F464)=0,"",IF(AND(K464="OK",E464="Presente",A464&gt;=Configuração!$B$2,A464&lt;=Configuração!$B$3,COUNTIFS($B$2:B464,B464,$E$2:E464,"Presente",$A$2:A464,"&gt;="&amp;Configuração!$B$2,$A$2:A464,"&lt;="&amp;Configuração!$B$3,$K$2:K464,"OK")=1),1,0))</f>
        <v/>
      </c>
      <c r="I464" s="28">
        <f>IF(COUNTA(A464:F464)=0,"",IF(AND(K464="OK",E464="Presente",A464&gt;=Configuração!$B$2,A464&lt;=Configuração!$B$3,COUNTIFS($B$2:B464,B464,$C$2:C464,C464,$E$2:E464,"Presente",$A$2:A464,"&gt;="&amp;Configuração!$B$2,$A$2:A464,"&lt;="&amp;Configuração!$B$3,$K$2:K464,"OK")=1),1,0))</f>
        <v/>
      </c>
      <c r="J464" s="27">
        <f>IF(OR(A464="",B464="",C464="",D464=""),"",IF(COUNTIFS($A$2:$A$501,A464,$B$2:$B$501,B464,$C$2:$C$501,C464,$D$2:$D$501,D464)&gt;1,"Duplicado",""))</f>
        <v/>
      </c>
      <c r="K464" s="27">
        <f>IF(COUNTA(A464:F464)=0,"",IF(OR(A464="",B464="",C464="",D464="",E464=""),"Campos obrigatórios",IF(OR(NOT(ISNUMBER(A464)),A464&lt;DATE(2020,1,1),A464&gt;TODAY()),"Data inválida",IF(COUNTIF(Configuração!$E$2:$E$4,C464)=0,"Frente inválida",IF(COUNTIF(Configuração!$H$2:$H$4,E464)=0,"Situação inválida",IF(G464="Não cadastrado","Código não cadastrado",IF(COUNTIFS(Configuração!$F$2:$F$20,D464,Configuração!$G$2:$G$20,C464)=0,"Atividade incompatível",IF(J464="Duplicado","Possível duplicidade",IF(AND(C464="Serviço",E464="Presente",OR(F464="",NOT(ISNUMBER(F464)),F464&lt;=0,F464&gt;Configuração!$B$4)),"Revisar horas",IF(AND(OR(C464&lt;&gt;"Serviço",E464&lt;&gt;"Presente"),F464&lt;&gt;""),"Horas não aplicáveis",IF(G464="Inativo","Cadastro inativo","OK")))))))))))</f>
        <v/>
      </c>
    </row>
    <row r="465" ht="21" customHeight="1">
      <c r="A465" s="33" t="n"/>
      <c r="B465" s="22" t="n"/>
      <c r="C465" s="23" t="n"/>
      <c r="D465" s="24" t="n"/>
      <c r="E465" s="23" t="n"/>
      <c r="F465" s="26" t="n"/>
      <c r="G465" s="27">
        <f>IF(B465="","",IFERROR(VLOOKUP(B465,Membros!$A$2:$B$121,2,FALSE),"Não cadastrado"))</f>
        <v/>
      </c>
      <c r="H465" s="28">
        <f>IF(COUNTA(A465:F465)=0,"",IF(AND(K465="OK",E465="Presente",A465&gt;=Configuração!$B$2,A465&lt;=Configuração!$B$3,COUNTIFS($B$2:B465,B465,$E$2:E465,"Presente",$A$2:A465,"&gt;="&amp;Configuração!$B$2,$A$2:A465,"&lt;="&amp;Configuração!$B$3,$K$2:K465,"OK")=1),1,0))</f>
        <v/>
      </c>
      <c r="I465" s="28">
        <f>IF(COUNTA(A465:F465)=0,"",IF(AND(K465="OK",E465="Presente",A465&gt;=Configuração!$B$2,A465&lt;=Configuração!$B$3,COUNTIFS($B$2:B465,B465,$C$2:C465,C465,$E$2:E465,"Presente",$A$2:A465,"&gt;="&amp;Configuração!$B$2,$A$2:A465,"&lt;="&amp;Configuração!$B$3,$K$2:K465,"OK")=1),1,0))</f>
        <v/>
      </c>
      <c r="J465" s="27">
        <f>IF(OR(A465="",B465="",C465="",D465=""),"",IF(COUNTIFS($A$2:$A$501,A465,$B$2:$B$501,B465,$C$2:$C$501,C465,$D$2:$D$501,D465)&gt;1,"Duplicado",""))</f>
        <v/>
      </c>
      <c r="K465" s="27">
        <f>IF(COUNTA(A465:F465)=0,"",IF(OR(A465="",B465="",C465="",D465="",E465=""),"Campos obrigatórios",IF(OR(NOT(ISNUMBER(A465)),A465&lt;DATE(2020,1,1),A465&gt;TODAY()),"Data inválida",IF(COUNTIF(Configuração!$E$2:$E$4,C465)=0,"Frente inválida",IF(COUNTIF(Configuração!$H$2:$H$4,E465)=0,"Situação inválida",IF(G465="Não cadastrado","Código não cadastrado",IF(COUNTIFS(Configuração!$F$2:$F$20,D465,Configuração!$G$2:$G$20,C465)=0,"Atividade incompatível",IF(J465="Duplicado","Possível duplicidade",IF(AND(C465="Serviço",E465="Presente",OR(F465="",NOT(ISNUMBER(F465)),F465&lt;=0,F465&gt;Configuração!$B$4)),"Revisar horas",IF(AND(OR(C465&lt;&gt;"Serviço",E465&lt;&gt;"Presente"),F465&lt;&gt;""),"Horas não aplicáveis",IF(G465="Inativo","Cadastro inativo","OK")))))))))))</f>
        <v/>
      </c>
    </row>
    <row r="466" ht="21" customHeight="1">
      <c r="A466" s="33" t="n"/>
      <c r="B466" s="22" t="n"/>
      <c r="C466" s="23" t="n"/>
      <c r="D466" s="24" t="n"/>
      <c r="E466" s="23" t="n"/>
      <c r="F466" s="26" t="n"/>
      <c r="G466" s="27">
        <f>IF(B466="","",IFERROR(VLOOKUP(B466,Membros!$A$2:$B$121,2,FALSE),"Não cadastrado"))</f>
        <v/>
      </c>
      <c r="H466" s="28">
        <f>IF(COUNTA(A466:F466)=0,"",IF(AND(K466="OK",E466="Presente",A466&gt;=Configuração!$B$2,A466&lt;=Configuração!$B$3,COUNTIFS($B$2:B466,B466,$E$2:E466,"Presente",$A$2:A466,"&gt;="&amp;Configuração!$B$2,$A$2:A466,"&lt;="&amp;Configuração!$B$3,$K$2:K466,"OK")=1),1,0))</f>
        <v/>
      </c>
      <c r="I466" s="28">
        <f>IF(COUNTA(A466:F466)=0,"",IF(AND(K466="OK",E466="Presente",A466&gt;=Configuração!$B$2,A466&lt;=Configuração!$B$3,COUNTIFS($B$2:B466,B466,$C$2:C466,C466,$E$2:E466,"Presente",$A$2:A466,"&gt;="&amp;Configuração!$B$2,$A$2:A466,"&lt;="&amp;Configuração!$B$3,$K$2:K466,"OK")=1),1,0))</f>
        <v/>
      </c>
      <c r="J466" s="27">
        <f>IF(OR(A466="",B466="",C466="",D466=""),"",IF(COUNTIFS($A$2:$A$501,A466,$B$2:$B$501,B466,$C$2:$C$501,C466,$D$2:$D$501,D466)&gt;1,"Duplicado",""))</f>
        <v/>
      </c>
      <c r="K466" s="27">
        <f>IF(COUNTA(A466:F466)=0,"",IF(OR(A466="",B466="",C466="",D466="",E466=""),"Campos obrigatórios",IF(OR(NOT(ISNUMBER(A466)),A466&lt;DATE(2020,1,1),A466&gt;TODAY()),"Data inválida",IF(COUNTIF(Configuração!$E$2:$E$4,C466)=0,"Frente inválida",IF(COUNTIF(Configuração!$H$2:$H$4,E466)=0,"Situação inválida",IF(G466="Não cadastrado","Código não cadastrado",IF(COUNTIFS(Configuração!$F$2:$F$20,D466,Configuração!$G$2:$G$20,C466)=0,"Atividade incompatível",IF(J466="Duplicado","Possível duplicidade",IF(AND(C466="Serviço",E466="Presente",OR(F466="",NOT(ISNUMBER(F466)),F466&lt;=0,F466&gt;Configuração!$B$4)),"Revisar horas",IF(AND(OR(C466&lt;&gt;"Serviço",E466&lt;&gt;"Presente"),F466&lt;&gt;""),"Horas não aplicáveis",IF(G466="Inativo","Cadastro inativo","OK")))))))))))</f>
        <v/>
      </c>
    </row>
    <row r="467" ht="21" customHeight="1">
      <c r="A467" s="33" t="n"/>
      <c r="B467" s="22" t="n"/>
      <c r="C467" s="23" t="n"/>
      <c r="D467" s="24" t="n"/>
      <c r="E467" s="23" t="n"/>
      <c r="F467" s="26" t="n"/>
      <c r="G467" s="27">
        <f>IF(B467="","",IFERROR(VLOOKUP(B467,Membros!$A$2:$B$121,2,FALSE),"Não cadastrado"))</f>
        <v/>
      </c>
      <c r="H467" s="28">
        <f>IF(COUNTA(A467:F467)=0,"",IF(AND(K467="OK",E467="Presente",A467&gt;=Configuração!$B$2,A467&lt;=Configuração!$B$3,COUNTIFS($B$2:B467,B467,$E$2:E467,"Presente",$A$2:A467,"&gt;="&amp;Configuração!$B$2,$A$2:A467,"&lt;="&amp;Configuração!$B$3,$K$2:K467,"OK")=1),1,0))</f>
        <v/>
      </c>
      <c r="I467" s="28">
        <f>IF(COUNTA(A467:F467)=0,"",IF(AND(K467="OK",E467="Presente",A467&gt;=Configuração!$B$2,A467&lt;=Configuração!$B$3,COUNTIFS($B$2:B467,B467,$C$2:C467,C467,$E$2:E467,"Presente",$A$2:A467,"&gt;="&amp;Configuração!$B$2,$A$2:A467,"&lt;="&amp;Configuração!$B$3,$K$2:K467,"OK")=1),1,0))</f>
        <v/>
      </c>
      <c r="J467" s="27">
        <f>IF(OR(A467="",B467="",C467="",D467=""),"",IF(COUNTIFS($A$2:$A$501,A467,$B$2:$B$501,B467,$C$2:$C$501,C467,$D$2:$D$501,D467)&gt;1,"Duplicado",""))</f>
        <v/>
      </c>
      <c r="K467" s="27">
        <f>IF(COUNTA(A467:F467)=0,"",IF(OR(A467="",B467="",C467="",D467="",E467=""),"Campos obrigatórios",IF(OR(NOT(ISNUMBER(A467)),A467&lt;DATE(2020,1,1),A467&gt;TODAY()),"Data inválida",IF(COUNTIF(Configuração!$E$2:$E$4,C467)=0,"Frente inválida",IF(COUNTIF(Configuração!$H$2:$H$4,E467)=0,"Situação inválida",IF(G467="Não cadastrado","Código não cadastrado",IF(COUNTIFS(Configuração!$F$2:$F$20,D467,Configuração!$G$2:$G$20,C467)=0,"Atividade incompatível",IF(J467="Duplicado","Possível duplicidade",IF(AND(C467="Serviço",E467="Presente",OR(F467="",NOT(ISNUMBER(F467)),F467&lt;=0,F467&gt;Configuração!$B$4)),"Revisar horas",IF(AND(OR(C467&lt;&gt;"Serviço",E467&lt;&gt;"Presente"),F467&lt;&gt;""),"Horas não aplicáveis",IF(G467="Inativo","Cadastro inativo","OK")))))))))))</f>
        <v/>
      </c>
    </row>
    <row r="468" ht="21" customHeight="1">
      <c r="A468" s="33" t="n"/>
      <c r="B468" s="22" t="n"/>
      <c r="C468" s="23" t="n"/>
      <c r="D468" s="24" t="n"/>
      <c r="E468" s="23" t="n"/>
      <c r="F468" s="26" t="n"/>
      <c r="G468" s="27">
        <f>IF(B468="","",IFERROR(VLOOKUP(B468,Membros!$A$2:$B$121,2,FALSE),"Não cadastrado"))</f>
        <v/>
      </c>
      <c r="H468" s="28">
        <f>IF(COUNTA(A468:F468)=0,"",IF(AND(K468="OK",E468="Presente",A468&gt;=Configuração!$B$2,A468&lt;=Configuração!$B$3,COUNTIFS($B$2:B468,B468,$E$2:E468,"Presente",$A$2:A468,"&gt;="&amp;Configuração!$B$2,$A$2:A468,"&lt;="&amp;Configuração!$B$3,$K$2:K468,"OK")=1),1,0))</f>
        <v/>
      </c>
      <c r="I468" s="28">
        <f>IF(COUNTA(A468:F468)=0,"",IF(AND(K468="OK",E468="Presente",A468&gt;=Configuração!$B$2,A468&lt;=Configuração!$B$3,COUNTIFS($B$2:B468,B468,$C$2:C468,C468,$E$2:E468,"Presente",$A$2:A468,"&gt;="&amp;Configuração!$B$2,$A$2:A468,"&lt;="&amp;Configuração!$B$3,$K$2:K468,"OK")=1),1,0))</f>
        <v/>
      </c>
      <c r="J468" s="27">
        <f>IF(OR(A468="",B468="",C468="",D468=""),"",IF(COUNTIFS($A$2:$A$501,A468,$B$2:$B$501,B468,$C$2:$C$501,C468,$D$2:$D$501,D468)&gt;1,"Duplicado",""))</f>
        <v/>
      </c>
      <c r="K468" s="27">
        <f>IF(COUNTA(A468:F468)=0,"",IF(OR(A468="",B468="",C468="",D468="",E468=""),"Campos obrigatórios",IF(OR(NOT(ISNUMBER(A468)),A468&lt;DATE(2020,1,1),A468&gt;TODAY()),"Data inválida",IF(COUNTIF(Configuração!$E$2:$E$4,C468)=0,"Frente inválida",IF(COUNTIF(Configuração!$H$2:$H$4,E468)=0,"Situação inválida",IF(G468="Não cadastrado","Código não cadastrado",IF(COUNTIFS(Configuração!$F$2:$F$20,D468,Configuração!$G$2:$G$20,C468)=0,"Atividade incompatível",IF(J468="Duplicado","Possível duplicidade",IF(AND(C468="Serviço",E468="Presente",OR(F468="",NOT(ISNUMBER(F468)),F468&lt;=0,F468&gt;Configuração!$B$4)),"Revisar horas",IF(AND(OR(C468&lt;&gt;"Serviço",E468&lt;&gt;"Presente"),F468&lt;&gt;""),"Horas não aplicáveis",IF(G468="Inativo","Cadastro inativo","OK")))))))))))</f>
        <v/>
      </c>
    </row>
    <row r="469" ht="21" customHeight="1">
      <c r="A469" s="33" t="n"/>
      <c r="B469" s="22" t="n"/>
      <c r="C469" s="23" t="n"/>
      <c r="D469" s="24" t="n"/>
      <c r="E469" s="23" t="n"/>
      <c r="F469" s="26" t="n"/>
      <c r="G469" s="27">
        <f>IF(B469="","",IFERROR(VLOOKUP(B469,Membros!$A$2:$B$121,2,FALSE),"Não cadastrado"))</f>
        <v/>
      </c>
      <c r="H469" s="28">
        <f>IF(COUNTA(A469:F469)=0,"",IF(AND(K469="OK",E469="Presente",A469&gt;=Configuração!$B$2,A469&lt;=Configuração!$B$3,COUNTIFS($B$2:B469,B469,$E$2:E469,"Presente",$A$2:A469,"&gt;="&amp;Configuração!$B$2,$A$2:A469,"&lt;="&amp;Configuração!$B$3,$K$2:K469,"OK")=1),1,0))</f>
        <v/>
      </c>
      <c r="I469" s="28">
        <f>IF(COUNTA(A469:F469)=0,"",IF(AND(K469="OK",E469="Presente",A469&gt;=Configuração!$B$2,A469&lt;=Configuração!$B$3,COUNTIFS($B$2:B469,B469,$C$2:C469,C469,$E$2:E469,"Presente",$A$2:A469,"&gt;="&amp;Configuração!$B$2,$A$2:A469,"&lt;="&amp;Configuração!$B$3,$K$2:K469,"OK")=1),1,0))</f>
        <v/>
      </c>
      <c r="J469" s="27">
        <f>IF(OR(A469="",B469="",C469="",D469=""),"",IF(COUNTIFS($A$2:$A$501,A469,$B$2:$B$501,B469,$C$2:$C$501,C469,$D$2:$D$501,D469)&gt;1,"Duplicado",""))</f>
        <v/>
      </c>
      <c r="K469" s="27">
        <f>IF(COUNTA(A469:F469)=0,"",IF(OR(A469="",B469="",C469="",D469="",E469=""),"Campos obrigatórios",IF(OR(NOT(ISNUMBER(A469)),A469&lt;DATE(2020,1,1),A469&gt;TODAY()),"Data inválida",IF(COUNTIF(Configuração!$E$2:$E$4,C469)=0,"Frente inválida",IF(COUNTIF(Configuração!$H$2:$H$4,E469)=0,"Situação inválida",IF(G469="Não cadastrado","Código não cadastrado",IF(COUNTIFS(Configuração!$F$2:$F$20,D469,Configuração!$G$2:$G$20,C469)=0,"Atividade incompatível",IF(J469="Duplicado","Possível duplicidade",IF(AND(C469="Serviço",E469="Presente",OR(F469="",NOT(ISNUMBER(F469)),F469&lt;=0,F469&gt;Configuração!$B$4)),"Revisar horas",IF(AND(OR(C469&lt;&gt;"Serviço",E469&lt;&gt;"Presente"),F469&lt;&gt;""),"Horas não aplicáveis",IF(G469="Inativo","Cadastro inativo","OK")))))))))))</f>
        <v/>
      </c>
    </row>
    <row r="470" ht="21" customHeight="1">
      <c r="A470" s="33" t="n"/>
      <c r="B470" s="22" t="n"/>
      <c r="C470" s="23" t="n"/>
      <c r="D470" s="24" t="n"/>
      <c r="E470" s="23" t="n"/>
      <c r="F470" s="26" t="n"/>
      <c r="G470" s="27">
        <f>IF(B470="","",IFERROR(VLOOKUP(B470,Membros!$A$2:$B$121,2,FALSE),"Não cadastrado"))</f>
        <v/>
      </c>
      <c r="H470" s="28">
        <f>IF(COUNTA(A470:F470)=0,"",IF(AND(K470="OK",E470="Presente",A470&gt;=Configuração!$B$2,A470&lt;=Configuração!$B$3,COUNTIFS($B$2:B470,B470,$E$2:E470,"Presente",$A$2:A470,"&gt;="&amp;Configuração!$B$2,$A$2:A470,"&lt;="&amp;Configuração!$B$3,$K$2:K470,"OK")=1),1,0))</f>
        <v/>
      </c>
      <c r="I470" s="28">
        <f>IF(COUNTA(A470:F470)=0,"",IF(AND(K470="OK",E470="Presente",A470&gt;=Configuração!$B$2,A470&lt;=Configuração!$B$3,COUNTIFS($B$2:B470,B470,$C$2:C470,C470,$E$2:E470,"Presente",$A$2:A470,"&gt;="&amp;Configuração!$B$2,$A$2:A470,"&lt;="&amp;Configuração!$B$3,$K$2:K470,"OK")=1),1,0))</f>
        <v/>
      </c>
      <c r="J470" s="27">
        <f>IF(OR(A470="",B470="",C470="",D470=""),"",IF(COUNTIFS($A$2:$A$501,A470,$B$2:$B$501,B470,$C$2:$C$501,C470,$D$2:$D$501,D470)&gt;1,"Duplicado",""))</f>
        <v/>
      </c>
      <c r="K470" s="27">
        <f>IF(COUNTA(A470:F470)=0,"",IF(OR(A470="",B470="",C470="",D470="",E470=""),"Campos obrigatórios",IF(OR(NOT(ISNUMBER(A470)),A470&lt;DATE(2020,1,1),A470&gt;TODAY()),"Data inválida",IF(COUNTIF(Configuração!$E$2:$E$4,C470)=0,"Frente inválida",IF(COUNTIF(Configuração!$H$2:$H$4,E470)=0,"Situação inválida",IF(G470="Não cadastrado","Código não cadastrado",IF(COUNTIFS(Configuração!$F$2:$F$20,D470,Configuração!$G$2:$G$20,C470)=0,"Atividade incompatível",IF(J470="Duplicado","Possível duplicidade",IF(AND(C470="Serviço",E470="Presente",OR(F470="",NOT(ISNUMBER(F470)),F470&lt;=0,F470&gt;Configuração!$B$4)),"Revisar horas",IF(AND(OR(C470&lt;&gt;"Serviço",E470&lt;&gt;"Presente"),F470&lt;&gt;""),"Horas não aplicáveis",IF(G470="Inativo","Cadastro inativo","OK")))))))))))</f>
        <v/>
      </c>
    </row>
    <row r="471" ht="21" customHeight="1">
      <c r="A471" s="33" t="n"/>
      <c r="B471" s="22" t="n"/>
      <c r="C471" s="23" t="n"/>
      <c r="D471" s="24" t="n"/>
      <c r="E471" s="23" t="n"/>
      <c r="F471" s="26" t="n"/>
      <c r="G471" s="27">
        <f>IF(B471="","",IFERROR(VLOOKUP(B471,Membros!$A$2:$B$121,2,FALSE),"Não cadastrado"))</f>
        <v/>
      </c>
      <c r="H471" s="28">
        <f>IF(COUNTA(A471:F471)=0,"",IF(AND(K471="OK",E471="Presente",A471&gt;=Configuração!$B$2,A471&lt;=Configuração!$B$3,COUNTIFS($B$2:B471,B471,$E$2:E471,"Presente",$A$2:A471,"&gt;="&amp;Configuração!$B$2,$A$2:A471,"&lt;="&amp;Configuração!$B$3,$K$2:K471,"OK")=1),1,0))</f>
        <v/>
      </c>
      <c r="I471" s="28">
        <f>IF(COUNTA(A471:F471)=0,"",IF(AND(K471="OK",E471="Presente",A471&gt;=Configuração!$B$2,A471&lt;=Configuração!$B$3,COUNTIFS($B$2:B471,B471,$C$2:C471,C471,$E$2:E471,"Presente",$A$2:A471,"&gt;="&amp;Configuração!$B$2,$A$2:A471,"&lt;="&amp;Configuração!$B$3,$K$2:K471,"OK")=1),1,0))</f>
        <v/>
      </c>
      <c r="J471" s="27">
        <f>IF(OR(A471="",B471="",C471="",D471=""),"",IF(COUNTIFS($A$2:$A$501,A471,$B$2:$B$501,B471,$C$2:$C$501,C471,$D$2:$D$501,D471)&gt;1,"Duplicado",""))</f>
        <v/>
      </c>
      <c r="K471" s="27">
        <f>IF(COUNTA(A471:F471)=0,"",IF(OR(A471="",B471="",C471="",D471="",E471=""),"Campos obrigatórios",IF(OR(NOT(ISNUMBER(A471)),A471&lt;DATE(2020,1,1),A471&gt;TODAY()),"Data inválida",IF(COUNTIF(Configuração!$E$2:$E$4,C471)=0,"Frente inválida",IF(COUNTIF(Configuração!$H$2:$H$4,E471)=0,"Situação inválida",IF(G471="Não cadastrado","Código não cadastrado",IF(COUNTIFS(Configuração!$F$2:$F$20,D471,Configuração!$G$2:$G$20,C471)=0,"Atividade incompatível",IF(J471="Duplicado","Possível duplicidade",IF(AND(C471="Serviço",E471="Presente",OR(F471="",NOT(ISNUMBER(F471)),F471&lt;=0,F471&gt;Configuração!$B$4)),"Revisar horas",IF(AND(OR(C471&lt;&gt;"Serviço",E471&lt;&gt;"Presente"),F471&lt;&gt;""),"Horas não aplicáveis",IF(G471="Inativo","Cadastro inativo","OK")))))))))))</f>
        <v/>
      </c>
    </row>
    <row r="472" ht="21" customHeight="1">
      <c r="A472" s="33" t="n"/>
      <c r="B472" s="22" t="n"/>
      <c r="C472" s="23" t="n"/>
      <c r="D472" s="24" t="n"/>
      <c r="E472" s="23" t="n"/>
      <c r="F472" s="26" t="n"/>
      <c r="G472" s="27">
        <f>IF(B472="","",IFERROR(VLOOKUP(B472,Membros!$A$2:$B$121,2,FALSE),"Não cadastrado"))</f>
        <v/>
      </c>
      <c r="H472" s="28">
        <f>IF(COUNTA(A472:F472)=0,"",IF(AND(K472="OK",E472="Presente",A472&gt;=Configuração!$B$2,A472&lt;=Configuração!$B$3,COUNTIFS($B$2:B472,B472,$E$2:E472,"Presente",$A$2:A472,"&gt;="&amp;Configuração!$B$2,$A$2:A472,"&lt;="&amp;Configuração!$B$3,$K$2:K472,"OK")=1),1,0))</f>
        <v/>
      </c>
      <c r="I472" s="28">
        <f>IF(COUNTA(A472:F472)=0,"",IF(AND(K472="OK",E472="Presente",A472&gt;=Configuração!$B$2,A472&lt;=Configuração!$B$3,COUNTIFS($B$2:B472,B472,$C$2:C472,C472,$E$2:E472,"Presente",$A$2:A472,"&gt;="&amp;Configuração!$B$2,$A$2:A472,"&lt;="&amp;Configuração!$B$3,$K$2:K472,"OK")=1),1,0))</f>
        <v/>
      </c>
      <c r="J472" s="27">
        <f>IF(OR(A472="",B472="",C472="",D472=""),"",IF(COUNTIFS($A$2:$A$501,A472,$B$2:$B$501,B472,$C$2:$C$501,C472,$D$2:$D$501,D472)&gt;1,"Duplicado",""))</f>
        <v/>
      </c>
      <c r="K472" s="27">
        <f>IF(COUNTA(A472:F472)=0,"",IF(OR(A472="",B472="",C472="",D472="",E472=""),"Campos obrigatórios",IF(OR(NOT(ISNUMBER(A472)),A472&lt;DATE(2020,1,1),A472&gt;TODAY()),"Data inválida",IF(COUNTIF(Configuração!$E$2:$E$4,C472)=0,"Frente inválida",IF(COUNTIF(Configuração!$H$2:$H$4,E472)=0,"Situação inválida",IF(G472="Não cadastrado","Código não cadastrado",IF(COUNTIFS(Configuração!$F$2:$F$20,D472,Configuração!$G$2:$G$20,C472)=0,"Atividade incompatível",IF(J472="Duplicado","Possível duplicidade",IF(AND(C472="Serviço",E472="Presente",OR(F472="",NOT(ISNUMBER(F472)),F472&lt;=0,F472&gt;Configuração!$B$4)),"Revisar horas",IF(AND(OR(C472&lt;&gt;"Serviço",E472&lt;&gt;"Presente"),F472&lt;&gt;""),"Horas não aplicáveis",IF(G472="Inativo","Cadastro inativo","OK")))))))))))</f>
        <v/>
      </c>
    </row>
    <row r="473" ht="21" customHeight="1">
      <c r="A473" s="33" t="n"/>
      <c r="B473" s="22" t="n"/>
      <c r="C473" s="23" t="n"/>
      <c r="D473" s="24" t="n"/>
      <c r="E473" s="23" t="n"/>
      <c r="F473" s="26" t="n"/>
      <c r="G473" s="27">
        <f>IF(B473="","",IFERROR(VLOOKUP(B473,Membros!$A$2:$B$121,2,FALSE),"Não cadastrado"))</f>
        <v/>
      </c>
      <c r="H473" s="28">
        <f>IF(COUNTA(A473:F473)=0,"",IF(AND(K473="OK",E473="Presente",A473&gt;=Configuração!$B$2,A473&lt;=Configuração!$B$3,COUNTIFS($B$2:B473,B473,$E$2:E473,"Presente",$A$2:A473,"&gt;="&amp;Configuração!$B$2,$A$2:A473,"&lt;="&amp;Configuração!$B$3,$K$2:K473,"OK")=1),1,0))</f>
        <v/>
      </c>
      <c r="I473" s="28">
        <f>IF(COUNTA(A473:F473)=0,"",IF(AND(K473="OK",E473="Presente",A473&gt;=Configuração!$B$2,A473&lt;=Configuração!$B$3,COUNTIFS($B$2:B473,B473,$C$2:C473,C473,$E$2:E473,"Presente",$A$2:A473,"&gt;="&amp;Configuração!$B$2,$A$2:A473,"&lt;="&amp;Configuração!$B$3,$K$2:K473,"OK")=1),1,0))</f>
        <v/>
      </c>
      <c r="J473" s="27">
        <f>IF(OR(A473="",B473="",C473="",D473=""),"",IF(COUNTIFS($A$2:$A$501,A473,$B$2:$B$501,B473,$C$2:$C$501,C473,$D$2:$D$501,D473)&gt;1,"Duplicado",""))</f>
        <v/>
      </c>
      <c r="K473" s="27">
        <f>IF(COUNTA(A473:F473)=0,"",IF(OR(A473="",B473="",C473="",D473="",E473=""),"Campos obrigatórios",IF(OR(NOT(ISNUMBER(A473)),A473&lt;DATE(2020,1,1),A473&gt;TODAY()),"Data inválida",IF(COUNTIF(Configuração!$E$2:$E$4,C473)=0,"Frente inválida",IF(COUNTIF(Configuração!$H$2:$H$4,E473)=0,"Situação inválida",IF(G473="Não cadastrado","Código não cadastrado",IF(COUNTIFS(Configuração!$F$2:$F$20,D473,Configuração!$G$2:$G$20,C473)=0,"Atividade incompatível",IF(J473="Duplicado","Possível duplicidade",IF(AND(C473="Serviço",E473="Presente",OR(F473="",NOT(ISNUMBER(F473)),F473&lt;=0,F473&gt;Configuração!$B$4)),"Revisar horas",IF(AND(OR(C473&lt;&gt;"Serviço",E473&lt;&gt;"Presente"),F473&lt;&gt;""),"Horas não aplicáveis",IF(G473="Inativo","Cadastro inativo","OK")))))))))))</f>
        <v/>
      </c>
    </row>
    <row r="474" ht="21" customHeight="1">
      <c r="A474" s="33" t="n"/>
      <c r="B474" s="22" t="n"/>
      <c r="C474" s="23" t="n"/>
      <c r="D474" s="24" t="n"/>
      <c r="E474" s="23" t="n"/>
      <c r="F474" s="26" t="n"/>
      <c r="G474" s="27">
        <f>IF(B474="","",IFERROR(VLOOKUP(B474,Membros!$A$2:$B$121,2,FALSE),"Não cadastrado"))</f>
        <v/>
      </c>
      <c r="H474" s="28">
        <f>IF(COUNTA(A474:F474)=0,"",IF(AND(K474="OK",E474="Presente",A474&gt;=Configuração!$B$2,A474&lt;=Configuração!$B$3,COUNTIFS($B$2:B474,B474,$E$2:E474,"Presente",$A$2:A474,"&gt;="&amp;Configuração!$B$2,$A$2:A474,"&lt;="&amp;Configuração!$B$3,$K$2:K474,"OK")=1),1,0))</f>
        <v/>
      </c>
      <c r="I474" s="28">
        <f>IF(COUNTA(A474:F474)=0,"",IF(AND(K474="OK",E474="Presente",A474&gt;=Configuração!$B$2,A474&lt;=Configuração!$B$3,COUNTIFS($B$2:B474,B474,$C$2:C474,C474,$E$2:E474,"Presente",$A$2:A474,"&gt;="&amp;Configuração!$B$2,$A$2:A474,"&lt;="&amp;Configuração!$B$3,$K$2:K474,"OK")=1),1,0))</f>
        <v/>
      </c>
      <c r="J474" s="27">
        <f>IF(OR(A474="",B474="",C474="",D474=""),"",IF(COUNTIFS($A$2:$A$501,A474,$B$2:$B$501,B474,$C$2:$C$501,C474,$D$2:$D$501,D474)&gt;1,"Duplicado",""))</f>
        <v/>
      </c>
      <c r="K474" s="27">
        <f>IF(COUNTA(A474:F474)=0,"",IF(OR(A474="",B474="",C474="",D474="",E474=""),"Campos obrigatórios",IF(OR(NOT(ISNUMBER(A474)),A474&lt;DATE(2020,1,1),A474&gt;TODAY()),"Data inválida",IF(COUNTIF(Configuração!$E$2:$E$4,C474)=0,"Frente inválida",IF(COUNTIF(Configuração!$H$2:$H$4,E474)=0,"Situação inválida",IF(G474="Não cadastrado","Código não cadastrado",IF(COUNTIFS(Configuração!$F$2:$F$20,D474,Configuração!$G$2:$G$20,C474)=0,"Atividade incompatível",IF(J474="Duplicado","Possível duplicidade",IF(AND(C474="Serviço",E474="Presente",OR(F474="",NOT(ISNUMBER(F474)),F474&lt;=0,F474&gt;Configuração!$B$4)),"Revisar horas",IF(AND(OR(C474&lt;&gt;"Serviço",E474&lt;&gt;"Presente"),F474&lt;&gt;""),"Horas não aplicáveis",IF(G474="Inativo","Cadastro inativo","OK")))))))))))</f>
        <v/>
      </c>
    </row>
    <row r="475" ht="21" customHeight="1">
      <c r="A475" s="33" t="n"/>
      <c r="B475" s="22" t="n"/>
      <c r="C475" s="23" t="n"/>
      <c r="D475" s="24" t="n"/>
      <c r="E475" s="23" t="n"/>
      <c r="F475" s="26" t="n"/>
      <c r="G475" s="27">
        <f>IF(B475="","",IFERROR(VLOOKUP(B475,Membros!$A$2:$B$121,2,FALSE),"Não cadastrado"))</f>
        <v/>
      </c>
      <c r="H475" s="28">
        <f>IF(COUNTA(A475:F475)=0,"",IF(AND(K475="OK",E475="Presente",A475&gt;=Configuração!$B$2,A475&lt;=Configuração!$B$3,COUNTIFS($B$2:B475,B475,$E$2:E475,"Presente",$A$2:A475,"&gt;="&amp;Configuração!$B$2,$A$2:A475,"&lt;="&amp;Configuração!$B$3,$K$2:K475,"OK")=1),1,0))</f>
        <v/>
      </c>
      <c r="I475" s="28">
        <f>IF(COUNTA(A475:F475)=0,"",IF(AND(K475="OK",E475="Presente",A475&gt;=Configuração!$B$2,A475&lt;=Configuração!$B$3,COUNTIFS($B$2:B475,B475,$C$2:C475,C475,$E$2:E475,"Presente",$A$2:A475,"&gt;="&amp;Configuração!$B$2,$A$2:A475,"&lt;="&amp;Configuração!$B$3,$K$2:K475,"OK")=1),1,0))</f>
        <v/>
      </c>
      <c r="J475" s="27">
        <f>IF(OR(A475="",B475="",C475="",D475=""),"",IF(COUNTIFS($A$2:$A$501,A475,$B$2:$B$501,B475,$C$2:$C$501,C475,$D$2:$D$501,D475)&gt;1,"Duplicado",""))</f>
        <v/>
      </c>
      <c r="K475" s="27">
        <f>IF(COUNTA(A475:F475)=0,"",IF(OR(A475="",B475="",C475="",D475="",E475=""),"Campos obrigatórios",IF(OR(NOT(ISNUMBER(A475)),A475&lt;DATE(2020,1,1),A475&gt;TODAY()),"Data inválida",IF(COUNTIF(Configuração!$E$2:$E$4,C475)=0,"Frente inválida",IF(COUNTIF(Configuração!$H$2:$H$4,E475)=0,"Situação inválida",IF(G475="Não cadastrado","Código não cadastrado",IF(COUNTIFS(Configuração!$F$2:$F$20,D475,Configuração!$G$2:$G$20,C475)=0,"Atividade incompatível",IF(J475="Duplicado","Possível duplicidade",IF(AND(C475="Serviço",E475="Presente",OR(F475="",NOT(ISNUMBER(F475)),F475&lt;=0,F475&gt;Configuração!$B$4)),"Revisar horas",IF(AND(OR(C475&lt;&gt;"Serviço",E475&lt;&gt;"Presente"),F475&lt;&gt;""),"Horas não aplicáveis",IF(G475="Inativo","Cadastro inativo","OK")))))))))))</f>
        <v/>
      </c>
    </row>
    <row r="476" ht="21" customHeight="1">
      <c r="A476" s="33" t="n"/>
      <c r="B476" s="22" t="n"/>
      <c r="C476" s="23" t="n"/>
      <c r="D476" s="24" t="n"/>
      <c r="E476" s="23" t="n"/>
      <c r="F476" s="26" t="n"/>
      <c r="G476" s="27">
        <f>IF(B476="","",IFERROR(VLOOKUP(B476,Membros!$A$2:$B$121,2,FALSE),"Não cadastrado"))</f>
        <v/>
      </c>
      <c r="H476" s="28">
        <f>IF(COUNTA(A476:F476)=0,"",IF(AND(K476="OK",E476="Presente",A476&gt;=Configuração!$B$2,A476&lt;=Configuração!$B$3,COUNTIFS($B$2:B476,B476,$E$2:E476,"Presente",$A$2:A476,"&gt;="&amp;Configuração!$B$2,$A$2:A476,"&lt;="&amp;Configuração!$B$3,$K$2:K476,"OK")=1),1,0))</f>
        <v/>
      </c>
      <c r="I476" s="28">
        <f>IF(COUNTA(A476:F476)=0,"",IF(AND(K476="OK",E476="Presente",A476&gt;=Configuração!$B$2,A476&lt;=Configuração!$B$3,COUNTIFS($B$2:B476,B476,$C$2:C476,C476,$E$2:E476,"Presente",$A$2:A476,"&gt;="&amp;Configuração!$B$2,$A$2:A476,"&lt;="&amp;Configuração!$B$3,$K$2:K476,"OK")=1),1,0))</f>
        <v/>
      </c>
      <c r="J476" s="27">
        <f>IF(OR(A476="",B476="",C476="",D476=""),"",IF(COUNTIFS($A$2:$A$501,A476,$B$2:$B$501,B476,$C$2:$C$501,C476,$D$2:$D$501,D476)&gt;1,"Duplicado",""))</f>
        <v/>
      </c>
      <c r="K476" s="27">
        <f>IF(COUNTA(A476:F476)=0,"",IF(OR(A476="",B476="",C476="",D476="",E476=""),"Campos obrigatórios",IF(OR(NOT(ISNUMBER(A476)),A476&lt;DATE(2020,1,1),A476&gt;TODAY()),"Data inválida",IF(COUNTIF(Configuração!$E$2:$E$4,C476)=0,"Frente inválida",IF(COUNTIF(Configuração!$H$2:$H$4,E476)=0,"Situação inválida",IF(G476="Não cadastrado","Código não cadastrado",IF(COUNTIFS(Configuração!$F$2:$F$20,D476,Configuração!$G$2:$G$20,C476)=0,"Atividade incompatível",IF(J476="Duplicado","Possível duplicidade",IF(AND(C476="Serviço",E476="Presente",OR(F476="",NOT(ISNUMBER(F476)),F476&lt;=0,F476&gt;Configuração!$B$4)),"Revisar horas",IF(AND(OR(C476&lt;&gt;"Serviço",E476&lt;&gt;"Presente"),F476&lt;&gt;""),"Horas não aplicáveis",IF(G476="Inativo","Cadastro inativo","OK")))))))))))</f>
        <v/>
      </c>
    </row>
    <row r="477" ht="21" customHeight="1">
      <c r="A477" s="33" t="n"/>
      <c r="B477" s="22" t="n"/>
      <c r="C477" s="23" t="n"/>
      <c r="D477" s="24" t="n"/>
      <c r="E477" s="23" t="n"/>
      <c r="F477" s="26" t="n"/>
      <c r="G477" s="27">
        <f>IF(B477="","",IFERROR(VLOOKUP(B477,Membros!$A$2:$B$121,2,FALSE),"Não cadastrado"))</f>
        <v/>
      </c>
      <c r="H477" s="28">
        <f>IF(COUNTA(A477:F477)=0,"",IF(AND(K477="OK",E477="Presente",A477&gt;=Configuração!$B$2,A477&lt;=Configuração!$B$3,COUNTIFS($B$2:B477,B477,$E$2:E477,"Presente",$A$2:A477,"&gt;="&amp;Configuração!$B$2,$A$2:A477,"&lt;="&amp;Configuração!$B$3,$K$2:K477,"OK")=1),1,0))</f>
        <v/>
      </c>
      <c r="I477" s="28">
        <f>IF(COUNTA(A477:F477)=0,"",IF(AND(K477="OK",E477="Presente",A477&gt;=Configuração!$B$2,A477&lt;=Configuração!$B$3,COUNTIFS($B$2:B477,B477,$C$2:C477,C477,$E$2:E477,"Presente",$A$2:A477,"&gt;="&amp;Configuração!$B$2,$A$2:A477,"&lt;="&amp;Configuração!$B$3,$K$2:K477,"OK")=1),1,0))</f>
        <v/>
      </c>
      <c r="J477" s="27">
        <f>IF(OR(A477="",B477="",C477="",D477=""),"",IF(COUNTIFS($A$2:$A$501,A477,$B$2:$B$501,B477,$C$2:$C$501,C477,$D$2:$D$501,D477)&gt;1,"Duplicado",""))</f>
        <v/>
      </c>
      <c r="K477" s="27">
        <f>IF(COUNTA(A477:F477)=0,"",IF(OR(A477="",B477="",C477="",D477="",E477=""),"Campos obrigatórios",IF(OR(NOT(ISNUMBER(A477)),A477&lt;DATE(2020,1,1),A477&gt;TODAY()),"Data inválida",IF(COUNTIF(Configuração!$E$2:$E$4,C477)=0,"Frente inválida",IF(COUNTIF(Configuração!$H$2:$H$4,E477)=0,"Situação inválida",IF(G477="Não cadastrado","Código não cadastrado",IF(COUNTIFS(Configuração!$F$2:$F$20,D477,Configuração!$G$2:$G$20,C477)=0,"Atividade incompatível",IF(J477="Duplicado","Possível duplicidade",IF(AND(C477="Serviço",E477="Presente",OR(F477="",NOT(ISNUMBER(F477)),F477&lt;=0,F477&gt;Configuração!$B$4)),"Revisar horas",IF(AND(OR(C477&lt;&gt;"Serviço",E477&lt;&gt;"Presente"),F477&lt;&gt;""),"Horas não aplicáveis",IF(G477="Inativo","Cadastro inativo","OK")))))))))))</f>
        <v/>
      </c>
    </row>
    <row r="478" ht="21" customHeight="1">
      <c r="A478" s="33" t="n"/>
      <c r="B478" s="22" t="n"/>
      <c r="C478" s="23" t="n"/>
      <c r="D478" s="24" t="n"/>
      <c r="E478" s="23" t="n"/>
      <c r="F478" s="26" t="n"/>
      <c r="G478" s="27">
        <f>IF(B478="","",IFERROR(VLOOKUP(B478,Membros!$A$2:$B$121,2,FALSE),"Não cadastrado"))</f>
        <v/>
      </c>
      <c r="H478" s="28">
        <f>IF(COUNTA(A478:F478)=0,"",IF(AND(K478="OK",E478="Presente",A478&gt;=Configuração!$B$2,A478&lt;=Configuração!$B$3,COUNTIFS($B$2:B478,B478,$E$2:E478,"Presente",$A$2:A478,"&gt;="&amp;Configuração!$B$2,$A$2:A478,"&lt;="&amp;Configuração!$B$3,$K$2:K478,"OK")=1),1,0))</f>
        <v/>
      </c>
      <c r="I478" s="28">
        <f>IF(COUNTA(A478:F478)=0,"",IF(AND(K478="OK",E478="Presente",A478&gt;=Configuração!$B$2,A478&lt;=Configuração!$B$3,COUNTIFS($B$2:B478,B478,$C$2:C478,C478,$E$2:E478,"Presente",$A$2:A478,"&gt;="&amp;Configuração!$B$2,$A$2:A478,"&lt;="&amp;Configuração!$B$3,$K$2:K478,"OK")=1),1,0))</f>
        <v/>
      </c>
      <c r="J478" s="27">
        <f>IF(OR(A478="",B478="",C478="",D478=""),"",IF(COUNTIFS($A$2:$A$501,A478,$B$2:$B$501,B478,$C$2:$C$501,C478,$D$2:$D$501,D478)&gt;1,"Duplicado",""))</f>
        <v/>
      </c>
      <c r="K478" s="27">
        <f>IF(COUNTA(A478:F478)=0,"",IF(OR(A478="",B478="",C478="",D478="",E478=""),"Campos obrigatórios",IF(OR(NOT(ISNUMBER(A478)),A478&lt;DATE(2020,1,1),A478&gt;TODAY()),"Data inválida",IF(COUNTIF(Configuração!$E$2:$E$4,C478)=0,"Frente inválida",IF(COUNTIF(Configuração!$H$2:$H$4,E478)=0,"Situação inválida",IF(G478="Não cadastrado","Código não cadastrado",IF(COUNTIFS(Configuração!$F$2:$F$20,D478,Configuração!$G$2:$G$20,C478)=0,"Atividade incompatível",IF(J478="Duplicado","Possível duplicidade",IF(AND(C478="Serviço",E478="Presente",OR(F478="",NOT(ISNUMBER(F478)),F478&lt;=0,F478&gt;Configuração!$B$4)),"Revisar horas",IF(AND(OR(C478&lt;&gt;"Serviço",E478&lt;&gt;"Presente"),F478&lt;&gt;""),"Horas não aplicáveis",IF(G478="Inativo","Cadastro inativo","OK")))))))))))</f>
        <v/>
      </c>
    </row>
    <row r="479" ht="21" customHeight="1">
      <c r="A479" s="33" t="n"/>
      <c r="B479" s="22" t="n"/>
      <c r="C479" s="23" t="n"/>
      <c r="D479" s="24" t="n"/>
      <c r="E479" s="23" t="n"/>
      <c r="F479" s="26" t="n"/>
      <c r="G479" s="27">
        <f>IF(B479="","",IFERROR(VLOOKUP(B479,Membros!$A$2:$B$121,2,FALSE),"Não cadastrado"))</f>
        <v/>
      </c>
      <c r="H479" s="28">
        <f>IF(COUNTA(A479:F479)=0,"",IF(AND(K479="OK",E479="Presente",A479&gt;=Configuração!$B$2,A479&lt;=Configuração!$B$3,COUNTIFS($B$2:B479,B479,$E$2:E479,"Presente",$A$2:A479,"&gt;="&amp;Configuração!$B$2,$A$2:A479,"&lt;="&amp;Configuração!$B$3,$K$2:K479,"OK")=1),1,0))</f>
        <v/>
      </c>
      <c r="I479" s="28">
        <f>IF(COUNTA(A479:F479)=0,"",IF(AND(K479="OK",E479="Presente",A479&gt;=Configuração!$B$2,A479&lt;=Configuração!$B$3,COUNTIFS($B$2:B479,B479,$C$2:C479,C479,$E$2:E479,"Presente",$A$2:A479,"&gt;="&amp;Configuração!$B$2,$A$2:A479,"&lt;="&amp;Configuração!$B$3,$K$2:K479,"OK")=1),1,0))</f>
        <v/>
      </c>
      <c r="J479" s="27">
        <f>IF(OR(A479="",B479="",C479="",D479=""),"",IF(COUNTIFS($A$2:$A$501,A479,$B$2:$B$501,B479,$C$2:$C$501,C479,$D$2:$D$501,D479)&gt;1,"Duplicado",""))</f>
        <v/>
      </c>
      <c r="K479" s="27">
        <f>IF(COUNTA(A479:F479)=0,"",IF(OR(A479="",B479="",C479="",D479="",E479=""),"Campos obrigatórios",IF(OR(NOT(ISNUMBER(A479)),A479&lt;DATE(2020,1,1),A479&gt;TODAY()),"Data inválida",IF(COUNTIF(Configuração!$E$2:$E$4,C479)=0,"Frente inválida",IF(COUNTIF(Configuração!$H$2:$H$4,E479)=0,"Situação inválida",IF(G479="Não cadastrado","Código não cadastrado",IF(COUNTIFS(Configuração!$F$2:$F$20,D479,Configuração!$G$2:$G$20,C479)=0,"Atividade incompatível",IF(J479="Duplicado","Possível duplicidade",IF(AND(C479="Serviço",E479="Presente",OR(F479="",NOT(ISNUMBER(F479)),F479&lt;=0,F479&gt;Configuração!$B$4)),"Revisar horas",IF(AND(OR(C479&lt;&gt;"Serviço",E479&lt;&gt;"Presente"),F479&lt;&gt;""),"Horas não aplicáveis",IF(G479="Inativo","Cadastro inativo","OK")))))))))))</f>
        <v/>
      </c>
    </row>
    <row r="480" ht="21" customHeight="1">
      <c r="A480" s="33" t="n"/>
      <c r="B480" s="22" t="n"/>
      <c r="C480" s="23" t="n"/>
      <c r="D480" s="24" t="n"/>
      <c r="E480" s="23" t="n"/>
      <c r="F480" s="26" t="n"/>
      <c r="G480" s="27">
        <f>IF(B480="","",IFERROR(VLOOKUP(B480,Membros!$A$2:$B$121,2,FALSE),"Não cadastrado"))</f>
        <v/>
      </c>
      <c r="H480" s="28">
        <f>IF(COUNTA(A480:F480)=0,"",IF(AND(K480="OK",E480="Presente",A480&gt;=Configuração!$B$2,A480&lt;=Configuração!$B$3,COUNTIFS($B$2:B480,B480,$E$2:E480,"Presente",$A$2:A480,"&gt;="&amp;Configuração!$B$2,$A$2:A480,"&lt;="&amp;Configuração!$B$3,$K$2:K480,"OK")=1),1,0))</f>
        <v/>
      </c>
      <c r="I480" s="28">
        <f>IF(COUNTA(A480:F480)=0,"",IF(AND(K480="OK",E480="Presente",A480&gt;=Configuração!$B$2,A480&lt;=Configuração!$B$3,COUNTIFS($B$2:B480,B480,$C$2:C480,C480,$E$2:E480,"Presente",$A$2:A480,"&gt;="&amp;Configuração!$B$2,$A$2:A480,"&lt;="&amp;Configuração!$B$3,$K$2:K480,"OK")=1),1,0))</f>
        <v/>
      </c>
      <c r="J480" s="27">
        <f>IF(OR(A480="",B480="",C480="",D480=""),"",IF(COUNTIFS($A$2:$A$501,A480,$B$2:$B$501,B480,$C$2:$C$501,C480,$D$2:$D$501,D480)&gt;1,"Duplicado",""))</f>
        <v/>
      </c>
      <c r="K480" s="27">
        <f>IF(COUNTA(A480:F480)=0,"",IF(OR(A480="",B480="",C480="",D480="",E480=""),"Campos obrigatórios",IF(OR(NOT(ISNUMBER(A480)),A480&lt;DATE(2020,1,1),A480&gt;TODAY()),"Data inválida",IF(COUNTIF(Configuração!$E$2:$E$4,C480)=0,"Frente inválida",IF(COUNTIF(Configuração!$H$2:$H$4,E480)=0,"Situação inválida",IF(G480="Não cadastrado","Código não cadastrado",IF(COUNTIFS(Configuração!$F$2:$F$20,D480,Configuração!$G$2:$G$20,C480)=0,"Atividade incompatível",IF(J480="Duplicado","Possível duplicidade",IF(AND(C480="Serviço",E480="Presente",OR(F480="",NOT(ISNUMBER(F480)),F480&lt;=0,F480&gt;Configuração!$B$4)),"Revisar horas",IF(AND(OR(C480&lt;&gt;"Serviço",E480&lt;&gt;"Presente"),F480&lt;&gt;""),"Horas não aplicáveis",IF(G480="Inativo","Cadastro inativo","OK")))))))))))</f>
        <v/>
      </c>
    </row>
    <row r="481" ht="21" customHeight="1">
      <c r="A481" s="33" t="n"/>
      <c r="B481" s="22" t="n"/>
      <c r="C481" s="23" t="n"/>
      <c r="D481" s="24" t="n"/>
      <c r="E481" s="23" t="n"/>
      <c r="F481" s="26" t="n"/>
      <c r="G481" s="27">
        <f>IF(B481="","",IFERROR(VLOOKUP(B481,Membros!$A$2:$B$121,2,FALSE),"Não cadastrado"))</f>
        <v/>
      </c>
      <c r="H481" s="28">
        <f>IF(COUNTA(A481:F481)=0,"",IF(AND(K481="OK",E481="Presente",A481&gt;=Configuração!$B$2,A481&lt;=Configuração!$B$3,COUNTIFS($B$2:B481,B481,$E$2:E481,"Presente",$A$2:A481,"&gt;="&amp;Configuração!$B$2,$A$2:A481,"&lt;="&amp;Configuração!$B$3,$K$2:K481,"OK")=1),1,0))</f>
        <v/>
      </c>
      <c r="I481" s="28">
        <f>IF(COUNTA(A481:F481)=0,"",IF(AND(K481="OK",E481="Presente",A481&gt;=Configuração!$B$2,A481&lt;=Configuração!$B$3,COUNTIFS($B$2:B481,B481,$C$2:C481,C481,$E$2:E481,"Presente",$A$2:A481,"&gt;="&amp;Configuração!$B$2,$A$2:A481,"&lt;="&amp;Configuração!$B$3,$K$2:K481,"OK")=1),1,0))</f>
        <v/>
      </c>
      <c r="J481" s="27">
        <f>IF(OR(A481="",B481="",C481="",D481=""),"",IF(COUNTIFS($A$2:$A$501,A481,$B$2:$B$501,B481,$C$2:$C$501,C481,$D$2:$D$501,D481)&gt;1,"Duplicado",""))</f>
        <v/>
      </c>
      <c r="K481" s="27">
        <f>IF(COUNTA(A481:F481)=0,"",IF(OR(A481="",B481="",C481="",D481="",E481=""),"Campos obrigatórios",IF(OR(NOT(ISNUMBER(A481)),A481&lt;DATE(2020,1,1),A481&gt;TODAY()),"Data inválida",IF(COUNTIF(Configuração!$E$2:$E$4,C481)=0,"Frente inválida",IF(COUNTIF(Configuração!$H$2:$H$4,E481)=0,"Situação inválida",IF(G481="Não cadastrado","Código não cadastrado",IF(COUNTIFS(Configuração!$F$2:$F$20,D481,Configuração!$G$2:$G$20,C481)=0,"Atividade incompatível",IF(J481="Duplicado","Possível duplicidade",IF(AND(C481="Serviço",E481="Presente",OR(F481="",NOT(ISNUMBER(F481)),F481&lt;=0,F481&gt;Configuração!$B$4)),"Revisar horas",IF(AND(OR(C481&lt;&gt;"Serviço",E481&lt;&gt;"Presente"),F481&lt;&gt;""),"Horas não aplicáveis",IF(G481="Inativo","Cadastro inativo","OK")))))))))))</f>
        <v/>
      </c>
    </row>
    <row r="482" ht="21" customHeight="1">
      <c r="A482" s="33" t="n"/>
      <c r="B482" s="22" t="n"/>
      <c r="C482" s="23" t="n"/>
      <c r="D482" s="24" t="n"/>
      <c r="E482" s="23" t="n"/>
      <c r="F482" s="26" t="n"/>
      <c r="G482" s="27">
        <f>IF(B482="","",IFERROR(VLOOKUP(B482,Membros!$A$2:$B$121,2,FALSE),"Não cadastrado"))</f>
        <v/>
      </c>
      <c r="H482" s="28">
        <f>IF(COUNTA(A482:F482)=0,"",IF(AND(K482="OK",E482="Presente",A482&gt;=Configuração!$B$2,A482&lt;=Configuração!$B$3,COUNTIFS($B$2:B482,B482,$E$2:E482,"Presente",$A$2:A482,"&gt;="&amp;Configuração!$B$2,$A$2:A482,"&lt;="&amp;Configuração!$B$3,$K$2:K482,"OK")=1),1,0))</f>
        <v/>
      </c>
      <c r="I482" s="28">
        <f>IF(COUNTA(A482:F482)=0,"",IF(AND(K482="OK",E482="Presente",A482&gt;=Configuração!$B$2,A482&lt;=Configuração!$B$3,COUNTIFS($B$2:B482,B482,$C$2:C482,C482,$E$2:E482,"Presente",$A$2:A482,"&gt;="&amp;Configuração!$B$2,$A$2:A482,"&lt;="&amp;Configuração!$B$3,$K$2:K482,"OK")=1),1,0))</f>
        <v/>
      </c>
      <c r="J482" s="27">
        <f>IF(OR(A482="",B482="",C482="",D482=""),"",IF(COUNTIFS($A$2:$A$501,A482,$B$2:$B$501,B482,$C$2:$C$501,C482,$D$2:$D$501,D482)&gt;1,"Duplicado",""))</f>
        <v/>
      </c>
      <c r="K482" s="27">
        <f>IF(COUNTA(A482:F482)=0,"",IF(OR(A482="",B482="",C482="",D482="",E482=""),"Campos obrigatórios",IF(OR(NOT(ISNUMBER(A482)),A482&lt;DATE(2020,1,1),A482&gt;TODAY()),"Data inválida",IF(COUNTIF(Configuração!$E$2:$E$4,C482)=0,"Frente inválida",IF(COUNTIF(Configuração!$H$2:$H$4,E482)=0,"Situação inválida",IF(G482="Não cadastrado","Código não cadastrado",IF(COUNTIFS(Configuração!$F$2:$F$20,D482,Configuração!$G$2:$G$20,C482)=0,"Atividade incompatível",IF(J482="Duplicado","Possível duplicidade",IF(AND(C482="Serviço",E482="Presente",OR(F482="",NOT(ISNUMBER(F482)),F482&lt;=0,F482&gt;Configuração!$B$4)),"Revisar horas",IF(AND(OR(C482&lt;&gt;"Serviço",E482&lt;&gt;"Presente"),F482&lt;&gt;""),"Horas não aplicáveis",IF(G482="Inativo","Cadastro inativo","OK")))))))))))</f>
        <v/>
      </c>
    </row>
    <row r="483" ht="21" customHeight="1">
      <c r="A483" s="33" t="n"/>
      <c r="B483" s="22" t="n"/>
      <c r="C483" s="23" t="n"/>
      <c r="D483" s="24" t="n"/>
      <c r="E483" s="23" t="n"/>
      <c r="F483" s="26" t="n"/>
      <c r="G483" s="27">
        <f>IF(B483="","",IFERROR(VLOOKUP(B483,Membros!$A$2:$B$121,2,FALSE),"Não cadastrado"))</f>
        <v/>
      </c>
      <c r="H483" s="28">
        <f>IF(COUNTA(A483:F483)=0,"",IF(AND(K483="OK",E483="Presente",A483&gt;=Configuração!$B$2,A483&lt;=Configuração!$B$3,COUNTIFS($B$2:B483,B483,$E$2:E483,"Presente",$A$2:A483,"&gt;="&amp;Configuração!$B$2,$A$2:A483,"&lt;="&amp;Configuração!$B$3,$K$2:K483,"OK")=1),1,0))</f>
        <v/>
      </c>
      <c r="I483" s="28">
        <f>IF(COUNTA(A483:F483)=0,"",IF(AND(K483="OK",E483="Presente",A483&gt;=Configuração!$B$2,A483&lt;=Configuração!$B$3,COUNTIFS($B$2:B483,B483,$C$2:C483,C483,$E$2:E483,"Presente",$A$2:A483,"&gt;="&amp;Configuração!$B$2,$A$2:A483,"&lt;="&amp;Configuração!$B$3,$K$2:K483,"OK")=1),1,0))</f>
        <v/>
      </c>
      <c r="J483" s="27">
        <f>IF(OR(A483="",B483="",C483="",D483=""),"",IF(COUNTIFS($A$2:$A$501,A483,$B$2:$B$501,B483,$C$2:$C$501,C483,$D$2:$D$501,D483)&gt;1,"Duplicado",""))</f>
        <v/>
      </c>
      <c r="K483" s="27">
        <f>IF(COUNTA(A483:F483)=0,"",IF(OR(A483="",B483="",C483="",D483="",E483=""),"Campos obrigatórios",IF(OR(NOT(ISNUMBER(A483)),A483&lt;DATE(2020,1,1),A483&gt;TODAY()),"Data inválida",IF(COUNTIF(Configuração!$E$2:$E$4,C483)=0,"Frente inválida",IF(COUNTIF(Configuração!$H$2:$H$4,E483)=0,"Situação inválida",IF(G483="Não cadastrado","Código não cadastrado",IF(COUNTIFS(Configuração!$F$2:$F$20,D483,Configuração!$G$2:$G$20,C483)=0,"Atividade incompatível",IF(J483="Duplicado","Possível duplicidade",IF(AND(C483="Serviço",E483="Presente",OR(F483="",NOT(ISNUMBER(F483)),F483&lt;=0,F483&gt;Configuração!$B$4)),"Revisar horas",IF(AND(OR(C483&lt;&gt;"Serviço",E483&lt;&gt;"Presente"),F483&lt;&gt;""),"Horas não aplicáveis",IF(G483="Inativo","Cadastro inativo","OK")))))))))))</f>
        <v/>
      </c>
    </row>
    <row r="484" ht="21" customHeight="1">
      <c r="A484" s="33" t="n"/>
      <c r="B484" s="22" t="n"/>
      <c r="C484" s="23" t="n"/>
      <c r="D484" s="24" t="n"/>
      <c r="E484" s="23" t="n"/>
      <c r="F484" s="26" t="n"/>
      <c r="G484" s="27">
        <f>IF(B484="","",IFERROR(VLOOKUP(B484,Membros!$A$2:$B$121,2,FALSE),"Não cadastrado"))</f>
        <v/>
      </c>
      <c r="H484" s="28">
        <f>IF(COUNTA(A484:F484)=0,"",IF(AND(K484="OK",E484="Presente",A484&gt;=Configuração!$B$2,A484&lt;=Configuração!$B$3,COUNTIFS($B$2:B484,B484,$E$2:E484,"Presente",$A$2:A484,"&gt;="&amp;Configuração!$B$2,$A$2:A484,"&lt;="&amp;Configuração!$B$3,$K$2:K484,"OK")=1),1,0))</f>
        <v/>
      </c>
      <c r="I484" s="28">
        <f>IF(COUNTA(A484:F484)=0,"",IF(AND(K484="OK",E484="Presente",A484&gt;=Configuração!$B$2,A484&lt;=Configuração!$B$3,COUNTIFS($B$2:B484,B484,$C$2:C484,C484,$E$2:E484,"Presente",$A$2:A484,"&gt;="&amp;Configuração!$B$2,$A$2:A484,"&lt;="&amp;Configuração!$B$3,$K$2:K484,"OK")=1),1,0))</f>
        <v/>
      </c>
      <c r="J484" s="27">
        <f>IF(OR(A484="",B484="",C484="",D484=""),"",IF(COUNTIFS($A$2:$A$501,A484,$B$2:$B$501,B484,$C$2:$C$501,C484,$D$2:$D$501,D484)&gt;1,"Duplicado",""))</f>
        <v/>
      </c>
      <c r="K484" s="27">
        <f>IF(COUNTA(A484:F484)=0,"",IF(OR(A484="",B484="",C484="",D484="",E484=""),"Campos obrigatórios",IF(OR(NOT(ISNUMBER(A484)),A484&lt;DATE(2020,1,1),A484&gt;TODAY()),"Data inválida",IF(COUNTIF(Configuração!$E$2:$E$4,C484)=0,"Frente inválida",IF(COUNTIF(Configuração!$H$2:$H$4,E484)=0,"Situação inválida",IF(G484="Não cadastrado","Código não cadastrado",IF(COUNTIFS(Configuração!$F$2:$F$20,D484,Configuração!$G$2:$G$20,C484)=0,"Atividade incompatível",IF(J484="Duplicado","Possível duplicidade",IF(AND(C484="Serviço",E484="Presente",OR(F484="",NOT(ISNUMBER(F484)),F484&lt;=0,F484&gt;Configuração!$B$4)),"Revisar horas",IF(AND(OR(C484&lt;&gt;"Serviço",E484&lt;&gt;"Presente"),F484&lt;&gt;""),"Horas não aplicáveis",IF(G484="Inativo","Cadastro inativo","OK")))))))))))</f>
        <v/>
      </c>
    </row>
    <row r="485" ht="21" customHeight="1">
      <c r="A485" s="33" t="n"/>
      <c r="B485" s="22" t="n"/>
      <c r="C485" s="23" t="n"/>
      <c r="D485" s="24" t="n"/>
      <c r="E485" s="23" t="n"/>
      <c r="F485" s="26" t="n"/>
      <c r="G485" s="27">
        <f>IF(B485="","",IFERROR(VLOOKUP(B485,Membros!$A$2:$B$121,2,FALSE),"Não cadastrado"))</f>
        <v/>
      </c>
      <c r="H485" s="28">
        <f>IF(COUNTA(A485:F485)=0,"",IF(AND(K485="OK",E485="Presente",A485&gt;=Configuração!$B$2,A485&lt;=Configuração!$B$3,COUNTIFS($B$2:B485,B485,$E$2:E485,"Presente",$A$2:A485,"&gt;="&amp;Configuração!$B$2,$A$2:A485,"&lt;="&amp;Configuração!$B$3,$K$2:K485,"OK")=1),1,0))</f>
        <v/>
      </c>
      <c r="I485" s="28">
        <f>IF(COUNTA(A485:F485)=0,"",IF(AND(K485="OK",E485="Presente",A485&gt;=Configuração!$B$2,A485&lt;=Configuração!$B$3,COUNTIFS($B$2:B485,B485,$C$2:C485,C485,$E$2:E485,"Presente",$A$2:A485,"&gt;="&amp;Configuração!$B$2,$A$2:A485,"&lt;="&amp;Configuração!$B$3,$K$2:K485,"OK")=1),1,0))</f>
        <v/>
      </c>
      <c r="J485" s="27">
        <f>IF(OR(A485="",B485="",C485="",D485=""),"",IF(COUNTIFS($A$2:$A$501,A485,$B$2:$B$501,B485,$C$2:$C$501,C485,$D$2:$D$501,D485)&gt;1,"Duplicado",""))</f>
        <v/>
      </c>
      <c r="K485" s="27">
        <f>IF(COUNTA(A485:F485)=0,"",IF(OR(A485="",B485="",C485="",D485="",E485=""),"Campos obrigatórios",IF(OR(NOT(ISNUMBER(A485)),A485&lt;DATE(2020,1,1),A485&gt;TODAY()),"Data inválida",IF(COUNTIF(Configuração!$E$2:$E$4,C485)=0,"Frente inválida",IF(COUNTIF(Configuração!$H$2:$H$4,E485)=0,"Situação inválida",IF(G485="Não cadastrado","Código não cadastrado",IF(COUNTIFS(Configuração!$F$2:$F$20,D485,Configuração!$G$2:$G$20,C485)=0,"Atividade incompatível",IF(J485="Duplicado","Possível duplicidade",IF(AND(C485="Serviço",E485="Presente",OR(F485="",NOT(ISNUMBER(F485)),F485&lt;=0,F485&gt;Configuração!$B$4)),"Revisar horas",IF(AND(OR(C485&lt;&gt;"Serviço",E485&lt;&gt;"Presente"),F485&lt;&gt;""),"Horas não aplicáveis",IF(G485="Inativo","Cadastro inativo","OK")))))))))))</f>
        <v/>
      </c>
    </row>
    <row r="486" ht="21" customHeight="1">
      <c r="A486" s="33" t="n"/>
      <c r="B486" s="22" t="n"/>
      <c r="C486" s="23" t="n"/>
      <c r="D486" s="24" t="n"/>
      <c r="E486" s="23" t="n"/>
      <c r="F486" s="26" t="n"/>
      <c r="G486" s="27">
        <f>IF(B486="","",IFERROR(VLOOKUP(B486,Membros!$A$2:$B$121,2,FALSE),"Não cadastrado"))</f>
        <v/>
      </c>
      <c r="H486" s="28">
        <f>IF(COUNTA(A486:F486)=0,"",IF(AND(K486="OK",E486="Presente",A486&gt;=Configuração!$B$2,A486&lt;=Configuração!$B$3,COUNTIFS($B$2:B486,B486,$E$2:E486,"Presente",$A$2:A486,"&gt;="&amp;Configuração!$B$2,$A$2:A486,"&lt;="&amp;Configuração!$B$3,$K$2:K486,"OK")=1),1,0))</f>
        <v/>
      </c>
      <c r="I486" s="28">
        <f>IF(COUNTA(A486:F486)=0,"",IF(AND(K486="OK",E486="Presente",A486&gt;=Configuração!$B$2,A486&lt;=Configuração!$B$3,COUNTIFS($B$2:B486,B486,$C$2:C486,C486,$E$2:E486,"Presente",$A$2:A486,"&gt;="&amp;Configuração!$B$2,$A$2:A486,"&lt;="&amp;Configuração!$B$3,$K$2:K486,"OK")=1),1,0))</f>
        <v/>
      </c>
      <c r="J486" s="27">
        <f>IF(OR(A486="",B486="",C486="",D486=""),"",IF(COUNTIFS($A$2:$A$501,A486,$B$2:$B$501,B486,$C$2:$C$501,C486,$D$2:$D$501,D486)&gt;1,"Duplicado",""))</f>
        <v/>
      </c>
      <c r="K486" s="27">
        <f>IF(COUNTA(A486:F486)=0,"",IF(OR(A486="",B486="",C486="",D486="",E486=""),"Campos obrigatórios",IF(OR(NOT(ISNUMBER(A486)),A486&lt;DATE(2020,1,1),A486&gt;TODAY()),"Data inválida",IF(COUNTIF(Configuração!$E$2:$E$4,C486)=0,"Frente inválida",IF(COUNTIF(Configuração!$H$2:$H$4,E486)=0,"Situação inválida",IF(G486="Não cadastrado","Código não cadastrado",IF(COUNTIFS(Configuração!$F$2:$F$20,D486,Configuração!$G$2:$G$20,C486)=0,"Atividade incompatível",IF(J486="Duplicado","Possível duplicidade",IF(AND(C486="Serviço",E486="Presente",OR(F486="",NOT(ISNUMBER(F486)),F486&lt;=0,F486&gt;Configuração!$B$4)),"Revisar horas",IF(AND(OR(C486&lt;&gt;"Serviço",E486&lt;&gt;"Presente"),F486&lt;&gt;""),"Horas não aplicáveis",IF(G486="Inativo","Cadastro inativo","OK")))))))))))</f>
        <v/>
      </c>
    </row>
    <row r="487" ht="21" customHeight="1">
      <c r="A487" s="33" t="n"/>
      <c r="B487" s="22" t="n"/>
      <c r="C487" s="23" t="n"/>
      <c r="D487" s="24" t="n"/>
      <c r="E487" s="23" t="n"/>
      <c r="F487" s="26" t="n"/>
      <c r="G487" s="27">
        <f>IF(B487="","",IFERROR(VLOOKUP(B487,Membros!$A$2:$B$121,2,FALSE),"Não cadastrado"))</f>
        <v/>
      </c>
      <c r="H487" s="28">
        <f>IF(COUNTA(A487:F487)=0,"",IF(AND(K487="OK",E487="Presente",A487&gt;=Configuração!$B$2,A487&lt;=Configuração!$B$3,COUNTIFS($B$2:B487,B487,$E$2:E487,"Presente",$A$2:A487,"&gt;="&amp;Configuração!$B$2,$A$2:A487,"&lt;="&amp;Configuração!$B$3,$K$2:K487,"OK")=1),1,0))</f>
        <v/>
      </c>
      <c r="I487" s="28">
        <f>IF(COUNTA(A487:F487)=0,"",IF(AND(K487="OK",E487="Presente",A487&gt;=Configuração!$B$2,A487&lt;=Configuração!$B$3,COUNTIFS($B$2:B487,B487,$C$2:C487,C487,$E$2:E487,"Presente",$A$2:A487,"&gt;="&amp;Configuração!$B$2,$A$2:A487,"&lt;="&amp;Configuração!$B$3,$K$2:K487,"OK")=1),1,0))</f>
        <v/>
      </c>
      <c r="J487" s="27">
        <f>IF(OR(A487="",B487="",C487="",D487=""),"",IF(COUNTIFS($A$2:$A$501,A487,$B$2:$B$501,B487,$C$2:$C$501,C487,$D$2:$D$501,D487)&gt;1,"Duplicado",""))</f>
        <v/>
      </c>
      <c r="K487" s="27">
        <f>IF(COUNTA(A487:F487)=0,"",IF(OR(A487="",B487="",C487="",D487="",E487=""),"Campos obrigatórios",IF(OR(NOT(ISNUMBER(A487)),A487&lt;DATE(2020,1,1),A487&gt;TODAY()),"Data inválida",IF(COUNTIF(Configuração!$E$2:$E$4,C487)=0,"Frente inválida",IF(COUNTIF(Configuração!$H$2:$H$4,E487)=0,"Situação inválida",IF(G487="Não cadastrado","Código não cadastrado",IF(COUNTIFS(Configuração!$F$2:$F$20,D487,Configuração!$G$2:$G$20,C487)=0,"Atividade incompatível",IF(J487="Duplicado","Possível duplicidade",IF(AND(C487="Serviço",E487="Presente",OR(F487="",NOT(ISNUMBER(F487)),F487&lt;=0,F487&gt;Configuração!$B$4)),"Revisar horas",IF(AND(OR(C487&lt;&gt;"Serviço",E487&lt;&gt;"Presente"),F487&lt;&gt;""),"Horas não aplicáveis",IF(G487="Inativo","Cadastro inativo","OK")))))))))))</f>
        <v/>
      </c>
    </row>
    <row r="488" ht="21" customHeight="1">
      <c r="A488" s="33" t="n"/>
      <c r="B488" s="22" t="n"/>
      <c r="C488" s="23" t="n"/>
      <c r="D488" s="24" t="n"/>
      <c r="E488" s="23" t="n"/>
      <c r="F488" s="26" t="n"/>
      <c r="G488" s="27">
        <f>IF(B488="","",IFERROR(VLOOKUP(B488,Membros!$A$2:$B$121,2,FALSE),"Não cadastrado"))</f>
        <v/>
      </c>
      <c r="H488" s="28">
        <f>IF(COUNTA(A488:F488)=0,"",IF(AND(K488="OK",E488="Presente",A488&gt;=Configuração!$B$2,A488&lt;=Configuração!$B$3,COUNTIFS($B$2:B488,B488,$E$2:E488,"Presente",$A$2:A488,"&gt;="&amp;Configuração!$B$2,$A$2:A488,"&lt;="&amp;Configuração!$B$3,$K$2:K488,"OK")=1),1,0))</f>
        <v/>
      </c>
      <c r="I488" s="28">
        <f>IF(COUNTA(A488:F488)=0,"",IF(AND(K488="OK",E488="Presente",A488&gt;=Configuração!$B$2,A488&lt;=Configuração!$B$3,COUNTIFS($B$2:B488,B488,$C$2:C488,C488,$E$2:E488,"Presente",$A$2:A488,"&gt;="&amp;Configuração!$B$2,$A$2:A488,"&lt;="&amp;Configuração!$B$3,$K$2:K488,"OK")=1),1,0))</f>
        <v/>
      </c>
      <c r="J488" s="27">
        <f>IF(OR(A488="",B488="",C488="",D488=""),"",IF(COUNTIFS($A$2:$A$501,A488,$B$2:$B$501,B488,$C$2:$C$501,C488,$D$2:$D$501,D488)&gt;1,"Duplicado",""))</f>
        <v/>
      </c>
      <c r="K488" s="27">
        <f>IF(COUNTA(A488:F488)=0,"",IF(OR(A488="",B488="",C488="",D488="",E488=""),"Campos obrigatórios",IF(OR(NOT(ISNUMBER(A488)),A488&lt;DATE(2020,1,1),A488&gt;TODAY()),"Data inválida",IF(COUNTIF(Configuração!$E$2:$E$4,C488)=0,"Frente inválida",IF(COUNTIF(Configuração!$H$2:$H$4,E488)=0,"Situação inválida",IF(G488="Não cadastrado","Código não cadastrado",IF(COUNTIFS(Configuração!$F$2:$F$20,D488,Configuração!$G$2:$G$20,C488)=0,"Atividade incompatível",IF(J488="Duplicado","Possível duplicidade",IF(AND(C488="Serviço",E488="Presente",OR(F488="",NOT(ISNUMBER(F488)),F488&lt;=0,F488&gt;Configuração!$B$4)),"Revisar horas",IF(AND(OR(C488&lt;&gt;"Serviço",E488&lt;&gt;"Presente"),F488&lt;&gt;""),"Horas não aplicáveis",IF(G488="Inativo","Cadastro inativo","OK")))))))))))</f>
        <v/>
      </c>
    </row>
    <row r="489" ht="21" customHeight="1">
      <c r="A489" s="33" t="n"/>
      <c r="B489" s="22" t="n"/>
      <c r="C489" s="23" t="n"/>
      <c r="D489" s="24" t="n"/>
      <c r="E489" s="23" t="n"/>
      <c r="F489" s="26" t="n"/>
      <c r="G489" s="27">
        <f>IF(B489="","",IFERROR(VLOOKUP(B489,Membros!$A$2:$B$121,2,FALSE),"Não cadastrado"))</f>
        <v/>
      </c>
      <c r="H489" s="28">
        <f>IF(COUNTA(A489:F489)=0,"",IF(AND(K489="OK",E489="Presente",A489&gt;=Configuração!$B$2,A489&lt;=Configuração!$B$3,COUNTIFS($B$2:B489,B489,$E$2:E489,"Presente",$A$2:A489,"&gt;="&amp;Configuração!$B$2,$A$2:A489,"&lt;="&amp;Configuração!$B$3,$K$2:K489,"OK")=1),1,0))</f>
        <v/>
      </c>
      <c r="I489" s="28">
        <f>IF(COUNTA(A489:F489)=0,"",IF(AND(K489="OK",E489="Presente",A489&gt;=Configuração!$B$2,A489&lt;=Configuração!$B$3,COUNTIFS($B$2:B489,B489,$C$2:C489,C489,$E$2:E489,"Presente",$A$2:A489,"&gt;="&amp;Configuração!$B$2,$A$2:A489,"&lt;="&amp;Configuração!$B$3,$K$2:K489,"OK")=1),1,0))</f>
        <v/>
      </c>
      <c r="J489" s="27">
        <f>IF(OR(A489="",B489="",C489="",D489=""),"",IF(COUNTIFS($A$2:$A$501,A489,$B$2:$B$501,B489,$C$2:$C$501,C489,$D$2:$D$501,D489)&gt;1,"Duplicado",""))</f>
        <v/>
      </c>
      <c r="K489" s="27">
        <f>IF(COUNTA(A489:F489)=0,"",IF(OR(A489="",B489="",C489="",D489="",E489=""),"Campos obrigatórios",IF(OR(NOT(ISNUMBER(A489)),A489&lt;DATE(2020,1,1),A489&gt;TODAY()),"Data inválida",IF(COUNTIF(Configuração!$E$2:$E$4,C489)=0,"Frente inválida",IF(COUNTIF(Configuração!$H$2:$H$4,E489)=0,"Situação inválida",IF(G489="Não cadastrado","Código não cadastrado",IF(COUNTIFS(Configuração!$F$2:$F$20,D489,Configuração!$G$2:$G$20,C489)=0,"Atividade incompatível",IF(J489="Duplicado","Possível duplicidade",IF(AND(C489="Serviço",E489="Presente",OR(F489="",NOT(ISNUMBER(F489)),F489&lt;=0,F489&gt;Configuração!$B$4)),"Revisar horas",IF(AND(OR(C489&lt;&gt;"Serviço",E489&lt;&gt;"Presente"),F489&lt;&gt;""),"Horas não aplicáveis",IF(G489="Inativo","Cadastro inativo","OK")))))))))))</f>
        <v/>
      </c>
    </row>
    <row r="490" ht="21" customHeight="1">
      <c r="A490" s="33" t="n"/>
      <c r="B490" s="22" t="n"/>
      <c r="C490" s="23" t="n"/>
      <c r="D490" s="24" t="n"/>
      <c r="E490" s="23" t="n"/>
      <c r="F490" s="26" t="n"/>
      <c r="G490" s="27">
        <f>IF(B490="","",IFERROR(VLOOKUP(B490,Membros!$A$2:$B$121,2,FALSE),"Não cadastrado"))</f>
        <v/>
      </c>
      <c r="H490" s="28">
        <f>IF(COUNTA(A490:F490)=0,"",IF(AND(K490="OK",E490="Presente",A490&gt;=Configuração!$B$2,A490&lt;=Configuração!$B$3,COUNTIFS($B$2:B490,B490,$E$2:E490,"Presente",$A$2:A490,"&gt;="&amp;Configuração!$B$2,$A$2:A490,"&lt;="&amp;Configuração!$B$3,$K$2:K490,"OK")=1),1,0))</f>
        <v/>
      </c>
      <c r="I490" s="28">
        <f>IF(COUNTA(A490:F490)=0,"",IF(AND(K490="OK",E490="Presente",A490&gt;=Configuração!$B$2,A490&lt;=Configuração!$B$3,COUNTIFS($B$2:B490,B490,$C$2:C490,C490,$E$2:E490,"Presente",$A$2:A490,"&gt;="&amp;Configuração!$B$2,$A$2:A490,"&lt;="&amp;Configuração!$B$3,$K$2:K490,"OK")=1),1,0))</f>
        <v/>
      </c>
      <c r="J490" s="27">
        <f>IF(OR(A490="",B490="",C490="",D490=""),"",IF(COUNTIFS($A$2:$A$501,A490,$B$2:$B$501,B490,$C$2:$C$501,C490,$D$2:$D$501,D490)&gt;1,"Duplicado",""))</f>
        <v/>
      </c>
      <c r="K490" s="27">
        <f>IF(COUNTA(A490:F490)=0,"",IF(OR(A490="",B490="",C490="",D490="",E490=""),"Campos obrigatórios",IF(OR(NOT(ISNUMBER(A490)),A490&lt;DATE(2020,1,1),A490&gt;TODAY()),"Data inválida",IF(COUNTIF(Configuração!$E$2:$E$4,C490)=0,"Frente inválida",IF(COUNTIF(Configuração!$H$2:$H$4,E490)=0,"Situação inválida",IF(G490="Não cadastrado","Código não cadastrado",IF(COUNTIFS(Configuração!$F$2:$F$20,D490,Configuração!$G$2:$G$20,C490)=0,"Atividade incompatível",IF(J490="Duplicado","Possível duplicidade",IF(AND(C490="Serviço",E490="Presente",OR(F490="",NOT(ISNUMBER(F490)),F490&lt;=0,F490&gt;Configuração!$B$4)),"Revisar horas",IF(AND(OR(C490&lt;&gt;"Serviço",E490&lt;&gt;"Presente"),F490&lt;&gt;""),"Horas não aplicáveis",IF(G490="Inativo","Cadastro inativo","OK")))))))))))</f>
        <v/>
      </c>
    </row>
    <row r="491" ht="21" customHeight="1">
      <c r="A491" s="33" t="n"/>
      <c r="B491" s="22" t="n"/>
      <c r="C491" s="23" t="n"/>
      <c r="D491" s="24" t="n"/>
      <c r="E491" s="23" t="n"/>
      <c r="F491" s="26" t="n"/>
      <c r="G491" s="27">
        <f>IF(B491="","",IFERROR(VLOOKUP(B491,Membros!$A$2:$B$121,2,FALSE),"Não cadastrado"))</f>
        <v/>
      </c>
      <c r="H491" s="28">
        <f>IF(COUNTA(A491:F491)=0,"",IF(AND(K491="OK",E491="Presente",A491&gt;=Configuração!$B$2,A491&lt;=Configuração!$B$3,COUNTIFS($B$2:B491,B491,$E$2:E491,"Presente",$A$2:A491,"&gt;="&amp;Configuração!$B$2,$A$2:A491,"&lt;="&amp;Configuração!$B$3,$K$2:K491,"OK")=1),1,0))</f>
        <v/>
      </c>
      <c r="I491" s="28">
        <f>IF(COUNTA(A491:F491)=0,"",IF(AND(K491="OK",E491="Presente",A491&gt;=Configuração!$B$2,A491&lt;=Configuração!$B$3,COUNTIFS($B$2:B491,B491,$C$2:C491,C491,$E$2:E491,"Presente",$A$2:A491,"&gt;="&amp;Configuração!$B$2,$A$2:A491,"&lt;="&amp;Configuração!$B$3,$K$2:K491,"OK")=1),1,0))</f>
        <v/>
      </c>
      <c r="J491" s="27">
        <f>IF(OR(A491="",B491="",C491="",D491=""),"",IF(COUNTIFS($A$2:$A$501,A491,$B$2:$B$501,B491,$C$2:$C$501,C491,$D$2:$D$501,D491)&gt;1,"Duplicado",""))</f>
        <v/>
      </c>
      <c r="K491" s="27">
        <f>IF(COUNTA(A491:F491)=0,"",IF(OR(A491="",B491="",C491="",D491="",E491=""),"Campos obrigatórios",IF(OR(NOT(ISNUMBER(A491)),A491&lt;DATE(2020,1,1),A491&gt;TODAY()),"Data inválida",IF(COUNTIF(Configuração!$E$2:$E$4,C491)=0,"Frente inválida",IF(COUNTIF(Configuração!$H$2:$H$4,E491)=0,"Situação inválida",IF(G491="Não cadastrado","Código não cadastrado",IF(COUNTIFS(Configuração!$F$2:$F$20,D491,Configuração!$G$2:$G$20,C491)=0,"Atividade incompatível",IF(J491="Duplicado","Possível duplicidade",IF(AND(C491="Serviço",E491="Presente",OR(F491="",NOT(ISNUMBER(F491)),F491&lt;=0,F491&gt;Configuração!$B$4)),"Revisar horas",IF(AND(OR(C491&lt;&gt;"Serviço",E491&lt;&gt;"Presente"),F491&lt;&gt;""),"Horas não aplicáveis",IF(G491="Inativo","Cadastro inativo","OK")))))))))))</f>
        <v/>
      </c>
    </row>
    <row r="492" ht="21" customHeight="1">
      <c r="A492" s="33" t="n"/>
      <c r="B492" s="22" t="n"/>
      <c r="C492" s="23" t="n"/>
      <c r="D492" s="24" t="n"/>
      <c r="E492" s="23" t="n"/>
      <c r="F492" s="26" t="n"/>
      <c r="G492" s="27">
        <f>IF(B492="","",IFERROR(VLOOKUP(B492,Membros!$A$2:$B$121,2,FALSE),"Não cadastrado"))</f>
        <v/>
      </c>
      <c r="H492" s="28">
        <f>IF(COUNTA(A492:F492)=0,"",IF(AND(K492="OK",E492="Presente",A492&gt;=Configuração!$B$2,A492&lt;=Configuração!$B$3,COUNTIFS($B$2:B492,B492,$E$2:E492,"Presente",$A$2:A492,"&gt;="&amp;Configuração!$B$2,$A$2:A492,"&lt;="&amp;Configuração!$B$3,$K$2:K492,"OK")=1),1,0))</f>
        <v/>
      </c>
      <c r="I492" s="28">
        <f>IF(COUNTA(A492:F492)=0,"",IF(AND(K492="OK",E492="Presente",A492&gt;=Configuração!$B$2,A492&lt;=Configuração!$B$3,COUNTIFS($B$2:B492,B492,$C$2:C492,C492,$E$2:E492,"Presente",$A$2:A492,"&gt;="&amp;Configuração!$B$2,$A$2:A492,"&lt;="&amp;Configuração!$B$3,$K$2:K492,"OK")=1),1,0))</f>
        <v/>
      </c>
      <c r="J492" s="27">
        <f>IF(OR(A492="",B492="",C492="",D492=""),"",IF(COUNTIFS($A$2:$A$501,A492,$B$2:$B$501,B492,$C$2:$C$501,C492,$D$2:$D$501,D492)&gt;1,"Duplicado",""))</f>
        <v/>
      </c>
      <c r="K492" s="27">
        <f>IF(COUNTA(A492:F492)=0,"",IF(OR(A492="",B492="",C492="",D492="",E492=""),"Campos obrigatórios",IF(OR(NOT(ISNUMBER(A492)),A492&lt;DATE(2020,1,1),A492&gt;TODAY()),"Data inválida",IF(COUNTIF(Configuração!$E$2:$E$4,C492)=0,"Frente inválida",IF(COUNTIF(Configuração!$H$2:$H$4,E492)=0,"Situação inválida",IF(G492="Não cadastrado","Código não cadastrado",IF(COUNTIFS(Configuração!$F$2:$F$20,D492,Configuração!$G$2:$G$20,C492)=0,"Atividade incompatível",IF(J492="Duplicado","Possível duplicidade",IF(AND(C492="Serviço",E492="Presente",OR(F492="",NOT(ISNUMBER(F492)),F492&lt;=0,F492&gt;Configuração!$B$4)),"Revisar horas",IF(AND(OR(C492&lt;&gt;"Serviço",E492&lt;&gt;"Presente"),F492&lt;&gt;""),"Horas não aplicáveis",IF(G492="Inativo","Cadastro inativo","OK")))))))))))</f>
        <v/>
      </c>
    </row>
    <row r="493" ht="21" customHeight="1">
      <c r="A493" s="33" t="n"/>
      <c r="B493" s="22" t="n"/>
      <c r="C493" s="23" t="n"/>
      <c r="D493" s="24" t="n"/>
      <c r="E493" s="23" t="n"/>
      <c r="F493" s="26" t="n"/>
      <c r="G493" s="27">
        <f>IF(B493="","",IFERROR(VLOOKUP(B493,Membros!$A$2:$B$121,2,FALSE),"Não cadastrado"))</f>
        <v/>
      </c>
      <c r="H493" s="28">
        <f>IF(COUNTA(A493:F493)=0,"",IF(AND(K493="OK",E493="Presente",A493&gt;=Configuração!$B$2,A493&lt;=Configuração!$B$3,COUNTIFS($B$2:B493,B493,$E$2:E493,"Presente",$A$2:A493,"&gt;="&amp;Configuração!$B$2,$A$2:A493,"&lt;="&amp;Configuração!$B$3,$K$2:K493,"OK")=1),1,0))</f>
        <v/>
      </c>
      <c r="I493" s="28">
        <f>IF(COUNTA(A493:F493)=0,"",IF(AND(K493="OK",E493="Presente",A493&gt;=Configuração!$B$2,A493&lt;=Configuração!$B$3,COUNTIFS($B$2:B493,B493,$C$2:C493,C493,$E$2:E493,"Presente",$A$2:A493,"&gt;="&amp;Configuração!$B$2,$A$2:A493,"&lt;="&amp;Configuração!$B$3,$K$2:K493,"OK")=1),1,0))</f>
        <v/>
      </c>
      <c r="J493" s="27">
        <f>IF(OR(A493="",B493="",C493="",D493=""),"",IF(COUNTIFS($A$2:$A$501,A493,$B$2:$B$501,B493,$C$2:$C$501,C493,$D$2:$D$501,D493)&gt;1,"Duplicado",""))</f>
        <v/>
      </c>
      <c r="K493" s="27">
        <f>IF(COUNTA(A493:F493)=0,"",IF(OR(A493="",B493="",C493="",D493="",E493=""),"Campos obrigatórios",IF(OR(NOT(ISNUMBER(A493)),A493&lt;DATE(2020,1,1),A493&gt;TODAY()),"Data inválida",IF(COUNTIF(Configuração!$E$2:$E$4,C493)=0,"Frente inválida",IF(COUNTIF(Configuração!$H$2:$H$4,E493)=0,"Situação inválida",IF(G493="Não cadastrado","Código não cadastrado",IF(COUNTIFS(Configuração!$F$2:$F$20,D493,Configuração!$G$2:$G$20,C493)=0,"Atividade incompatível",IF(J493="Duplicado","Possível duplicidade",IF(AND(C493="Serviço",E493="Presente",OR(F493="",NOT(ISNUMBER(F493)),F493&lt;=0,F493&gt;Configuração!$B$4)),"Revisar horas",IF(AND(OR(C493&lt;&gt;"Serviço",E493&lt;&gt;"Presente"),F493&lt;&gt;""),"Horas não aplicáveis",IF(G493="Inativo","Cadastro inativo","OK")))))))))))</f>
        <v/>
      </c>
    </row>
    <row r="494" ht="21" customHeight="1">
      <c r="A494" s="33" t="n"/>
      <c r="B494" s="22" t="n"/>
      <c r="C494" s="23" t="n"/>
      <c r="D494" s="24" t="n"/>
      <c r="E494" s="23" t="n"/>
      <c r="F494" s="26" t="n"/>
      <c r="G494" s="27">
        <f>IF(B494="","",IFERROR(VLOOKUP(B494,Membros!$A$2:$B$121,2,FALSE),"Não cadastrado"))</f>
        <v/>
      </c>
      <c r="H494" s="28">
        <f>IF(COUNTA(A494:F494)=0,"",IF(AND(K494="OK",E494="Presente",A494&gt;=Configuração!$B$2,A494&lt;=Configuração!$B$3,COUNTIFS($B$2:B494,B494,$E$2:E494,"Presente",$A$2:A494,"&gt;="&amp;Configuração!$B$2,$A$2:A494,"&lt;="&amp;Configuração!$B$3,$K$2:K494,"OK")=1),1,0))</f>
        <v/>
      </c>
      <c r="I494" s="28">
        <f>IF(COUNTA(A494:F494)=0,"",IF(AND(K494="OK",E494="Presente",A494&gt;=Configuração!$B$2,A494&lt;=Configuração!$B$3,COUNTIFS($B$2:B494,B494,$C$2:C494,C494,$E$2:E494,"Presente",$A$2:A494,"&gt;="&amp;Configuração!$B$2,$A$2:A494,"&lt;="&amp;Configuração!$B$3,$K$2:K494,"OK")=1),1,0))</f>
        <v/>
      </c>
      <c r="J494" s="27">
        <f>IF(OR(A494="",B494="",C494="",D494=""),"",IF(COUNTIFS($A$2:$A$501,A494,$B$2:$B$501,B494,$C$2:$C$501,C494,$D$2:$D$501,D494)&gt;1,"Duplicado",""))</f>
        <v/>
      </c>
      <c r="K494" s="27">
        <f>IF(COUNTA(A494:F494)=0,"",IF(OR(A494="",B494="",C494="",D494="",E494=""),"Campos obrigatórios",IF(OR(NOT(ISNUMBER(A494)),A494&lt;DATE(2020,1,1),A494&gt;TODAY()),"Data inválida",IF(COUNTIF(Configuração!$E$2:$E$4,C494)=0,"Frente inválida",IF(COUNTIF(Configuração!$H$2:$H$4,E494)=0,"Situação inválida",IF(G494="Não cadastrado","Código não cadastrado",IF(COUNTIFS(Configuração!$F$2:$F$20,D494,Configuração!$G$2:$G$20,C494)=0,"Atividade incompatível",IF(J494="Duplicado","Possível duplicidade",IF(AND(C494="Serviço",E494="Presente",OR(F494="",NOT(ISNUMBER(F494)),F494&lt;=0,F494&gt;Configuração!$B$4)),"Revisar horas",IF(AND(OR(C494&lt;&gt;"Serviço",E494&lt;&gt;"Presente"),F494&lt;&gt;""),"Horas não aplicáveis",IF(G494="Inativo","Cadastro inativo","OK")))))))))))</f>
        <v/>
      </c>
    </row>
    <row r="495" ht="21" customHeight="1">
      <c r="A495" s="33" t="n"/>
      <c r="B495" s="22" t="n"/>
      <c r="C495" s="23" t="n"/>
      <c r="D495" s="24" t="n"/>
      <c r="E495" s="23" t="n"/>
      <c r="F495" s="26" t="n"/>
      <c r="G495" s="27">
        <f>IF(B495="","",IFERROR(VLOOKUP(B495,Membros!$A$2:$B$121,2,FALSE),"Não cadastrado"))</f>
        <v/>
      </c>
      <c r="H495" s="28">
        <f>IF(COUNTA(A495:F495)=0,"",IF(AND(K495="OK",E495="Presente",A495&gt;=Configuração!$B$2,A495&lt;=Configuração!$B$3,COUNTIFS($B$2:B495,B495,$E$2:E495,"Presente",$A$2:A495,"&gt;="&amp;Configuração!$B$2,$A$2:A495,"&lt;="&amp;Configuração!$B$3,$K$2:K495,"OK")=1),1,0))</f>
        <v/>
      </c>
      <c r="I495" s="28">
        <f>IF(COUNTA(A495:F495)=0,"",IF(AND(K495="OK",E495="Presente",A495&gt;=Configuração!$B$2,A495&lt;=Configuração!$B$3,COUNTIFS($B$2:B495,B495,$C$2:C495,C495,$E$2:E495,"Presente",$A$2:A495,"&gt;="&amp;Configuração!$B$2,$A$2:A495,"&lt;="&amp;Configuração!$B$3,$K$2:K495,"OK")=1),1,0))</f>
        <v/>
      </c>
      <c r="J495" s="27">
        <f>IF(OR(A495="",B495="",C495="",D495=""),"",IF(COUNTIFS($A$2:$A$501,A495,$B$2:$B$501,B495,$C$2:$C$501,C495,$D$2:$D$501,D495)&gt;1,"Duplicado",""))</f>
        <v/>
      </c>
      <c r="K495" s="27">
        <f>IF(COUNTA(A495:F495)=0,"",IF(OR(A495="",B495="",C495="",D495="",E495=""),"Campos obrigatórios",IF(OR(NOT(ISNUMBER(A495)),A495&lt;DATE(2020,1,1),A495&gt;TODAY()),"Data inválida",IF(COUNTIF(Configuração!$E$2:$E$4,C495)=0,"Frente inválida",IF(COUNTIF(Configuração!$H$2:$H$4,E495)=0,"Situação inválida",IF(G495="Não cadastrado","Código não cadastrado",IF(COUNTIFS(Configuração!$F$2:$F$20,D495,Configuração!$G$2:$G$20,C495)=0,"Atividade incompatível",IF(J495="Duplicado","Possível duplicidade",IF(AND(C495="Serviço",E495="Presente",OR(F495="",NOT(ISNUMBER(F495)),F495&lt;=0,F495&gt;Configuração!$B$4)),"Revisar horas",IF(AND(OR(C495&lt;&gt;"Serviço",E495&lt;&gt;"Presente"),F495&lt;&gt;""),"Horas não aplicáveis",IF(G495="Inativo","Cadastro inativo","OK")))))))))))</f>
        <v/>
      </c>
    </row>
    <row r="496" ht="21" customHeight="1">
      <c r="A496" s="33" t="n"/>
      <c r="B496" s="22" t="n"/>
      <c r="C496" s="23" t="n"/>
      <c r="D496" s="24" t="n"/>
      <c r="E496" s="23" t="n"/>
      <c r="F496" s="26" t="n"/>
      <c r="G496" s="27">
        <f>IF(B496="","",IFERROR(VLOOKUP(B496,Membros!$A$2:$B$121,2,FALSE),"Não cadastrado"))</f>
        <v/>
      </c>
      <c r="H496" s="28">
        <f>IF(COUNTA(A496:F496)=0,"",IF(AND(K496="OK",E496="Presente",A496&gt;=Configuração!$B$2,A496&lt;=Configuração!$B$3,COUNTIFS($B$2:B496,B496,$E$2:E496,"Presente",$A$2:A496,"&gt;="&amp;Configuração!$B$2,$A$2:A496,"&lt;="&amp;Configuração!$B$3,$K$2:K496,"OK")=1),1,0))</f>
        <v/>
      </c>
      <c r="I496" s="28">
        <f>IF(COUNTA(A496:F496)=0,"",IF(AND(K496="OK",E496="Presente",A496&gt;=Configuração!$B$2,A496&lt;=Configuração!$B$3,COUNTIFS($B$2:B496,B496,$C$2:C496,C496,$E$2:E496,"Presente",$A$2:A496,"&gt;="&amp;Configuração!$B$2,$A$2:A496,"&lt;="&amp;Configuração!$B$3,$K$2:K496,"OK")=1),1,0))</f>
        <v/>
      </c>
      <c r="J496" s="27">
        <f>IF(OR(A496="",B496="",C496="",D496=""),"",IF(COUNTIFS($A$2:$A$501,A496,$B$2:$B$501,B496,$C$2:$C$501,C496,$D$2:$D$501,D496)&gt;1,"Duplicado",""))</f>
        <v/>
      </c>
      <c r="K496" s="27">
        <f>IF(COUNTA(A496:F496)=0,"",IF(OR(A496="",B496="",C496="",D496="",E496=""),"Campos obrigatórios",IF(OR(NOT(ISNUMBER(A496)),A496&lt;DATE(2020,1,1),A496&gt;TODAY()),"Data inválida",IF(COUNTIF(Configuração!$E$2:$E$4,C496)=0,"Frente inválida",IF(COUNTIF(Configuração!$H$2:$H$4,E496)=0,"Situação inválida",IF(G496="Não cadastrado","Código não cadastrado",IF(COUNTIFS(Configuração!$F$2:$F$20,D496,Configuração!$G$2:$G$20,C496)=0,"Atividade incompatível",IF(J496="Duplicado","Possível duplicidade",IF(AND(C496="Serviço",E496="Presente",OR(F496="",NOT(ISNUMBER(F496)),F496&lt;=0,F496&gt;Configuração!$B$4)),"Revisar horas",IF(AND(OR(C496&lt;&gt;"Serviço",E496&lt;&gt;"Presente"),F496&lt;&gt;""),"Horas não aplicáveis",IF(G496="Inativo","Cadastro inativo","OK")))))))))))</f>
        <v/>
      </c>
    </row>
    <row r="497" ht="21" customHeight="1">
      <c r="A497" s="33" t="n"/>
      <c r="B497" s="22" t="n"/>
      <c r="C497" s="23" t="n"/>
      <c r="D497" s="24" t="n"/>
      <c r="E497" s="23" t="n"/>
      <c r="F497" s="26" t="n"/>
      <c r="G497" s="27">
        <f>IF(B497="","",IFERROR(VLOOKUP(B497,Membros!$A$2:$B$121,2,FALSE),"Não cadastrado"))</f>
        <v/>
      </c>
      <c r="H497" s="28">
        <f>IF(COUNTA(A497:F497)=0,"",IF(AND(K497="OK",E497="Presente",A497&gt;=Configuração!$B$2,A497&lt;=Configuração!$B$3,COUNTIFS($B$2:B497,B497,$E$2:E497,"Presente",$A$2:A497,"&gt;="&amp;Configuração!$B$2,$A$2:A497,"&lt;="&amp;Configuração!$B$3,$K$2:K497,"OK")=1),1,0))</f>
        <v/>
      </c>
      <c r="I497" s="28">
        <f>IF(COUNTA(A497:F497)=0,"",IF(AND(K497="OK",E497="Presente",A497&gt;=Configuração!$B$2,A497&lt;=Configuração!$B$3,COUNTIFS($B$2:B497,B497,$C$2:C497,C497,$E$2:E497,"Presente",$A$2:A497,"&gt;="&amp;Configuração!$B$2,$A$2:A497,"&lt;="&amp;Configuração!$B$3,$K$2:K497,"OK")=1),1,0))</f>
        <v/>
      </c>
      <c r="J497" s="27">
        <f>IF(OR(A497="",B497="",C497="",D497=""),"",IF(COUNTIFS($A$2:$A$501,A497,$B$2:$B$501,B497,$C$2:$C$501,C497,$D$2:$D$501,D497)&gt;1,"Duplicado",""))</f>
        <v/>
      </c>
      <c r="K497" s="27">
        <f>IF(COUNTA(A497:F497)=0,"",IF(OR(A497="",B497="",C497="",D497="",E497=""),"Campos obrigatórios",IF(OR(NOT(ISNUMBER(A497)),A497&lt;DATE(2020,1,1),A497&gt;TODAY()),"Data inválida",IF(COUNTIF(Configuração!$E$2:$E$4,C497)=0,"Frente inválida",IF(COUNTIF(Configuração!$H$2:$H$4,E497)=0,"Situação inválida",IF(G497="Não cadastrado","Código não cadastrado",IF(COUNTIFS(Configuração!$F$2:$F$20,D497,Configuração!$G$2:$G$20,C497)=0,"Atividade incompatível",IF(J497="Duplicado","Possível duplicidade",IF(AND(C497="Serviço",E497="Presente",OR(F497="",NOT(ISNUMBER(F497)),F497&lt;=0,F497&gt;Configuração!$B$4)),"Revisar horas",IF(AND(OR(C497&lt;&gt;"Serviço",E497&lt;&gt;"Presente"),F497&lt;&gt;""),"Horas não aplicáveis",IF(G497="Inativo","Cadastro inativo","OK")))))))))))</f>
        <v/>
      </c>
    </row>
    <row r="498" ht="21" customHeight="1">
      <c r="A498" s="33" t="n"/>
      <c r="B498" s="22" t="n"/>
      <c r="C498" s="23" t="n"/>
      <c r="D498" s="24" t="n"/>
      <c r="E498" s="23" t="n"/>
      <c r="F498" s="26" t="n"/>
      <c r="G498" s="27">
        <f>IF(B498="","",IFERROR(VLOOKUP(B498,Membros!$A$2:$B$121,2,FALSE),"Não cadastrado"))</f>
        <v/>
      </c>
      <c r="H498" s="28">
        <f>IF(COUNTA(A498:F498)=0,"",IF(AND(K498="OK",E498="Presente",A498&gt;=Configuração!$B$2,A498&lt;=Configuração!$B$3,COUNTIFS($B$2:B498,B498,$E$2:E498,"Presente",$A$2:A498,"&gt;="&amp;Configuração!$B$2,$A$2:A498,"&lt;="&amp;Configuração!$B$3,$K$2:K498,"OK")=1),1,0))</f>
        <v/>
      </c>
      <c r="I498" s="28">
        <f>IF(COUNTA(A498:F498)=0,"",IF(AND(K498="OK",E498="Presente",A498&gt;=Configuração!$B$2,A498&lt;=Configuração!$B$3,COUNTIFS($B$2:B498,B498,$C$2:C498,C498,$E$2:E498,"Presente",$A$2:A498,"&gt;="&amp;Configuração!$B$2,$A$2:A498,"&lt;="&amp;Configuração!$B$3,$K$2:K498,"OK")=1),1,0))</f>
        <v/>
      </c>
      <c r="J498" s="27">
        <f>IF(OR(A498="",B498="",C498="",D498=""),"",IF(COUNTIFS($A$2:$A$501,A498,$B$2:$B$501,B498,$C$2:$C$501,C498,$D$2:$D$501,D498)&gt;1,"Duplicado",""))</f>
        <v/>
      </c>
      <c r="K498" s="27">
        <f>IF(COUNTA(A498:F498)=0,"",IF(OR(A498="",B498="",C498="",D498="",E498=""),"Campos obrigatórios",IF(OR(NOT(ISNUMBER(A498)),A498&lt;DATE(2020,1,1),A498&gt;TODAY()),"Data inválida",IF(COUNTIF(Configuração!$E$2:$E$4,C498)=0,"Frente inválida",IF(COUNTIF(Configuração!$H$2:$H$4,E498)=0,"Situação inválida",IF(G498="Não cadastrado","Código não cadastrado",IF(COUNTIFS(Configuração!$F$2:$F$20,D498,Configuração!$G$2:$G$20,C498)=0,"Atividade incompatível",IF(J498="Duplicado","Possível duplicidade",IF(AND(C498="Serviço",E498="Presente",OR(F498="",NOT(ISNUMBER(F498)),F498&lt;=0,F498&gt;Configuração!$B$4)),"Revisar horas",IF(AND(OR(C498&lt;&gt;"Serviço",E498&lt;&gt;"Presente"),F498&lt;&gt;""),"Horas não aplicáveis",IF(G498="Inativo","Cadastro inativo","OK")))))))))))</f>
        <v/>
      </c>
    </row>
    <row r="499" ht="21" customHeight="1">
      <c r="A499" s="33" t="n"/>
      <c r="B499" s="22" t="n"/>
      <c r="C499" s="23" t="n"/>
      <c r="D499" s="24" t="n"/>
      <c r="E499" s="23" t="n"/>
      <c r="F499" s="26" t="n"/>
      <c r="G499" s="27">
        <f>IF(B499="","",IFERROR(VLOOKUP(B499,Membros!$A$2:$B$121,2,FALSE),"Não cadastrado"))</f>
        <v/>
      </c>
      <c r="H499" s="28">
        <f>IF(COUNTA(A499:F499)=0,"",IF(AND(K499="OK",E499="Presente",A499&gt;=Configuração!$B$2,A499&lt;=Configuração!$B$3,COUNTIFS($B$2:B499,B499,$E$2:E499,"Presente",$A$2:A499,"&gt;="&amp;Configuração!$B$2,$A$2:A499,"&lt;="&amp;Configuração!$B$3,$K$2:K499,"OK")=1),1,0))</f>
        <v/>
      </c>
      <c r="I499" s="28">
        <f>IF(COUNTA(A499:F499)=0,"",IF(AND(K499="OK",E499="Presente",A499&gt;=Configuração!$B$2,A499&lt;=Configuração!$B$3,COUNTIFS($B$2:B499,B499,$C$2:C499,C499,$E$2:E499,"Presente",$A$2:A499,"&gt;="&amp;Configuração!$B$2,$A$2:A499,"&lt;="&amp;Configuração!$B$3,$K$2:K499,"OK")=1),1,0))</f>
        <v/>
      </c>
      <c r="J499" s="27">
        <f>IF(OR(A499="",B499="",C499="",D499=""),"",IF(COUNTIFS($A$2:$A$501,A499,$B$2:$B$501,B499,$C$2:$C$501,C499,$D$2:$D$501,D499)&gt;1,"Duplicado",""))</f>
        <v/>
      </c>
      <c r="K499" s="27">
        <f>IF(COUNTA(A499:F499)=0,"",IF(OR(A499="",B499="",C499="",D499="",E499=""),"Campos obrigatórios",IF(OR(NOT(ISNUMBER(A499)),A499&lt;DATE(2020,1,1),A499&gt;TODAY()),"Data inválida",IF(COUNTIF(Configuração!$E$2:$E$4,C499)=0,"Frente inválida",IF(COUNTIF(Configuração!$H$2:$H$4,E499)=0,"Situação inválida",IF(G499="Não cadastrado","Código não cadastrado",IF(COUNTIFS(Configuração!$F$2:$F$20,D499,Configuração!$G$2:$G$20,C499)=0,"Atividade incompatível",IF(J499="Duplicado","Possível duplicidade",IF(AND(C499="Serviço",E499="Presente",OR(F499="",NOT(ISNUMBER(F499)),F499&lt;=0,F499&gt;Configuração!$B$4)),"Revisar horas",IF(AND(OR(C499&lt;&gt;"Serviço",E499&lt;&gt;"Presente"),F499&lt;&gt;""),"Horas não aplicáveis",IF(G499="Inativo","Cadastro inativo","OK")))))))))))</f>
        <v/>
      </c>
    </row>
    <row r="500" ht="21" customHeight="1">
      <c r="A500" s="33" t="n"/>
      <c r="B500" s="22" t="n"/>
      <c r="C500" s="23" t="n"/>
      <c r="D500" s="24" t="n"/>
      <c r="E500" s="23" t="n"/>
      <c r="F500" s="26" t="n"/>
      <c r="G500" s="27">
        <f>IF(B500="","",IFERROR(VLOOKUP(B500,Membros!$A$2:$B$121,2,FALSE),"Não cadastrado"))</f>
        <v/>
      </c>
      <c r="H500" s="28">
        <f>IF(COUNTA(A500:F500)=0,"",IF(AND(K500="OK",E500="Presente",A500&gt;=Configuração!$B$2,A500&lt;=Configuração!$B$3,COUNTIFS($B$2:B500,B500,$E$2:E500,"Presente",$A$2:A500,"&gt;="&amp;Configuração!$B$2,$A$2:A500,"&lt;="&amp;Configuração!$B$3,$K$2:K500,"OK")=1),1,0))</f>
        <v/>
      </c>
      <c r="I500" s="28">
        <f>IF(COUNTA(A500:F500)=0,"",IF(AND(K500="OK",E500="Presente",A500&gt;=Configuração!$B$2,A500&lt;=Configuração!$B$3,COUNTIFS($B$2:B500,B500,$C$2:C500,C500,$E$2:E500,"Presente",$A$2:A500,"&gt;="&amp;Configuração!$B$2,$A$2:A500,"&lt;="&amp;Configuração!$B$3,$K$2:K500,"OK")=1),1,0))</f>
        <v/>
      </c>
      <c r="J500" s="27">
        <f>IF(OR(A500="",B500="",C500="",D500=""),"",IF(COUNTIFS($A$2:$A$501,A500,$B$2:$B$501,B500,$C$2:$C$501,C500,$D$2:$D$501,D500)&gt;1,"Duplicado",""))</f>
        <v/>
      </c>
      <c r="K500" s="27">
        <f>IF(COUNTA(A500:F500)=0,"",IF(OR(A500="",B500="",C500="",D500="",E500=""),"Campos obrigatórios",IF(OR(NOT(ISNUMBER(A500)),A500&lt;DATE(2020,1,1),A500&gt;TODAY()),"Data inválida",IF(COUNTIF(Configuração!$E$2:$E$4,C500)=0,"Frente inválida",IF(COUNTIF(Configuração!$H$2:$H$4,E500)=0,"Situação inválida",IF(G500="Não cadastrado","Código não cadastrado",IF(COUNTIFS(Configuração!$F$2:$F$20,D500,Configuração!$G$2:$G$20,C500)=0,"Atividade incompatível",IF(J500="Duplicado","Possível duplicidade",IF(AND(C500="Serviço",E500="Presente",OR(F500="",NOT(ISNUMBER(F500)),F500&lt;=0,F500&gt;Configuração!$B$4)),"Revisar horas",IF(AND(OR(C500&lt;&gt;"Serviço",E500&lt;&gt;"Presente"),F500&lt;&gt;""),"Horas não aplicáveis",IF(G500="Inativo","Cadastro inativo","OK")))))))))))</f>
        <v/>
      </c>
    </row>
    <row r="501" ht="21" customHeight="1">
      <c r="A501" s="33" t="n"/>
      <c r="B501" s="22" t="n"/>
      <c r="C501" s="23" t="n"/>
      <c r="D501" s="24" t="n"/>
      <c r="E501" s="23" t="n"/>
      <c r="F501" s="26" t="n"/>
      <c r="G501" s="27">
        <f>IF(B501="","",IFERROR(VLOOKUP(B501,Membros!$A$2:$B$121,2,FALSE),"Não cadastrado"))</f>
        <v/>
      </c>
      <c r="H501" s="28">
        <f>IF(COUNTA(A501:F501)=0,"",IF(AND(K501="OK",E501="Presente",A501&gt;=Configuração!$B$2,A501&lt;=Configuração!$B$3,COUNTIFS($B$2:B501,B501,$E$2:E501,"Presente",$A$2:A501,"&gt;="&amp;Configuração!$B$2,$A$2:A501,"&lt;="&amp;Configuração!$B$3,$K$2:K501,"OK")=1),1,0))</f>
        <v/>
      </c>
      <c r="I501" s="28">
        <f>IF(COUNTA(A501:F501)=0,"",IF(AND(K501="OK",E501="Presente",A501&gt;=Configuração!$B$2,A501&lt;=Configuração!$B$3,COUNTIFS($B$2:B501,B501,$C$2:C501,C501,$E$2:E501,"Presente",$A$2:A501,"&gt;="&amp;Configuração!$B$2,$A$2:A501,"&lt;="&amp;Configuração!$B$3,$K$2:K501,"OK")=1),1,0))</f>
        <v/>
      </c>
      <c r="J501" s="27">
        <f>IF(OR(A501="",B501="",C501="",D501=""),"",IF(COUNTIFS($A$2:$A$501,A501,$B$2:$B$501,B501,$C$2:$C$501,C501,$D$2:$D$501,D501)&gt;1,"Duplicado",""))</f>
        <v/>
      </c>
      <c r="K501" s="27">
        <f>IF(COUNTA(A501:F501)=0,"",IF(OR(A501="",B501="",C501="",D501="",E501=""),"Campos obrigatórios",IF(OR(NOT(ISNUMBER(A501)),A501&lt;DATE(2020,1,1),A501&gt;TODAY()),"Data inválida",IF(COUNTIF(Configuração!$E$2:$E$4,C501)=0,"Frente inválida",IF(COUNTIF(Configuração!$H$2:$H$4,E501)=0,"Situação inválida",IF(G501="Não cadastrado","Código não cadastrado",IF(COUNTIFS(Configuração!$F$2:$F$20,D501,Configuração!$G$2:$G$20,C501)=0,"Atividade incompatível",IF(J501="Duplicado","Possível duplicidade",IF(AND(C501="Serviço",E501="Presente",OR(F501="",NOT(ISNUMBER(F501)),F501&lt;=0,F501&gt;Configuração!$B$4)),"Revisar horas",IF(AND(OR(C501&lt;&gt;"Serviço",E501&lt;&gt;"Presente"),F501&lt;&gt;""),"Horas não aplicáveis",IF(G501="Inativo","Cadastro inativo","OK")))))))))))</f>
        <v/>
      </c>
    </row>
  </sheetData>
  <autoFilter ref="A1:K501"/>
  <conditionalFormatting sqref="J2:J501">
    <cfRule type="expression" priority="1" dxfId="0">
      <formula>$J2="Duplicado"</formula>
    </cfRule>
  </conditionalFormatting>
  <conditionalFormatting sqref="K2:K501">
    <cfRule type="expression" priority="2" dxfId="3">
      <formula>AND($K2&lt;&gt;"",$K2&lt;&gt;"OK",$K2&lt;&gt;"Cadastro inativo")</formula>
    </cfRule>
    <cfRule type="expression" priority="3" dxfId="1">
      <formula>$K2="Cadastro inativo"</formula>
    </cfRule>
    <cfRule type="expression" priority="4" dxfId="4">
      <formula>$K2="OK"</formula>
    </cfRule>
  </conditionalFormatting>
  <dataValidations count="6">
    <dataValidation sqref="A2:A501" showDropDown="0" showInputMessage="1" showErrorMessage="1" allowBlank="0" errorTitle="Data inválida" error="Use uma data histórica válida." promptTitle="Data histórica" prompt="Informe uma data concluída entre 01/01/2020 e hoje." type="custom">
      <formula1>=OR(A2="",AND(ISNUMBER(A2),A2&gt;=DATE(2020,1,1),A2&lt;=TODAY()))</formula1>
    </dataValidation>
    <dataValidation sqref="B2:B501" showDropDown="0" showInputMessage="1" showErrorMessage="1" allowBlank="0" errorTitle="Código inválido" error="Selecione um código cadastrado." promptTitle="Código do membro" prompt="Selecione um código pseudonimizado do cadastro." type="list">
      <formula1>=INDIRECT("'Membros'!$A$2:$A$121")</formula1>
    </dataValidation>
    <dataValidation sqref="C2:C501" showDropDown="0" showInputMessage="1" showErrorMessage="1" allowBlank="0" errorTitle="Frente inválida" error="Selecione um valor da lista." promptTitle="Frente" prompt="Selecione Celebração, Grupo ou Serviço." type="list">
      <formula1>=INDIRECT("'Configuração'!$E$2:$E$4")</formula1>
    </dataValidation>
    <dataValidation sqref="D2:D501" showDropDown="0" showInputMessage="1" showErrorMessage="1" allowBlank="0" errorTitle="Atividade inválida" error="Selecione um valor da lista." promptTitle="Atividade" prompt="Selecione uma atividade compatível com a frente." type="list">
      <formula1>=INDIRECT("'Configuração'!$F$2:$F$20")</formula1>
    </dataValidation>
    <dataValidation sqref="E2:E501" showDropDown="0" showInputMessage="1" showErrorMessage="1" allowBlank="0" errorTitle="Situação inválida" error="Selecione um valor da lista." promptTitle="Participação" prompt="Selecione Presente, Ausente ou Justificada." type="list">
      <formula1>=INDIRECT("'Configuração'!$H$2:$H$4")</formula1>
    </dataValidation>
    <dataValidation sqref="F2:F501" showDropDown="0" showInputMessage="1" showErrorMessage="1" allowBlank="0" errorTitle="Horas inválidas" error="Informe horas somente para serviço com presença." promptTitle="Horas de serviço" prompt="Use um valor positivo até o limite definido na Configuração." type="custom">
      <formula1>=OR(F2="",AND(C2="Serviço",E2="Presente",ISNUMBER(F2),F2&gt;0,F2&lt;=Configuração!$B$4))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tabColor rgb="00C8873A"/>
    <outlinePr summaryBelow="1" summaryRight="1"/>
    <pageSetUpPr/>
  </sheetPr>
  <dimension ref="A1:I20"/>
  <sheetViews>
    <sheetView showGridLines="0" zoomScale="88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0" customWidth="1" min="2" max="2"/>
    <col width="3" customWidth="1" min="3" max="3"/>
    <col width="23" customWidth="1" min="4" max="4"/>
    <col width="18" customWidth="1" min="5" max="5"/>
    <col width="28" customWidth="1" min="6" max="6"/>
    <col width="18" customWidth="1" min="7" max="7"/>
    <col width="27" customWidth="1" min="8" max="8"/>
    <col width="31" customWidth="1" min="9" max="9"/>
  </cols>
  <sheetData>
    <row r="1" ht="38" customHeight="1">
      <c r="A1" s="16" t="inlineStr">
        <is>
          <t>Premissa</t>
        </is>
      </c>
      <c r="B1" s="16" t="inlineStr">
        <is>
          <t>Valor inicial</t>
        </is>
      </c>
      <c r="D1" s="29" t="inlineStr">
        <is>
          <t>Situações do cadastro</t>
        </is>
      </c>
      <c r="E1" s="29" t="inlineStr">
        <is>
          <t>Frentes</t>
        </is>
      </c>
      <c r="F1" s="29" t="inlineStr">
        <is>
          <t>Atividade</t>
        </is>
      </c>
      <c r="G1" s="29" t="inlineStr">
        <is>
          <t>Frente</t>
        </is>
      </c>
      <c r="H1" s="29" t="inlineStr">
        <is>
          <t>Situações da participação</t>
        </is>
      </c>
      <c r="I1" s="29" t="inlineStr">
        <is>
          <t>Grupos-base</t>
        </is>
      </c>
    </row>
    <row r="2" ht="22" customHeight="1">
      <c r="A2" s="6" t="inlineStr">
        <is>
          <t>Data inicial do painel</t>
        </is>
      </c>
      <c r="B2" s="33" t="n">
        <v>46174</v>
      </c>
      <c r="D2" s="24" t="inlineStr">
        <is>
          <t>Ativo</t>
        </is>
      </c>
      <c r="E2" s="24" t="inlineStr">
        <is>
          <t>Celebração</t>
        </is>
      </c>
      <c r="F2" s="24" t="inlineStr">
        <is>
          <t>Celebração semanal</t>
        </is>
      </c>
      <c r="G2" s="24" t="inlineStr">
        <is>
          <t>Celebração</t>
        </is>
      </c>
      <c r="H2" s="24" t="inlineStr">
        <is>
          <t>Presente</t>
        </is>
      </c>
      <c r="I2" s="24" t="inlineStr">
        <is>
          <t>Grupo Esperança Fictício</t>
        </is>
      </c>
    </row>
    <row r="3" ht="22" customHeight="1">
      <c r="A3" s="4" t="inlineStr">
        <is>
          <t>Data final do painel</t>
        </is>
      </c>
      <c r="B3" s="33" t="n">
        <v>46265</v>
      </c>
      <c r="D3" s="24" t="inlineStr">
        <is>
          <t>Inativo</t>
        </is>
      </c>
      <c r="E3" s="24" t="inlineStr">
        <is>
          <t>Grupo</t>
        </is>
      </c>
      <c r="F3" s="24" t="inlineStr">
        <is>
          <t>Encontro de grupo</t>
        </is>
      </c>
      <c r="G3" s="24" t="inlineStr">
        <is>
          <t>Grupo</t>
        </is>
      </c>
      <c r="H3" s="24" t="inlineStr">
        <is>
          <t>Ausente</t>
        </is>
      </c>
      <c r="I3" s="24" t="inlineStr">
        <is>
          <t>Grupo Caminho Fictício</t>
        </is>
      </c>
    </row>
    <row r="4" ht="22" customHeight="1">
      <c r="A4" s="6" t="inlineStr">
        <is>
          <t>Limite de horas por registro</t>
        </is>
      </c>
      <c r="B4" s="26" t="n">
        <v>12</v>
      </c>
      <c r="E4" s="24" t="inlineStr">
        <is>
          <t>Serviço</t>
        </is>
      </c>
      <c r="F4" s="24" t="inlineStr">
        <is>
          <t>Recepção</t>
        </is>
      </c>
      <c r="G4" s="24" t="inlineStr">
        <is>
          <t>Serviço</t>
        </is>
      </c>
      <c r="H4" s="24" t="inlineStr">
        <is>
          <t>Justificada</t>
        </is>
      </c>
      <c r="I4" s="24" t="inlineStr">
        <is>
          <t>Sem grupo</t>
        </is>
      </c>
    </row>
    <row r="5" ht="22" customHeight="1">
      <c r="A5" s="4" t="inlineStr">
        <is>
          <t>Mínimo de registros concluídos para exibir taxa</t>
        </is>
      </c>
      <c r="B5" s="30" t="n">
        <v>5</v>
      </c>
      <c r="F5" s="24" t="inlineStr">
        <is>
          <t>Apoio de sala</t>
        </is>
      </c>
      <c r="G5" s="24" t="inlineStr">
        <is>
          <t>Serviço</t>
        </is>
      </c>
    </row>
    <row r="6" ht="22" customHeight="1">
      <c r="F6" s="24" t="inlineStr">
        <is>
          <t>Música</t>
        </is>
      </c>
      <c r="G6" s="24" t="inlineStr">
        <is>
          <t>Serviço</t>
        </is>
      </c>
    </row>
    <row r="7" ht="22" customHeight="1">
      <c r="A7" s="13" t="inlineStr">
        <is>
          <t>Auditoria das premissas</t>
        </is>
      </c>
      <c r="B7" s="14" t="inlineStr">
        <is>
          <t>Revise o período, o limite de horas, o mínimo de registros e a relação entre atividades e frentes antes do uso.</t>
        </is>
      </c>
      <c r="F7" s="24" t="n"/>
      <c r="G7" s="24" t="n"/>
    </row>
    <row r="8" ht="22" customHeight="1">
      <c r="F8" s="24" t="n"/>
      <c r="G8" s="24" t="n"/>
    </row>
    <row r="9" ht="22" customHeight="1">
      <c r="F9" s="24" t="n"/>
      <c r="G9" s="24" t="n"/>
    </row>
    <row r="10" ht="22" customHeight="1">
      <c r="F10" s="24" t="n"/>
      <c r="G10" s="24" t="n"/>
    </row>
    <row r="11" ht="22" customHeight="1">
      <c r="F11" s="24" t="n"/>
      <c r="G11" s="24" t="n"/>
    </row>
    <row r="12" ht="22" customHeight="1">
      <c r="F12" s="24" t="n"/>
      <c r="G12" s="24" t="n"/>
    </row>
    <row r="13" ht="22" customHeight="1">
      <c r="F13" s="24" t="n"/>
      <c r="G13" s="24" t="n"/>
    </row>
    <row r="14" ht="22" customHeight="1">
      <c r="F14" s="24" t="n"/>
      <c r="G14" s="24" t="n"/>
    </row>
    <row r="15" ht="22" customHeight="1">
      <c r="F15" s="24" t="n"/>
      <c r="G15" s="24" t="n"/>
    </row>
    <row r="16" ht="22" customHeight="1">
      <c r="F16" s="24" t="n"/>
      <c r="G16" s="24" t="n"/>
    </row>
    <row r="17" ht="22" customHeight="1">
      <c r="F17" s="24" t="n"/>
      <c r="G17" s="24" t="n"/>
    </row>
    <row r="18" ht="22" customHeight="1">
      <c r="F18" s="24" t="n"/>
      <c r="G18" s="24" t="n"/>
    </row>
    <row r="19" ht="22" customHeight="1">
      <c r="F19" s="24" t="n"/>
      <c r="G19" s="24" t="n"/>
    </row>
    <row r="20" ht="22" customHeight="1">
      <c r="F20" s="24" t="n"/>
      <c r="G20" s="24" t="n"/>
    </row>
  </sheetData>
  <autoFilter ref="F1:G20"/>
  <dataValidations count="4">
    <dataValidation sqref="B2:B3" showDropDown="0" showInputMessage="1" showErrorMessage="1" allowBlank="0" errorTitle="Data inválida" error="Use uma data histórica válida." promptTitle="Período histórico" prompt="Informe uma data entre 01/01/2020 e hoje." type="custom">
      <formula1>=AND(ISNUMBER(B2),B2&gt;=DATE(2020,1,1),B2&lt;=TODAY())</formula1>
    </dataValidation>
    <dataValidation sqref="B4" showDropDown="0" showInputMessage="1" showErrorMessage="1" allowBlank="0" errorTitle="Limite inválido" error="Informe um valor entre 0,25 e 24,00 horas." promptTitle="Limite de horas" prompt="Defina o máximo aceitável por registro." type="decimal" operator="between">
      <formula1>0.25</formula1>
      <formula2>24</formula2>
    </dataValidation>
    <dataValidation sqref="B5" showDropDown="0" showInputMessage="1" showErrorMessage="1" allowBlank="0" errorTitle="Quantidade inválida" error="Informe um número inteiro entre 1 e 100." promptTitle="Mínimo para a taxa" prompt="Defina a quantidade mínima de registros válidos." type="whole" operator="between">
      <formula1>1</formula1>
      <formula2>100</formula2>
    </dataValidation>
    <dataValidation sqref="G2:G20" showDropDown="0" showInputMessage="1" showErrorMessage="1" allowBlank="0" errorTitle="Frente inválida" error="Selecione um valor da lista." promptTitle="Frente da atividade" prompt="Associe a atividade a uma frente válida." type="list">
      <formula1>=INDIRECT("'Configuração'!$E$2:$E$4")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Modelo administrativo fictício</dc:creator>
  <dc:title xmlns:dc="http://purl.org/dc/elements/1.1/">Painel fictício de participação dos membros</dc:title>
  <dc:subject xmlns:dc="http://purl.org/dc/elements/1.1/">Indicadores administrativos agregados de participação</dc:subject>
  <dcterms:created xmlns:dcterms="http://purl.org/dc/terms/" xmlns:xsi="http://www.w3.org/2001/XMLSchema-instance" xsi:type="dcterms:W3CDTF">2026-09-11T13:33:19Z</dcterms:created>
  <dcterms:modified xmlns:dcterms="http://purl.org/dc/terms/" xmlns:xsi="http://www.w3.org/2001/XMLSchema-instance" xsi:type="dcterms:W3CDTF">2026-09-11T13:33:20+00:00Z</dcterms:modified>
</cp:coreProperties>
</file>