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Dupla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0" hidden="1">'Resumo'!$A$3:$B$13</definedName>
    <definedName name="_xlnm._FilterDatabase" localSheetId="1" hidden="1">'Duplas'!$A$3:$N$103</definedName>
    <definedName name="_xlnm._FilterDatabase" localSheetId="2" hidden="1">'Premissas'!$A$3:$C$7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dd/mm/yyyy"/>
    <numFmt numFmtId="166" formatCode="0 &quot;dia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C6F6B"/>
      <sz val="9"/>
    </font>
    <font>
      <name val="Calibri"/>
      <b val="1"/>
      <color rgb="00FFFFFF"/>
      <sz val="10"/>
    </font>
    <font>
      <name val="Calibri"/>
      <color rgb="00243533"/>
      <sz val="10"/>
    </font>
    <font>
      <name val="Calibri"/>
      <b val="1"/>
      <color rgb="002F7A68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center" wrapText="1"/>
    </xf>
    <xf numFmtId="1" fontId="5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vertical="center" wrapText="1"/>
    </xf>
    <xf numFmtId="1" fontId="5" fillId="6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vertical="center" wrapText="1"/>
    </xf>
    <xf numFmtId="165" fontId="4" fillId="5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Duplas por status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'Resumo'!B16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173B3A"/>
              </a:solidFill>
              <a:prstDash val="solid"/>
            </a:ln>
          </spPr>
          <cat>
            <numRef>
              <f>'Resumo'!$A$17:$A$20</f>
            </numRef>
          </cat>
          <val>
            <numRef>
              <f>'Resumo'!$B$17:$B$20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3780000" cy="241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Duplas" displayName="TabelaDuplas" ref="A3:N103" headerRowCount="1">
  <autoFilter ref="A3:N103"/>
  <tableColumns count="14">
    <tableColumn id="1" name="Código da dupla"/>
    <tableColumn id="2" name="Participante 1"/>
    <tableColumn id="3" name="Participante 2"/>
    <tableColumn id="4" name="Ministério"/>
    <tableColumn id="5" name="Responsável de referência"/>
    <tableColumn id="6" name="Data de início"/>
    <tableColumn id="7" name="Frequência combinada"/>
    <tableColumn id="8" name="Dia preferido"/>
    <tableColumn id="9" name="Última revisão"/>
    <tableColumn id="10" name="Próxima revisão"/>
    <tableColumn id="11" name="Status"/>
    <tableColumn id="12" name="Dias para revisão"/>
    <tableColumn id="13" name="Alerta para conferência"/>
    <tableColumn id="14" name="Encontros estimados no ciclo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showGridLines="0" tabSelected="1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 ht="28" customHeight="1">
      <c r="A1" s="1" t="inlineStr">
        <is>
          <t>Duplas de discipulado — resumo</t>
        </is>
      </c>
    </row>
    <row r="2"/>
    <row r="3">
      <c r="A3" s="2" t="inlineStr">
        <is>
          <t>Indicador</t>
        </is>
      </c>
      <c r="B3" s="2" t="inlineStr">
        <is>
          <t>Valor</t>
        </is>
      </c>
    </row>
    <row r="4" ht="24" customHeight="1">
      <c r="A4" s="3" t="inlineStr">
        <is>
          <t>Total de duplas registradas</t>
        </is>
      </c>
      <c r="B4" s="4">
        <f>COUNTIF(Duplas!$A$4:$A$103,"&lt;&gt;")</f>
        <v/>
      </c>
    </row>
    <row r="5" ht="24" customHeight="1">
      <c r="A5" s="5" t="inlineStr">
        <is>
          <t>Duplas ativas</t>
        </is>
      </c>
      <c r="B5" s="6">
        <f>COUNTIF(Duplas!$K$4:$K$103,"Ativa")</f>
        <v/>
      </c>
    </row>
    <row r="6" ht="24" customHeight="1">
      <c r="A6" s="3" t="inlineStr">
        <is>
          <t>Duplas em formação</t>
        </is>
      </c>
      <c r="B6" s="4">
        <f>COUNTIF(Duplas!$K$4:$K$103,"Em formação")</f>
        <v/>
      </c>
    </row>
    <row r="7" ht="24" customHeight="1">
      <c r="A7" s="5" t="inlineStr">
        <is>
          <t>Duplas pausadas</t>
        </is>
      </c>
      <c r="B7" s="6">
        <f>COUNTIF(Duplas!$K$4:$K$103,"Pausada")</f>
        <v/>
      </c>
    </row>
    <row r="8" ht="24" customHeight="1">
      <c r="A8" s="3" t="inlineStr">
        <is>
          <t>Duplas encerradas</t>
        </is>
      </c>
      <c r="B8" s="4">
        <f>COUNTIF(Duplas!$K$4:$K$103,"Encerrada")</f>
        <v/>
      </c>
    </row>
    <row r="9" ht="24" customHeight="1">
      <c r="A9" s="5" t="inlineStr">
        <is>
          <t>Revisões vencidas para conferir</t>
        </is>
      </c>
      <c r="B9" s="6">
        <f>COUNTIF(Duplas!$M$4:$M$103,"Conferir revisão vencida")</f>
        <v/>
      </c>
    </row>
    <row r="10" ht="24" customHeight="1">
      <c r="A10" s="3" t="inlineStr">
        <is>
          <t>Revisões próximas para conferir</t>
        </is>
      </c>
      <c r="B10" s="4">
        <f>COUNTIF(Duplas!$M$4:$M$103,"Conferir revisão próxima")</f>
        <v/>
      </c>
    </row>
    <row r="11" ht="24" customHeight="1">
      <c r="A11" s="5" t="inlineStr">
        <is>
          <t>Registros incompletos para conferir</t>
        </is>
      </c>
      <c r="B11" s="6">
        <f>SUM(COUNTIF(Duplas!$M$4:$M$103,"Conferir dados da dupla"),COUNTIF(Duplas!$M$4:$M$103,"Conferir participantes"))</f>
        <v/>
      </c>
    </row>
    <row r="12" ht="24" customHeight="1">
      <c r="A12" s="3" t="inlineStr">
        <is>
          <t>Percentual de duplas ativas</t>
        </is>
      </c>
      <c r="B12" s="22">
        <f>IFERROR(B5/B4,"")</f>
        <v/>
      </c>
    </row>
    <row r="13" ht="24" customHeight="1">
      <c r="A13" s="5" t="inlineStr">
        <is>
          <t>Encontros estimados nos ciclos</t>
        </is>
      </c>
      <c r="B13" s="6">
        <f>SUM(Duplas!$N$4:$N$103)</f>
        <v/>
      </c>
    </row>
    <row r="14"/>
    <row r="15"/>
    <row r="16">
      <c r="A16" s="8" t="inlineStr">
        <is>
          <t>Status</t>
        </is>
      </c>
      <c r="B16" s="8" t="inlineStr">
        <is>
          <t>Quantidade</t>
        </is>
      </c>
    </row>
    <row r="17">
      <c r="A17" s="9" t="inlineStr">
        <is>
          <t>Ativa</t>
        </is>
      </c>
      <c r="B17" s="10">
        <f>B5</f>
        <v/>
      </c>
    </row>
    <row r="18">
      <c r="A18" s="11" t="inlineStr">
        <is>
          <t>Em formação</t>
        </is>
      </c>
      <c r="B18" s="12">
        <f>B6</f>
        <v/>
      </c>
    </row>
    <row r="19">
      <c r="A19" s="9" t="inlineStr">
        <is>
          <t>Pausada</t>
        </is>
      </c>
      <c r="B19" s="10">
        <f>B7</f>
        <v/>
      </c>
    </row>
    <row r="20">
      <c r="A20" s="11" t="inlineStr">
        <is>
          <t>Encerrada</t>
        </is>
      </c>
      <c r="B20" s="12">
        <f>B8</f>
        <v/>
      </c>
    </row>
  </sheetData>
  <autoFilter ref="A3:B13"/>
  <mergeCells count="1">
    <mergeCell ref="A1:I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3"/>
  <sheetViews>
    <sheetView showGridLines="0" tabSelected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29" customWidth="1" min="3" max="3"/>
    <col width="27" customWidth="1" min="4" max="4"/>
    <col width="27" customWidth="1" min="5" max="5"/>
    <col width="15" customWidth="1" min="6" max="6"/>
    <col width="19" customWidth="1" min="7" max="7"/>
    <col width="19" customWidth="1" min="8" max="8"/>
    <col width="15" customWidth="1" min="9" max="9"/>
    <col width="16" customWidth="1" min="10" max="10"/>
    <col width="16" customWidth="1" min="11" max="11"/>
    <col width="16" customWidth="1" min="12" max="12"/>
    <col width="28" customWidth="1" min="13" max="13"/>
    <col width="20" customWidth="1" min="14" max="14"/>
  </cols>
  <sheetData>
    <row r="1" ht="28" customHeight="1">
      <c r="A1" s="1" t="inlineStr">
        <is>
          <t>Cadastro administrativo das duplas de discipulado</t>
        </is>
      </c>
    </row>
    <row r="2" ht="30" customHeight="1">
      <c r="A2" s="13" t="inlineStr">
        <is>
          <t>Preencha as células amarelas. Os alertas servem apenas para conferência administrativa da congregação.</t>
        </is>
      </c>
    </row>
    <row r="3" ht="38" customHeight="1">
      <c r="A3" s="2" t="inlineStr">
        <is>
          <t>Código da dupla</t>
        </is>
      </c>
      <c r="B3" s="2" t="inlineStr">
        <is>
          <t>Participante 1</t>
        </is>
      </c>
      <c r="C3" s="2" t="inlineStr">
        <is>
          <t>Participante 2</t>
        </is>
      </c>
      <c r="D3" s="2" t="inlineStr">
        <is>
          <t>Ministério</t>
        </is>
      </c>
      <c r="E3" s="2" t="inlineStr">
        <is>
          <t>Responsável de referência</t>
        </is>
      </c>
      <c r="F3" s="2" t="inlineStr">
        <is>
          <t>Data de início</t>
        </is>
      </c>
      <c r="G3" s="2" t="inlineStr">
        <is>
          <t>Frequência combinada</t>
        </is>
      </c>
      <c r="H3" s="2" t="inlineStr">
        <is>
          <t>Dia preferido</t>
        </is>
      </c>
      <c r="I3" s="2" t="inlineStr">
        <is>
          <t>Última revisão</t>
        </is>
      </c>
      <c r="J3" s="2" t="inlineStr">
        <is>
          <t>Próxima revisão</t>
        </is>
      </c>
      <c r="K3" s="2" t="inlineStr">
        <is>
          <t>Status</t>
        </is>
      </c>
      <c r="L3" s="2" t="inlineStr">
        <is>
          <t>Dias para revisão</t>
        </is>
      </c>
      <c r="M3" s="2" t="inlineStr">
        <is>
          <t>Alerta para conferência</t>
        </is>
      </c>
      <c r="N3" s="2" t="inlineStr">
        <is>
          <t>Encontros estimados no ciclo</t>
        </is>
      </c>
    </row>
    <row r="4" ht="32" customHeight="1">
      <c r="A4" s="14" t="inlineStr">
        <is>
          <t>DP-001</t>
        </is>
      </c>
      <c r="B4" s="15" t="inlineStr">
        <is>
          <t>Pessoa Fictícia 01 — Ágata</t>
        </is>
      </c>
      <c r="C4" s="15" t="inlineStr">
        <is>
          <t>Pessoa Fictícia 02 — Topázio</t>
        </is>
      </c>
      <c r="D4" s="15" t="inlineStr">
        <is>
          <t>Núcleo Fictício Acolhida</t>
        </is>
      </c>
      <c r="E4" s="15" t="inlineStr">
        <is>
          <t>Referência Fictícia Alfa</t>
        </is>
      </c>
      <c r="F4" s="16" t="n">
        <v>46116</v>
      </c>
      <c r="G4" s="14" t="inlineStr">
        <is>
          <t>Semanal</t>
        </is>
      </c>
      <c r="H4" s="14" t="inlineStr">
        <is>
          <t>Terça-feira</t>
        </is>
      </c>
      <c r="I4" s="16" t="n">
        <v>46176</v>
      </c>
      <c r="J4" s="17">
        <f>IF($A4="","",IFERROR(IF($I4&lt;&gt;"",$I4+Premissas!$B$4,IF($F4&lt;&gt;"",$F4+Premissas!$B$4,"")),""))</f>
        <v/>
      </c>
      <c r="K4" s="14" t="inlineStr">
        <is>
          <t>Ativa</t>
        </is>
      </c>
      <c r="L4" s="18">
        <f>IF(OR($A4="",$J4=""),"",IFERROR($J4-TODAY(),""))</f>
        <v/>
      </c>
      <c r="M4" s="3">
        <f>IF($A4="","",IF(OR($B4="",$C4="",$F4="",$G4="",$K4=""),"Conferir dados da dupla",IF($B4=$C4,"Conferir participantes",IF(OR($K4="Encerrada",$J4=""),"",IF($L4&lt;0,"Conferir revisão vencida",IF($L4&lt;=Premissas!$B$5,"Conferir revisão próxima","No prazo"))))))</f>
        <v/>
      </c>
      <c r="N4" s="12">
        <f>IF(OR($A4="",$F4="",$J4="",$G4=""),"",IFERROR(ROUNDUP(($J4-IF($I4&lt;&gt;"",$I4,$F4))/VLOOKUP($G4,Premissas!$E$4:$F$7,2,FALSE),0),""))</f>
        <v/>
      </c>
    </row>
    <row r="5" ht="32" customHeight="1">
      <c r="A5" s="14" t="inlineStr">
        <is>
          <t>DP-002</t>
        </is>
      </c>
      <c r="B5" s="15" t="inlineStr">
        <is>
          <t>Pessoa Fictícia 03 — Quartzo</t>
        </is>
      </c>
      <c r="C5" s="15" t="inlineStr">
        <is>
          <t>Pessoa Fictícia 04 — Granada</t>
        </is>
      </c>
      <c r="D5" s="15" t="inlineStr">
        <is>
          <t>Núcleo Fictício Louvor</t>
        </is>
      </c>
      <c r="E5" s="15" t="inlineStr">
        <is>
          <t>Referência Fictícia Beta</t>
        </is>
      </c>
      <c r="F5" s="16" t="n">
        <v>46146</v>
      </c>
      <c r="G5" s="14" t="inlineStr">
        <is>
          <t>Quinzenal</t>
        </is>
      </c>
      <c r="H5" s="14" t="inlineStr">
        <is>
          <t>Quarta-feira</t>
        </is>
      </c>
      <c r="I5" s="16" t="n">
        <v>46196</v>
      </c>
      <c r="J5" s="19">
        <f>IF($A5="","",IFERROR(IF($I5&lt;&gt;"",$I5+Premissas!$B$4,IF($F5&lt;&gt;"",$F5+Premissas!$B$4,"")),""))</f>
        <v/>
      </c>
      <c r="K5" s="14" t="inlineStr">
        <is>
          <t>Ativa</t>
        </is>
      </c>
      <c r="L5" s="20">
        <f>IF(OR($A5="",$J5=""),"",IFERROR($J5-TODAY(),""))</f>
        <v/>
      </c>
      <c r="M5" s="5">
        <f>IF($A5="","",IF(OR($B5="",$C5="",$F5="",$G5="",$K5=""),"Conferir dados da dupla",IF($B5=$C5,"Conferir participantes",IF(OR($K5="Encerrada",$J5=""),"",IF($L5&lt;0,"Conferir revisão vencida",IF($L5&lt;=Premissas!$B$5,"Conferir revisão próxima","No prazo"))))))</f>
        <v/>
      </c>
      <c r="N5" s="10">
        <f>IF(OR($A5="",$F5="",$J5="",$G5=""),"",IFERROR(ROUNDUP(($J5-IF($I5&lt;&gt;"",$I5,$F5))/VLOOKUP($G5,Premissas!$E$4:$F$7,2,FALSE),0),""))</f>
        <v/>
      </c>
    </row>
    <row r="6" ht="32" customHeight="1">
      <c r="A6" s="14" t="inlineStr">
        <is>
          <t>DP-003</t>
        </is>
      </c>
      <c r="B6" s="15" t="inlineStr">
        <is>
          <t>Pessoa Fictícia 05 — Jaspe</t>
        </is>
      </c>
      <c r="C6" s="15" t="inlineStr">
        <is>
          <t>Pessoa Fictícia 06 — Opala</t>
        </is>
      </c>
      <c r="D6" s="15" t="inlineStr">
        <is>
          <t>Núcleo Fictício Famílias</t>
        </is>
      </c>
      <c r="E6" s="15" t="inlineStr">
        <is>
          <t>Referência Fictícia Gama</t>
        </is>
      </c>
      <c r="F6" s="16" t="n">
        <v>46186</v>
      </c>
      <c r="G6" s="14" t="inlineStr">
        <is>
          <t>Mensal</t>
        </is>
      </c>
      <c r="H6" s="14" t="inlineStr">
        <is>
          <t>Quinta-feira</t>
        </is>
      </c>
      <c r="I6" s="16" t="n">
        <v>46246</v>
      </c>
      <c r="J6" s="17">
        <f>IF($A6="","",IFERROR(IF($I6&lt;&gt;"",$I6+Premissas!$B$4,IF($F6&lt;&gt;"",$F6+Premissas!$B$4,"")),""))</f>
        <v/>
      </c>
      <c r="K6" s="14" t="inlineStr">
        <is>
          <t>Ativa</t>
        </is>
      </c>
      <c r="L6" s="18">
        <f>IF(OR($A6="",$J6=""),"",IFERROR($J6-TODAY(),""))</f>
        <v/>
      </c>
      <c r="M6" s="3">
        <f>IF($A6="","",IF(OR($B6="",$C6="",$F6="",$G6="",$K6=""),"Conferir dados da dupla",IF($B6=$C6,"Conferir participantes",IF(OR($K6="Encerrada",$J6=""),"",IF($L6&lt;0,"Conferir revisão vencida",IF($L6&lt;=Premissas!$B$5,"Conferir revisão próxima","No prazo"))))))</f>
        <v/>
      </c>
      <c r="N6" s="12">
        <f>IF(OR($A6="",$F6="",$J6="",$G6=""),"",IFERROR(ROUNDUP(($J6-IF($I6&lt;&gt;"",$I6,$F6))/VLOOKUP($G6,Premissas!$E$4:$F$7,2,FALSE),0),""))</f>
        <v/>
      </c>
    </row>
    <row r="7" ht="32" customHeight="1">
      <c r="A7" s="14" t="inlineStr">
        <is>
          <t>DP-004</t>
        </is>
      </c>
      <c r="B7" s="15" t="inlineStr">
        <is>
          <t>Pessoa Fictícia 07 — Âmbar</t>
        </is>
      </c>
      <c r="C7" s="15" t="inlineStr">
        <is>
          <t>Pessoa Fictícia 08 — Ônix</t>
        </is>
      </c>
      <c r="D7" s="15" t="inlineStr">
        <is>
          <t>Núcleo Fictício Ensino</t>
        </is>
      </c>
      <c r="E7" s="15" t="inlineStr">
        <is>
          <t>Referência Fictícia Delta</t>
        </is>
      </c>
      <c r="F7" s="16" t="n">
        <v>46283</v>
      </c>
      <c r="G7" s="14" t="inlineStr">
        <is>
          <t>Quinzenal</t>
        </is>
      </c>
      <c r="H7" s="14" t="inlineStr">
        <is>
          <t>Segunda-feira</t>
        </is>
      </c>
      <c r="I7" s="16" t="n"/>
      <c r="J7" s="19">
        <f>IF($A7="","",IFERROR(IF($I7&lt;&gt;"",$I7+Premissas!$B$4,IF($F7&lt;&gt;"",$F7+Premissas!$B$4,"")),""))</f>
        <v/>
      </c>
      <c r="K7" s="14" t="inlineStr">
        <is>
          <t>Em formação</t>
        </is>
      </c>
      <c r="L7" s="20">
        <f>IF(OR($A7="",$J7=""),"",IFERROR($J7-TODAY(),""))</f>
        <v/>
      </c>
      <c r="M7" s="5">
        <f>IF($A7="","",IF(OR($B7="",$C7="",$F7="",$G7="",$K7=""),"Conferir dados da dupla",IF($B7=$C7,"Conferir participantes",IF(OR($K7="Encerrada",$J7=""),"",IF($L7&lt;0,"Conferir revisão vencida",IF($L7&lt;=Premissas!$B$5,"Conferir revisão próxima","No prazo"))))))</f>
        <v/>
      </c>
      <c r="N7" s="10">
        <f>IF(OR($A7="",$F7="",$J7="",$G7=""),"",IFERROR(ROUNDUP(($J7-IF($I7&lt;&gt;"",$I7,$F7))/VLOOKUP($G7,Premissas!$E$4:$F$7,2,FALSE),0),""))</f>
        <v/>
      </c>
    </row>
    <row r="8" ht="32" customHeight="1">
      <c r="A8" s="14" t="inlineStr">
        <is>
          <t>DP-005</t>
        </is>
      </c>
      <c r="B8" s="15" t="inlineStr">
        <is>
          <t>Pessoa Fictícia 09 — Turmalina</t>
        </is>
      </c>
      <c r="C8" s="15" t="inlineStr">
        <is>
          <t>Pessoa Fictícia 10 — Safira</t>
        </is>
      </c>
      <c r="D8" s="15" t="inlineStr">
        <is>
          <t>Núcleo Fictício Serviço</t>
        </is>
      </c>
      <c r="E8" s="15" t="inlineStr">
        <is>
          <t>Referência Fictícia Épsilon</t>
        </is>
      </c>
      <c r="F8" s="16" t="n">
        <v>46056</v>
      </c>
      <c r="G8" s="14" t="inlineStr">
        <is>
          <t>Bimestral</t>
        </is>
      </c>
      <c r="H8" s="14" t="inlineStr">
        <is>
          <t>Sábado</t>
        </is>
      </c>
      <c r="I8" s="16" t="n">
        <v>46166</v>
      </c>
      <c r="J8" s="17">
        <f>IF($A8="","",IFERROR(IF($I8&lt;&gt;"",$I8+Premissas!$B$4,IF($F8&lt;&gt;"",$F8+Premissas!$B$4,"")),""))</f>
        <v/>
      </c>
      <c r="K8" s="14" t="inlineStr">
        <is>
          <t>Pausada</t>
        </is>
      </c>
      <c r="L8" s="18">
        <f>IF(OR($A8="",$J8=""),"",IFERROR($J8-TODAY(),""))</f>
        <v/>
      </c>
      <c r="M8" s="3">
        <f>IF($A8="","",IF(OR($B8="",$C8="",$F8="",$G8="",$K8=""),"Conferir dados da dupla",IF($B8=$C8,"Conferir participantes",IF(OR($K8="Encerrada",$J8=""),"",IF($L8&lt;0,"Conferir revisão vencida",IF($L8&lt;=Premissas!$B$5,"Conferir revisão próxima","No prazo"))))))</f>
        <v/>
      </c>
      <c r="N8" s="12">
        <f>IF(OR($A8="",$F8="",$J8="",$G8=""),"",IFERROR(ROUNDUP(($J8-IF($I8&lt;&gt;"",$I8,$F8))/VLOOKUP($G8,Premissas!$E$4:$F$7,2,FALSE),0),""))</f>
        <v/>
      </c>
    </row>
    <row r="9" ht="32" customHeight="1">
      <c r="A9" s="14" t="inlineStr">
        <is>
          <t>DP-006</t>
        </is>
      </c>
      <c r="B9" s="15" t="inlineStr">
        <is>
          <t>Pessoa Fictícia 11 — Coral</t>
        </is>
      </c>
      <c r="C9" s="15" t="inlineStr">
        <is>
          <t>Pessoa Fictícia 12 — Pérola</t>
        </is>
      </c>
      <c r="D9" s="15" t="inlineStr">
        <is>
          <t>Núcleo Fictício Acolhida</t>
        </is>
      </c>
      <c r="E9" s="15" t="inlineStr">
        <is>
          <t>Referência Fictícia Zeta</t>
        </is>
      </c>
      <c r="F9" s="16" t="n">
        <v>45976</v>
      </c>
      <c r="G9" s="14" t="inlineStr">
        <is>
          <t>Quinzenal</t>
        </is>
      </c>
      <c r="H9" s="14" t="inlineStr">
        <is>
          <t>Domingo</t>
        </is>
      </c>
      <c r="I9" s="16" t="n">
        <v>46236</v>
      </c>
      <c r="J9" s="19">
        <f>IF($A9="","",IFERROR(IF($I9&lt;&gt;"",$I9+Premissas!$B$4,IF($F9&lt;&gt;"",$F9+Premissas!$B$4,"")),""))</f>
        <v/>
      </c>
      <c r="K9" s="14" t="inlineStr">
        <is>
          <t>Encerrada</t>
        </is>
      </c>
      <c r="L9" s="20">
        <f>IF(OR($A9="",$J9=""),"",IFERROR($J9-TODAY(),""))</f>
        <v/>
      </c>
      <c r="M9" s="5">
        <f>IF($A9="","",IF(OR($B9="",$C9="",$F9="",$G9="",$K9=""),"Conferir dados da dupla",IF($B9=$C9,"Conferir participantes",IF(OR($K9="Encerrada",$J9=""),"",IF($L9&lt;0,"Conferir revisão vencida",IF($L9&lt;=Premissas!$B$5,"Conferir revisão próxima","No prazo"))))))</f>
        <v/>
      </c>
      <c r="N9" s="10">
        <f>IF(OR($A9="",$F9="",$J9="",$G9=""),"",IFERROR(ROUNDUP(($J9-IF($I9&lt;&gt;"",$I9,$F9))/VLOOKUP($G9,Premissas!$E$4:$F$7,2,FALSE),0),""))</f>
        <v/>
      </c>
    </row>
    <row r="10" ht="32" customHeight="1">
      <c r="A10" s="14" t="inlineStr">
        <is>
          <t>DP-007</t>
        </is>
      </c>
      <c r="B10" s="15" t="inlineStr">
        <is>
          <t>Pessoa Fictícia 13 — Ametista</t>
        </is>
      </c>
      <c r="C10" s="15" t="inlineStr">
        <is>
          <t>Pessoa Fictícia 14 — Citrino</t>
        </is>
      </c>
      <c r="D10" s="15" t="inlineStr">
        <is>
          <t>Núcleo Fictício Ensino</t>
        </is>
      </c>
      <c r="E10" s="15" t="inlineStr">
        <is>
          <t>Referência Fictícia Eta</t>
        </is>
      </c>
      <c r="F10" s="16" t="n">
        <v>46126</v>
      </c>
      <c r="G10" s="14" t="inlineStr">
        <is>
          <t>Semanal</t>
        </is>
      </c>
      <c r="H10" s="14" t="inlineStr">
        <is>
          <t>Sexta-feira</t>
        </is>
      </c>
      <c r="I10" s="16" t="n">
        <v>46191</v>
      </c>
      <c r="J10" s="17">
        <f>IF($A10="","",IFERROR(IF($I10&lt;&gt;"",$I10+Premissas!$B$4,IF($F10&lt;&gt;"",$F10+Premissas!$B$4,"")),""))</f>
        <v/>
      </c>
      <c r="K10" s="14" t="inlineStr">
        <is>
          <t>Ativa</t>
        </is>
      </c>
      <c r="L10" s="18">
        <f>IF(OR($A10="",$J10=""),"",IFERROR($J10-TODAY(),""))</f>
        <v/>
      </c>
      <c r="M10" s="3">
        <f>IF($A10="","",IF(OR($B10="",$C10="",$F10="",$G10="",$K10=""),"Conferir dados da dupla",IF($B10=$C10,"Conferir participantes",IF(OR($K10="Encerrada",$J10=""),"",IF($L10&lt;0,"Conferir revisão vencida",IF($L10&lt;=Premissas!$B$5,"Conferir revisão próxima","No prazo"))))))</f>
        <v/>
      </c>
      <c r="N10" s="12">
        <f>IF(OR($A10="",$F10="",$J10="",$G10=""),"",IFERROR(ROUNDUP(($J10-IF($I10&lt;&gt;"",$I10,$F10))/VLOOKUP($G10,Premissas!$E$4:$F$7,2,FALSE),0),""))</f>
        <v/>
      </c>
    </row>
    <row r="11" ht="32" customHeight="1">
      <c r="A11" s="14" t="inlineStr">
        <is>
          <t>DP-008</t>
        </is>
      </c>
      <c r="B11" s="15" t="inlineStr">
        <is>
          <t>Pessoa Fictícia 15 — Esmeralda</t>
        </is>
      </c>
      <c r="C11" s="15" t="inlineStr">
        <is>
          <t>Pessoa Fictícia 16 — Cristal</t>
        </is>
      </c>
      <c r="D11" s="15" t="inlineStr">
        <is>
          <t>Núcleo Fictício Louvor</t>
        </is>
      </c>
      <c r="E11" s="15" t="inlineStr">
        <is>
          <t>Referência Fictícia Teta</t>
        </is>
      </c>
      <c r="F11" s="16" t="n">
        <v>46236</v>
      </c>
      <c r="G11" s="14" t="inlineStr">
        <is>
          <t>Quinzenal</t>
        </is>
      </c>
      <c r="H11" s="14" t="inlineStr">
        <is>
          <t>Sábado</t>
        </is>
      </c>
      <c r="I11" s="16" t="n">
        <v>46266</v>
      </c>
      <c r="J11" s="19">
        <f>IF($A11="","",IFERROR(IF($I11&lt;&gt;"",$I11+Premissas!$B$4,IF($F11&lt;&gt;"",$F11+Premissas!$B$4,"")),""))</f>
        <v/>
      </c>
      <c r="K11" s="14" t="inlineStr">
        <is>
          <t>Ativa</t>
        </is>
      </c>
      <c r="L11" s="20">
        <f>IF(OR($A11="",$J11=""),"",IFERROR($J11-TODAY(),""))</f>
        <v/>
      </c>
      <c r="M11" s="5">
        <f>IF($A11="","",IF(OR($B11="",$C11="",$F11="",$G11="",$K11=""),"Conferir dados da dupla",IF($B11=$C11,"Conferir participantes",IF(OR($K11="Encerrada",$J11=""),"",IF($L11&lt;0,"Conferir revisão vencida",IF($L11&lt;=Premissas!$B$5,"Conferir revisão próxima","No prazo"))))))</f>
        <v/>
      </c>
      <c r="N11" s="10">
        <f>IF(OR($A11="",$F11="",$J11="",$G11=""),"",IFERROR(ROUNDUP(($J11-IF($I11&lt;&gt;"",$I11,$F11))/VLOOKUP($G11,Premissas!$E$4:$F$7,2,FALSE),0),""))</f>
        <v/>
      </c>
    </row>
    <row r="12" ht="32" customHeight="1">
      <c r="A12" s="14" t="inlineStr">
        <is>
          <t>DP-009</t>
        </is>
      </c>
      <c r="B12" s="15" t="inlineStr">
        <is>
          <t>Pessoa Fictícia 17 — Rubi</t>
        </is>
      </c>
      <c r="C12" s="15" t="inlineStr">
        <is>
          <t>Pessoa Fictícia 18 — Ardósia</t>
        </is>
      </c>
      <c r="D12" s="15" t="inlineStr">
        <is>
          <t>Núcleo Fictício Famílias</t>
        </is>
      </c>
      <c r="E12" s="15" t="inlineStr">
        <is>
          <t>Referência Fictícia Iota</t>
        </is>
      </c>
      <c r="F12" s="16" t="n">
        <v>46181</v>
      </c>
      <c r="G12" s="14" t="inlineStr">
        <is>
          <t>Mensal</t>
        </is>
      </c>
      <c r="H12" s="14" t="inlineStr">
        <is>
          <t>Quarta-feira</t>
        </is>
      </c>
      <c r="I12" s="16" t="n"/>
      <c r="J12" s="17">
        <f>IF($A12="","",IFERROR(IF($I12&lt;&gt;"",$I12+Premissas!$B$4,IF($F12&lt;&gt;"",$F12+Premissas!$B$4,"")),""))</f>
        <v/>
      </c>
      <c r="K12" s="14" t="inlineStr">
        <is>
          <t>Ativa</t>
        </is>
      </c>
      <c r="L12" s="18">
        <f>IF(OR($A12="",$J12=""),"",IFERROR($J12-TODAY(),""))</f>
        <v/>
      </c>
      <c r="M12" s="3">
        <f>IF($A12="","",IF(OR($B12="",$C12="",$F12="",$G12="",$K12=""),"Conferir dados da dupla",IF($B12=$C12,"Conferir participantes",IF(OR($K12="Encerrada",$J12=""),"",IF($L12&lt;0,"Conferir revisão vencida",IF($L12&lt;=Premissas!$B$5,"Conferir revisão próxima","No prazo"))))))</f>
        <v/>
      </c>
      <c r="N12" s="12">
        <f>IF(OR($A12="",$F12="",$J12="",$G12=""),"",IFERROR(ROUNDUP(($J12-IF($I12&lt;&gt;"",$I12,$F12))/VLOOKUP($G12,Premissas!$E$4:$F$7,2,FALSE),0),""))</f>
        <v/>
      </c>
    </row>
    <row r="13" ht="32" customHeight="1">
      <c r="A13" s="14" t="inlineStr">
        <is>
          <t>DP-010</t>
        </is>
      </c>
      <c r="B13" s="15" t="inlineStr">
        <is>
          <t>Pessoa Fictícia 19 — Basalto</t>
        </is>
      </c>
      <c r="C13" s="15" t="inlineStr">
        <is>
          <t>Pessoa Fictícia 20 — Mármore</t>
        </is>
      </c>
      <c r="D13" s="15" t="inlineStr">
        <is>
          <t>Núcleo Fictício Serviço</t>
        </is>
      </c>
      <c r="E13" s="15" t="inlineStr">
        <is>
          <t>Referência Fictícia Jota</t>
        </is>
      </c>
      <c r="F13" s="16" t="n">
        <v>46290</v>
      </c>
      <c r="G13" s="14" t="inlineStr">
        <is>
          <t>Mensal</t>
        </is>
      </c>
      <c r="H13" s="14" t="inlineStr">
        <is>
          <t>Domingo</t>
        </is>
      </c>
      <c r="I13" s="16" t="n"/>
      <c r="J13" s="19">
        <f>IF($A13="","",IFERROR(IF($I13&lt;&gt;"",$I13+Premissas!$B$4,IF($F13&lt;&gt;"",$F13+Premissas!$B$4,"")),""))</f>
        <v/>
      </c>
      <c r="K13" s="14" t="inlineStr">
        <is>
          <t>Em formação</t>
        </is>
      </c>
      <c r="L13" s="20">
        <f>IF(OR($A13="",$J13=""),"",IFERROR($J13-TODAY(),""))</f>
        <v/>
      </c>
      <c r="M13" s="5">
        <f>IF($A13="","",IF(OR($B13="",$C13="",$F13="",$G13="",$K13=""),"Conferir dados da dupla",IF($B13=$C13,"Conferir participantes",IF(OR($K13="Encerrada",$J13=""),"",IF($L13&lt;0,"Conferir revisão vencida",IF($L13&lt;=Premissas!$B$5,"Conferir revisão próxima","No prazo"))))))</f>
        <v/>
      </c>
      <c r="N13" s="10">
        <f>IF(OR($A13="",$F13="",$J13="",$G13=""),"",IFERROR(ROUNDUP(($J13-IF($I13&lt;&gt;"",$I13,$F13))/VLOOKUP($G13,Premissas!$E$4:$F$7,2,FALSE),0),""))</f>
        <v/>
      </c>
    </row>
    <row r="14" ht="32" customHeight="1">
      <c r="A14" s="14" t="n"/>
      <c r="B14" s="15" t="n"/>
      <c r="C14" s="15" t="n"/>
      <c r="D14" s="15" t="n"/>
      <c r="E14" s="15" t="n"/>
      <c r="F14" s="16" t="n"/>
      <c r="G14" s="14" t="n"/>
      <c r="H14" s="14" t="n"/>
      <c r="I14" s="16" t="n"/>
      <c r="J14" s="17">
        <f>IF($A14="","",IFERROR(IF($I14&lt;&gt;"",$I14+Premissas!$B$4,IF($F14&lt;&gt;"",$F14+Premissas!$B$4,"")),""))</f>
        <v/>
      </c>
      <c r="K14" s="14" t="n"/>
      <c r="L14" s="18">
        <f>IF(OR($A14="",$J14=""),"",IFERROR($J14-TODAY(),""))</f>
        <v/>
      </c>
      <c r="M14" s="3">
        <f>IF($A14="","",IF(OR($B14="",$C14="",$F14="",$G14="",$K14=""),"Conferir dados da dupla",IF($B14=$C14,"Conferir participantes",IF(OR($K14="Encerrada",$J14=""),"",IF($L14&lt;0,"Conferir revisão vencida",IF($L14&lt;=Premissas!$B$5,"Conferir revisão próxima","No prazo"))))))</f>
        <v/>
      </c>
      <c r="N14" s="12">
        <f>IF(OR($A14="",$F14="",$J14="",$G14=""),"",IFERROR(ROUNDUP(($J14-IF($I14&lt;&gt;"",$I14,$F14))/VLOOKUP($G14,Premissas!$E$4:$F$7,2,FALSE),0),""))</f>
        <v/>
      </c>
    </row>
    <row r="15" ht="32" customHeight="1">
      <c r="A15" s="14" t="n"/>
      <c r="B15" s="15" t="n"/>
      <c r="C15" s="15" t="n"/>
      <c r="D15" s="15" t="n"/>
      <c r="E15" s="15" t="n"/>
      <c r="F15" s="16" t="n"/>
      <c r="G15" s="14" t="n"/>
      <c r="H15" s="14" t="n"/>
      <c r="I15" s="16" t="n"/>
      <c r="J15" s="19">
        <f>IF($A15="","",IFERROR(IF($I15&lt;&gt;"",$I15+Premissas!$B$4,IF($F15&lt;&gt;"",$F15+Premissas!$B$4,"")),""))</f>
        <v/>
      </c>
      <c r="K15" s="14" t="n"/>
      <c r="L15" s="20">
        <f>IF(OR($A15="",$J15=""),"",IFERROR($J15-TODAY(),""))</f>
        <v/>
      </c>
      <c r="M15" s="5">
        <f>IF($A15="","",IF(OR($B15="",$C15="",$F15="",$G15="",$K15=""),"Conferir dados da dupla",IF($B15=$C15,"Conferir participantes",IF(OR($K15="Encerrada",$J15=""),"",IF($L15&lt;0,"Conferir revisão vencida",IF($L15&lt;=Premissas!$B$5,"Conferir revisão próxima","No prazo"))))))</f>
        <v/>
      </c>
      <c r="N15" s="10">
        <f>IF(OR($A15="",$F15="",$J15="",$G15=""),"",IFERROR(ROUNDUP(($J15-IF($I15&lt;&gt;"",$I15,$F15))/VLOOKUP($G15,Premissas!$E$4:$F$7,2,FALSE),0),""))</f>
        <v/>
      </c>
    </row>
    <row r="16" ht="32" customHeight="1">
      <c r="A16" s="14" t="n"/>
      <c r="B16" s="15" t="n"/>
      <c r="C16" s="15" t="n"/>
      <c r="D16" s="15" t="n"/>
      <c r="E16" s="15" t="n"/>
      <c r="F16" s="16" t="n"/>
      <c r="G16" s="14" t="n"/>
      <c r="H16" s="14" t="n"/>
      <c r="I16" s="16" t="n"/>
      <c r="J16" s="17">
        <f>IF($A16="","",IFERROR(IF($I16&lt;&gt;"",$I16+Premissas!$B$4,IF($F16&lt;&gt;"",$F16+Premissas!$B$4,"")),""))</f>
        <v/>
      </c>
      <c r="K16" s="14" t="n"/>
      <c r="L16" s="18">
        <f>IF(OR($A16="",$J16=""),"",IFERROR($J16-TODAY(),""))</f>
        <v/>
      </c>
      <c r="M16" s="3">
        <f>IF($A16="","",IF(OR($B16="",$C16="",$F16="",$G16="",$K16=""),"Conferir dados da dupla",IF($B16=$C16,"Conferir participantes",IF(OR($K16="Encerrada",$J16=""),"",IF($L16&lt;0,"Conferir revisão vencida",IF($L16&lt;=Premissas!$B$5,"Conferir revisão próxima","No prazo"))))))</f>
        <v/>
      </c>
      <c r="N16" s="12">
        <f>IF(OR($A16="",$F16="",$J16="",$G16=""),"",IFERROR(ROUNDUP(($J16-IF($I16&lt;&gt;"",$I16,$F16))/VLOOKUP($G16,Premissas!$E$4:$F$7,2,FALSE),0),""))</f>
        <v/>
      </c>
    </row>
    <row r="17" ht="32" customHeight="1">
      <c r="A17" s="14" t="n"/>
      <c r="B17" s="15" t="n"/>
      <c r="C17" s="15" t="n"/>
      <c r="D17" s="15" t="n"/>
      <c r="E17" s="15" t="n"/>
      <c r="F17" s="16" t="n"/>
      <c r="G17" s="14" t="n"/>
      <c r="H17" s="14" t="n"/>
      <c r="I17" s="16" t="n"/>
      <c r="J17" s="19">
        <f>IF($A17="","",IFERROR(IF($I17&lt;&gt;"",$I17+Premissas!$B$4,IF($F17&lt;&gt;"",$F17+Premissas!$B$4,"")),""))</f>
        <v/>
      </c>
      <c r="K17" s="14" t="n"/>
      <c r="L17" s="20">
        <f>IF(OR($A17="",$J17=""),"",IFERROR($J17-TODAY(),""))</f>
        <v/>
      </c>
      <c r="M17" s="5">
        <f>IF($A17="","",IF(OR($B17="",$C17="",$F17="",$G17="",$K17=""),"Conferir dados da dupla",IF($B17=$C17,"Conferir participantes",IF(OR($K17="Encerrada",$J17=""),"",IF($L17&lt;0,"Conferir revisão vencida",IF($L17&lt;=Premissas!$B$5,"Conferir revisão próxima","No prazo"))))))</f>
        <v/>
      </c>
      <c r="N17" s="10">
        <f>IF(OR($A17="",$F17="",$J17="",$G17=""),"",IFERROR(ROUNDUP(($J17-IF($I17&lt;&gt;"",$I17,$F17))/VLOOKUP($G17,Premissas!$E$4:$F$7,2,FALSE),0),""))</f>
        <v/>
      </c>
    </row>
    <row r="18" ht="32" customHeight="1">
      <c r="A18" s="14" t="n"/>
      <c r="B18" s="15" t="n"/>
      <c r="C18" s="15" t="n"/>
      <c r="D18" s="15" t="n"/>
      <c r="E18" s="15" t="n"/>
      <c r="F18" s="16" t="n"/>
      <c r="G18" s="14" t="n"/>
      <c r="H18" s="14" t="n"/>
      <c r="I18" s="16" t="n"/>
      <c r="J18" s="17">
        <f>IF($A18="","",IFERROR(IF($I18&lt;&gt;"",$I18+Premissas!$B$4,IF($F18&lt;&gt;"",$F18+Premissas!$B$4,"")),""))</f>
        <v/>
      </c>
      <c r="K18" s="14" t="n"/>
      <c r="L18" s="18">
        <f>IF(OR($A18="",$J18=""),"",IFERROR($J18-TODAY(),""))</f>
        <v/>
      </c>
      <c r="M18" s="3">
        <f>IF($A18="","",IF(OR($B18="",$C18="",$F18="",$G18="",$K18=""),"Conferir dados da dupla",IF($B18=$C18,"Conferir participantes",IF(OR($K18="Encerrada",$J18=""),"",IF($L18&lt;0,"Conferir revisão vencida",IF($L18&lt;=Premissas!$B$5,"Conferir revisão próxima","No prazo"))))))</f>
        <v/>
      </c>
      <c r="N18" s="12">
        <f>IF(OR($A18="",$F18="",$J18="",$G18=""),"",IFERROR(ROUNDUP(($J18-IF($I18&lt;&gt;"",$I18,$F18))/VLOOKUP($G18,Premissas!$E$4:$F$7,2,FALSE),0),""))</f>
        <v/>
      </c>
    </row>
    <row r="19" ht="32" customHeight="1">
      <c r="A19" s="14" t="n"/>
      <c r="B19" s="15" t="n"/>
      <c r="C19" s="15" t="n"/>
      <c r="D19" s="15" t="n"/>
      <c r="E19" s="15" t="n"/>
      <c r="F19" s="16" t="n"/>
      <c r="G19" s="14" t="n"/>
      <c r="H19" s="14" t="n"/>
      <c r="I19" s="16" t="n"/>
      <c r="J19" s="19">
        <f>IF($A19="","",IFERROR(IF($I19&lt;&gt;"",$I19+Premissas!$B$4,IF($F19&lt;&gt;"",$F19+Premissas!$B$4,"")),""))</f>
        <v/>
      </c>
      <c r="K19" s="14" t="n"/>
      <c r="L19" s="20">
        <f>IF(OR($A19="",$J19=""),"",IFERROR($J19-TODAY(),""))</f>
        <v/>
      </c>
      <c r="M19" s="5">
        <f>IF($A19="","",IF(OR($B19="",$C19="",$F19="",$G19="",$K19=""),"Conferir dados da dupla",IF($B19=$C19,"Conferir participantes",IF(OR($K19="Encerrada",$J19=""),"",IF($L19&lt;0,"Conferir revisão vencida",IF($L19&lt;=Premissas!$B$5,"Conferir revisão próxima","No prazo"))))))</f>
        <v/>
      </c>
      <c r="N19" s="10">
        <f>IF(OR($A19="",$F19="",$J19="",$G19=""),"",IFERROR(ROUNDUP(($J19-IF($I19&lt;&gt;"",$I19,$F19))/VLOOKUP($G19,Premissas!$E$4:$F$7,2,FALSE),0),""))</f>
        <v/>
      </c>
    </row>
    <row r="20" ht="32" customHeight="1">
      <c r="A20" s="14" t="n"/>
      <c r="B20" s="15" t="n"/>
      <c r="C20" s="15" t="n"/>
      <c r="D20" s="15" t="n"/>
      <c r="E20" s="15" t="n"/>
      <c r="F20" s="16" t="n"/>
      <c r="G20" s="14" t="n"/>
      <c r="H20" s="14" t="n"/>
      <c r="I20" s="16" t="n"/>
      <c r="J20" s="17">
        <f>IF($A20="","",IFERROR(IF($I20&lt;&gt;"",$I20+Premissas!$B$4,IF($F20&lt;&gt;"",$F20+Premissas!$B$4,"")),""))</f>
        <v/>
      </c>
      <c r="K20" s="14" t="n"/>
      <c r="L20" s="18">
        <f>IF(OR($A20="",$J20=""),"",IFERROR($J20-TODAY(),""))</f>
        <v/>
      </c>
      <c r="M20" s="3">
        <f>IF($A20="","",IF(OR($B20="",$C20="",$F20="",$G20="",$K20=""),"Conferir dados da dupla",IF($B20=$C20,"Conferir participantes",IF(OR($K20="Encerrada",$J20=""),"",IF($L20&lt;0,"Conferir revisão vencida",IF($L20&lt;=Premissas!$B$5,"Conferir revisão próxima","No prazo"))))))</f>
        <v/>
      </c>
      <c r="N20" s="12">
        <f>IF(OR($A20="",$F20="",$J20="",$G20=""),"",IFERROR(ROUNDUP(($J20-IF($I20&lt;&gt;"",$I20,$F20))/VLOOKUP($G20,Premissas!$E$4:$F$7,2,FALSE),0),""))</f>
        <v/>
      </c>
    </row>
    <row r="21" ht="32" customHeight="1">
      <c r="A21" s="14" t="n"/>
      <c r="B21" s="15" t="n"/>
      <c r="C21" s="15" t="n"/>
      <c r="D21" s="15" t="n"/>
      <c r="E21" s="15" t="n"/>
      <c r="F21" s="16" t="n"/>
      <c r="G21" s="14" t="n"/>
      <c r="H21" s="14" t="n"/>
      <c r="I21" s="16" t="n"/>
      <c r="J21" s="19">
        <f>IF($A21="","",IFERROR(IF($I21&lt;&gt;"",$I21+Premissas!$B$4,IF($F21&lt;&gt;"",$F21+Premissas!$B$4,"")),""))</f>
        <v/>
      </c>
      <c r="K21" s="14" t="n"/>
      <c r="L21" s="20">
        <f>IF(OR($A21="",$J21=""),"",IFERROR($J21-TODAY(),""))</f>
        <v/>
      </c>
      <c r="M21" s="5">
        <f>IF($A21="","",IF(OR($B21="",$C21="",$F21="",$G21="",$K21=""),"Conferir dados da dupla",IF($B21=$C21,"Conferir participantes",IF(OR($K21="Encerrada",$J21=""),"",IF($L21&lt;0,"Conferir revisão vencida",IF($L21&lt;=Premissas!$B$5,"Conferir revisão próxima","No prazo"))))))</f>
        <v/>
      </c>
      <c r="N21" s="10">
        <f>IF(OR($A21="",$F21="",$J21="",$G21=""),"",IFERROR(ROUNDUP(($J21-IF($I21&lt;&gt;"",$I21,$F21))/VLOOKUP($G21,Premissas!$E$4:$F$7,2,FALSE),0),""))</f>
        <v/>
      </c>
    </row>
    <row r="22" ht="32" customHeight="1">
      <c r="A22" s="14" t="n"/>
      <c r="B22" s="15" t="n"/>
      <c r="C22" s="15" t="n"/>
      <c r="D22" s="15" t="n"/>
      <c r="E22" s="15" t="n"/>
      <c r="F22" s="16" t="n"/>
      <c r="G22" s="14" t="n"/>
      <c r="H22" s="14" t="n"/>
      <c r="I22" s="16" t="n"/>
      <c r="J22" s="17">
        <f>IF($A22="","",IFERROR(IF($I22&lt;&gt;"",$I22+Premissas!$B$4,IF($F22&lt;&gt;"",$F22+Premissas!$B$4,"")),""))</f>
        <v/>
      </c>
      <c r="K22" s="14" t="n"/>
      <c r="L22" s="18">
        <f>IF(OR($A22="",$J22=""),"",IFERROR($J22-TODAY(),""))</f>
        <v/>
      </c>
      <c r="M22" s="3">
        <f>IF($A22="","",IF(OR($B22="",$C22="",$F22="",$G22="",$K22=""),"Conferir dados da dupla",IF($B22=$C22,"Conferir participantes",IF(OR($K22="Encerrada",$J22=""),"",IF($L22&lt;0,"Conferir revisão vencida",IF($L22&lt;=Premissas!$B$5,"Conferir revisão próxima","No prazo"))))))</f>
        <v/>
      </c>
      <c r="N22" s="12">
        <f>IF(OR($A22="",$F22="",$J22="",$G22=""),"",IFERROR(ROUNDUP(($J22-IF($I22&lt;&gt;"",$I22,$F22))/VLOOKUP($G22,Premissas!$E$4:$F$7,2,FALSE),0),""))</f>
        <v/>
      </c>
    </row>
    <row r="23" ht="32" customHeight="1">
      <c r="A23" s="14" t="n"/>
      <c r="B23" s="15" t="n"/>
      <c r="C23" s="15" t="n"/>
      <c r="D23" s="15" t="n"/>
      <c r="E23" s="15" t="n"/>
      <c r="F23" s="16" t="n"/>
      <c r="G23" s="14" t="n"/>
      <c r="H23" s="14" t="n"/>
      <c r="I23" s="16" t="n"/>
      <c r="J23" s="19">
        <f>IF($A23="","",IFERROR(IF($I23&lt;&gt;"",$I23+Premissas!$B$4,IF($F23&lt;&gt;"",$F23+Premissas!$B$4,"")),""))</f>
        <v/>
      </c>
      <c r="K23" s="14" t="n"/>
      <c r="L23" s="20">
        <f>IF(OR($A23="",$J23=""),"",IFERROR($J23-TODAY(),""))</f>
        <v/>
      </c>
      <c r="M23" s="5">
        <f>IF($A23="","",IF(OR($B23="",$C23="",$F23="",$G23="",$K23=""),"Conferir dados da dupla",IF($B23=$C23,"Conferir participantes",IF(OR($K23="Encerrada",$J23=""),"",IF($L23&lt;0,"Conferir revisão vencida",IF($L23&lt;=Premissas!$B$5,"Conferir revisão próxima","No prazo"))))))</f>
        <v/>
      </c>
      <c r="N23" s="10">
        <f>IF(OR($A23="",$F23="",$J23="",$G23=""),"",IFERROR(ROUNDUP(($J23-IF($I23&lt;&gt;"",$I23,$F23))/VLOOKUP($G23,Premissas!$E$4:$F$7,2,FALSE),0),""))</f>
        <v/>
      </c>
    </row>
    <row r="24" ht="32" customHeight="1">
      <c r="A24" s="14" t="n"/>
      <c r="B24" s="15" t="n"/>
      <c r="C24" s="15" t="n"/>
      <c r="D24" s="15" t="n"/>
      <c r="E24" s="15" t="n"/>
      <c r="F24" s="16" t="n"/>
      <c r="G24" s="14" t="n"/>
      <c r="H24" s="14" t="n"/>
      <c r="I24" s="16" t="n"/>
      <c r="J24" s="17">
        <f>IF($A24="","",IFERROR(IF($I24&lt;&gt;"",$I24+Premissas!$B$4,IF($F24&lt;&gt;"",$F24+Premissas!$B$4,"")),""))</f>
        <v/>
      </c>
      <c r="K24" s="14" t="n"/>
      <c r="L24" s="18">
        <f>IF(OR($A24="",$J24=""),"",IFERROR($J24-TODAY(),""))</f>
        <v/>
      </c>
      <c r="M24" s="3">
        <f>IF($A24="","",IF(OR($B24="",$C24="",$F24="",$G24="",$K24=""),"Conferir dados da dupla",IF($B24=$C24,"Conferir participantes",IF(OR($K24="Encerrada",$J24=""),"",IF($L24&lt;0,"Conferir revisão vencida",IF($L24&lt;=Premissas!$B$5,"Conferir revisão próxima","No prazo"))))))</f>
        <v/>
      </c>
      <c r="N24" s="12">
        <f>IF(OR($A24="",$F24="",$J24="",$G24=""),"",IFERROR(ROUNDUP(($J24-IF($I24&lt;&gt;"",$I24,$F24))/VLOOKUP($G24,Premissas!$E$4:$F$7,2,FALSE),0),""))</f>
        <v/>
      </c>
    </row>
    <row r="25" ht="32" customHeight="1">
      <c r="A25" s="14" t="n"/>
      <c r="B25" s="15" t="n"/>
      <c r="C25" s="15" t="n"/>
      <c r="D25" s="15" t="n"/>
      <c r="E25" s="15" t="n"/>
      <c r="F25" s="16" t="n"/>
      <c r="G25" s="14" t="n"/>
      <c r="H25" s="14" t="n"/>
      <c r="I25" s="16" t="n"/>
      <c r="J25" s="19">
        <f>IF($A25="","",IFERROR(IF($I25&lt;&gt;"",$I25+Premissas!$B$4,IF($F25&lt;&gt;"",$F25+Premissas!$B$4,"")),""))</f>
        <v/>
      </c>
      <c r="K25" s="14" t="n"/>
      <c r="L25" s="20">
        <f>IF(OR($A25="",$J25=""),"",IFERROR($J25-TODAY(),""))</f>
        <v/>
      </c>
      <c r="M25" s="5">
        <f>IF($A25="","",IF(OR($B25="",$C25="",$F25="",$G25="",$K25=""),"Conferir dados da dupla",IF($B25=$C25,"Conferir participantes",IF(OR($K25="Encerrada",$J25=""),"",IF($L25&lt;0,"Conferir revisão vencida",IF($L25&lt;=Premissas!$B$5,"Conferir revisão próxima","No prazo"))))))</f>
        <v/>
      </c>
      <c r="N25" s="10">
        <f>IF(OR($A25="",$F25="",$J25="",$G25=""),"",IFERROR(ROUNDUP(($J25-IF($I25&lt;&gt;"",$I25,$F25))/VLOOKUP($G25,Premissas!$E$4:$F$7,2,FALSE),0),""))</f>
        <v/>
      </c>
    </row>
    <row r="26" ht="32" customHeight="1">
      <c r="A26" s="14" t="n"/>
      <c r="B26" s="15" t="n"/>
      <c r="C26" s="15" t="n"/>
      <c r="D26" s="15" t="n"/>
      <c r="E26" s="15" t="n"/>
      <c r="F26" s="16" t="n"/>
      <c r="G26" s="14" t="n"/>
      <c r="H26" s="14" t="n"/>
      <c r="I26" s="16" t="n"/>
      <c r="J26" s="17">
        <f>IF($A26="","",IFERROR(IF($I26&lt;&gt;"",$I26+Premissas!$B$4,IF($F26&lt;&gt;"",$F26+Premissas!$B$4,"")),""))</f>
        <v/>
      </c>
      <c r="K26" s="14" t="n"/>
      <c r="L26" s="18">
        <f>IF(OR($A26="",$J26=""),"",IFERROR($J26-TODAY(),""))</f>
        <v/>
      </c>
      <c r="M26" s="3">
        <f>IF($A26="","",IF(OR($B26="",$C26="",$F26="",$G26="",$K26=""),"Conferir dados da dupla",IF($B26=$C26,"Conferir participantes",IF(OR($K26="Encerrada",$J26=""),"",IF($L26&lt;0,"Conferir revisão vencida",IF($L26&lt;=Premissas!$B$5,"Conferir revisão próxima","No prazo"))))))</f>
        <v/>
      </c>
      <c r="N26" s="12">
        <f>IF(OR($A26="",$F26="",$J26="",$G26=""),"",IFERROR(ROUNDUP(($J26-IF($I26&lt;&gt;"",$I26,$F26))/VLOOKUP($G26,Premissas!$E$4:$F$7,2,FALSE),0),""))</f>
        <v/>
      </c>
    </row>
    <row r="27" ht="32" customHeight="1">
      <c r="A27" s="14" t="n"/>
      <c r="B27" s="15" t="n"/>
      <c r="C27" s="15" t="n"/>
      <c r="D27" s="15" t="n"/>
      <c r="E27" s="15" t="n"/>
      <c r="F27" s="16" t="n"/>
      <c r="G27" s="14" t="n"/>
      <c r="H27" s="14" t="n"/>
      <c r="I27" s="16" t="n"/>
      <c r="J27" s="19">
        <f>IF($A27="","",IFERROR(IF($I27&lt;&gt;"",$I27+Premissas!$B$4,IF($F27&lt;&gt;"",$F27+Premissas!$B$4,"")),""))</f>
        <v/>
      </c>
      <c r="K27" s="14" t="n"/>
      <c r="L27" s="20">
        <f>IF(OR($A27="",$J27=""),"",IFERROR($J27-TODAY(),""))</f>
        <v/>
      </c>
      <c r="M27" s="5">
        <f>IF($A27="","",IF(OR($B27="",$C27="",$F27="",$G27="",$K27=""),"Conferir dados da dupla",IF($B27=$C27,"Conferir participantes",IF(OR($K27="Encerrada",$J27=""),"",IF($L27&lt;0,"Conferir revisão vencida",IF($L27&lt;=Premissas!$B$5,"Conferir revisão próxima","No prazo"))))))</f>
        <v/>
      </c>
      <c r="N27" s="10">
        <f>IF(OR($A27="",$F27="",$J27="",$G27=""),"",IFERROR(ROUNDUP(($J27-IF($I27&lt;&gt;"",$I27,$F27))/VLOOKUP($G27,Premissas!$E$4:$F$7,2,FALSE),0),""))</f>
        <v/>
      </c>
    </row>
    <row r="28" ht="32" customHeight="1">
      <c r="A28" s="14" t="n"/>
      <c r="B28" s="15" t="n"/>
      <c r="C28" s="15" t="n"/>
      <c r="D28" s="15" t="n"/>
      <c r="E28" s="15" t="n"/>
      <c r="F28" s="16" t="n"/>
      <c r="G28" s="14" t="n"/>
      <c r="H28" s="14" t="n"/>
      <c r="I28" s="16" t="n"/>
      <c r="J28" s="17">
        <f>IF($A28="","",IFERROR(IF($I28&lt;&gt;"",$I28+Premissas!$B$4,IF($F28&lt;&gt;"",$F28+Premissas!$B$4,"")),""))</f>
        <v/>
      </c>
      <c r="K28" s="14" t="n"/>
      <c r="L28" s="18">
        <f>IF(OR($A28="",$J28=""),"",IFERROR($J28-TODAY(),""))</f>
        <v/>
      </c>
      <c r="M28" s="3">
        <f>IF($A28="","",IF(OR($B28="",$C28="",$F28="",$G28="",$K28=""),"Conferir dados da dupla",IF($B28=$C28,"Conferir participantes",IF(OR($K28="Encerrada",$J28=""),"",IF($L28&lt;0,"Conferir revisão vencida",IF($L28&lt;=Premissas!$B$5,"Conferir revisão próxima","No prazo"))))))</f>
        <v/>
      </c>
      <c r="N28" s="12">
        <f>IF(OR($A28="",$F28="",$J28="",$G28=""),"",IFERROR(ROUNDUP(($J28-IF($I28&lt;&gt;"",$I28,$F28))/VLOOKUP($G28,Premissas!$E$4:$F$7,2,FALSE),0),""))</f>
        <v/>
      </c>
    </row>
    <row r="29" ht="32" customHeight="1">
      <c r="A29" s="14" t="n"/>
      <c r="B29" s="15" t="n"/>
      <c r="C29" s="15" t="n"/>
      <c r="D29" s="15" t="n"/>
      <c r="E29" s="15" t="n"/>
      <c r="F29" s="16" t="n"/>
      <c r="G29" s="14" t="n"/>
      <c r="H29" s="14" t="n"/>
      <c r="I29" s="16" t="n"/>
      <c r="J29" s="19">
        <f>IF($A29="","",IFERROR(IF($I29&lt;&gt;"",$I29+Premissas!$B$4,IF($F29&lt;&gt;"",$F29+Premissas!$B$4,"")),""))</f>
        <v/>
      </c>
      <c r="K29" s="14" t="n"/>
      <c r="L29" s="20">
        <f>IF(OR($A29="",$J29=""),"",IFERROR($J29-TODAY(),""))</f>
        <v/>
      </c>
      <c r="M29" s="5">
        <f>IF($A29="","",IF(OR($B29="",$C29="",$F29="",$G29="",$K29=""),"Conferir dados da dupla",IF($B29=$C29,"Conferir participantes",IF(OR($K29="Encerrada",$J29=""),"",IF($L29&lt;0,"Conferir revisão vencida",IF($L29&lt;=Premissas!$B$5,"Conferir revisão próxima","No prazo"))))))</f>
        <v/>
      </c>
      <c r="N29" s="10">
        <f>IF(OR($A29="",$F29="",$J29="",$G29=""),"",IFERROR(ROUNDUP(($J29-IF($I29&lt;&gt;"",$I29,$F29))/VLOOKUP($G29,Premissas!$E$4:$F$7,2,FALSE),0),""))</f>
        <v/>
      </c>
    </row>
    <row r="30" ht="32" customHeight="1">
      <c r="A30" s="14" t="n"/>
      <c r="B30" s="15" t="n"/>
      <c r="C30" s="15" t="n"/>
      <c r="D30" s="15" t="n"/>
      <c r="E30" s="15" t="n"/>
      <c r="F30" s="16" t="n"/>
      <c r="G30" s="14" t="n"/>
      <c r="H30" s="14" t="n"/>
      <c r="I30" s="16" t="n"/>
      <c r="J30" s="17">
        <f>IF($A30="","",IFERROR(IF($I30&lt;&gt;"",$I30+Premissas!$B$4,IF($F30&lt;&gt;"",$F30+Premissas!$B$4,"")),""))</f>
        <v/>
      </c>
      <c r="K30" s="14" t="n"/>
      <c r="L30" s="18">
        <f>IF(OR($A30="",$J30=""),"",IFERROR($J30-TODAY(),""))</f>
        <v/>
      </c>
      <c r="M30" s="3">
        <f>IF($A30="","",IF(OR($B30="",$C30="",$F30="",$G30="",$K30=""),"Conferir dados da dupla",IF($B30=$C30,"Conferir participantes",IF(OR($K30="Encerrada",$J30=""),"",IF($L30&lt;0,"Conferir revisão vencida",IF($L30&lt;=Premissas!$B$5,"Conferir revisão próxima","No prazo"))))))</f>
        <v/>
      </c>
      <c r="N30" s="12">
        <f>IF(OR($A30="",$F30="",$J30="",$G30=""),"",IFERROR(ROUNDUP(($J30-IF($I30&lt;&gt;"",$I30,$F30))/VLOOKUP($G30,Premissas!$E$4:$F$7,2,FALSE),0),""))</f>
        <v/>
      </c>
    </row>
    <row r="31" ht="32" customHeight="1">
      <c r="A31" s="14" t="n"/>
      <c r="B31" s="15" t="n"/>
      <c r="C31" s="15" t="n"/>
      <c r="D31" s="15" t="n"/>
      <c r="E31" s="15" t="n"/>
      <c r="F31" s="16" t="n"/>
      <c r="G31" s="14" t="n"/>
      <c r="H31" s="14" t="n"/>
      <c r="I31" s="16" t="n"/>
      <c r="J31" s="19">
        <f>IF($A31="","",IFERROR(IF($I31&lt;&gt;"",$I31+Premissas!$B$4,IF($F31&lt;&gt;"",$F31+Premissas!$B$4,"")),""))</f>
        <v/>
      </c>
      <c r="K31" s="14" t="n"/>
      <c r="L31" s="20">
        <f>IF(OR($A31="",$J31=""),"",IFERROR($J31-TODAY(),""))</f>
        <v/>
      </c>
      <c r="M31" s="5">
        <f>IF($A31="","",IF(OR($B31="",$C31="",$F31="",$G31="",$K31=""),"Conferir dados da dupla",IF($B31=$C31,"Conferir participantes",IF(OR($K31="Encerrada",$J31=""),"",IF($L31&lt;0,"Conferir revisão vencida",IF($L31&lt;=Premissas!$B$5,"Conferir revisão próxima","No prazo"))))))</f>
        <v/>
      </c>
      <c r="N31" s="10">
        <f>IF(OR($A31="",$F31="",$J31="",$G31=""),"",IFERROR(ROUNDUP(($J31-IF($I31&lt;&gt;"",$I31,$F31))/VLOOKUP($G31,Premissas!$E$4:$F$7,2,FALSE),0),""))</f>
        <v/>
      </c>
    </row>
    <row r="32" ht="32" customHeight="1">
      <c r="A32" s="14" t="n"/>
      <c r="B32" s="15" t="n"/>
      <c r="C32" s="15" t="n"/>
      <c r="D32" s="15" t="n"/>
      <c r="E32" s="15" t="n"/>
      <c r="F32" s="16" t="n"/>
      <c r="G32" s="14" t="n"/>
      <c r="H32" s="14" t="n"/>
      <c r="I32" s="16" t="n"/>
      <c r="J32" s="17">
        <f>IF($A32="","",IFERROR(IF($I32&lt;&gt;"",$I32+Premissas!$B$4,IF($F32&lt;&gt;"",$F32+Premissas!$B$4,"")),""))</f>
        <v/>
      </c>
      <c r="K32" s="14" t="n"/>
      <c r="L32" s="18">
        <f>IF(OR($A32="",$J32=""),"",IFERROR($J32-TODAY(),""))</f>
        <v/>
      </c>
      <c r="M32" s="3">
        <f>IF($A32="","",IF(OR($B32="",$C32="",$F32="",$G32="",$K32=""),"Conferir dados da dupla",IF($B32=$C32,"Conferir participantes",IF(OR($K32="Encerrada",$J32=""),"",IF($L32&lt;0,"Conferir revisão vencida",IF($L32&lt;=Premissas!$B$5,"Conferir revisão próxima","No prazo"))))))</f>
        <v/>
      </c>
      <c r="N32" s="12">
        <f>IF(OR($A32="",$F32="",$J32="",$G32=""),"",IFERROR(ROUNDUP(($J32-IF($I32&lt;&gt;"",$I32,$F32))/VLOOKUP($G32,Premissas!$E$4:$F$7,2,FALSE),0),""))</f>
        <v/>
      </c>
    </row>
    <row r="33" ht="32" customHeight="1">
      <c r="A33" s="14" t="n"/>
      <c r="B33" s="15" t="n"/>
      <c r="C33" s="15" t="n"/>
      <c r="D33" s="15" t="n"/>
      <c r="E33" s="15" t="n"/>
      <c r="F33" s="16" t="n"/>
      <c r="G33" s="14" t="n"/>
      <c r="H33" s="14" t="n"/>
      <c r="I33" s="16" t="n"/>
      <c r="J33" s="19">
        <f>IF($A33="","",IFERROR(IF($I33&lt;&gt;"",$I33+Premissas!$B$4,IF($F33&lt;&gt;"",$F33+Premissas!$B$4,"")),""))</f>
        <v/>
      </c>
      <c r="K33" s="14" t="n"/>
      <c r="L33" s="20">
        <f>IF(OR($A33="",$J33=""),"",IFERROR($J33-TODAY(),""))</f>
        <v/>
      </c>
      <c r="M33" s="5">
        <f>IF($A33="","",IF(OR($B33="",$C33="",$F33="",$G33="",$K33=""),"Conferir dados da dupla",IF($B33=$C33,"Conferir participantes",IF(OR($K33="Encerrada",$J33=""),"",IF($L33&lt;0,"Conferir revisão vencida",IF($L33&lt;=Premissas!$B$5,"Conferir revisão próxima","No prazo"))))))</f>
        <v/>
      </c>
      <c r="N33" s="10">
        <f>IF(OR($A33="",$F33="",$J33="",$G33=""),"",IFERROR(ROUNDUP(($J33-IF($I33&lt;&gt;"",$I33,$F33))/VLOOKUP($G33,Premissas!$E$4:$F$7,2,FALSE),0),""))</f>
        <v/>
      </c>
    </row>
    <row r="34" ht="32" customHeight="1">
      <c r="A34" s="14" t="n"/>
      <c r="B34" s="15" t="n"/>
      <c r="C34" s="15" t="n"/>
      <c r="D34" s="15" t="n"/>
      <c r="E34" s="15" t="n"/>
      <c r="F34" s="16" t="n"/>
      <c r="G34" s="14" t="n"/>
      <c r="H34" s="14" t="n"/>
      <c r="I34" s="16" t="n"/>
      <c r="J34" s="17">
        <f>IF($A34="","",IFERROR(IF($I34&lt;&gt;"",$I34+Premissas!$B$4,IF($F34&lt;&gt;"",$F34+Premissas!$B$4,"")),""))</f>
        <v/>
      </c>
      <c r="K34" s="14" t="n"/>
      <c r="L34" s="18">
        <f>IF(OR($A34="",$J34=""),"",IFERROR($J34-TODAY(),""))</f>
        <v/>
      </c>
      <c r="M34" s="3">
        <f>IF($A34="","",IF(OR($B34="",$C34="",$F34="",$G34="",$K34=""),"Conferir dados da dupla",IF($B34=$C34,"Conferir participantes",IF(OR($K34="Encerrada",$J34=""),"",IF($L34&lt;0,"Conferir revisão vencida",IF($L34&lt;=Premissas!$B$5,"Conferir revisão próxima","No prazo"))))))</f>
        <v/>
      </c>
      <c r="N34" s="12">
        <f>IF(OR($A34="",$F34="",$J34="",$G34=""),"",IFERROR(ROUNDUP(($J34-IF($I34&lt;&gt;"",$I34,$F34))/VLOOKUP($G34,Premissas!$E$4:$F$7,2,FALSE),0),""))</f>
        <v/>
      </c>
    </row>
    <row r="35" ht="32" customHeight="1">
      <c r="A35" s="14" t="n"/>
      <c r="B35" s="15" t="n"/>
      <c r="C35" s="15" t="n"/>
      <c r="D35" s="15" t="n"/>
      <c r="E35" s="15" t="n"/>
      <c r="F35" s="16" t="n"/>
      <c r="G35" s="14" t="n"/>
      <c r="H35" s="14" t="n"/>
      <c r="I35" s="16" t="n"/>
      <c r="J35" s="19">
        <f>IF($A35="","",IFERROR(IF($I35&lt;&gt;"",$I35+Premissas!$B$4,IF($F35&lt;&gt;"",$F35+Premissas!$B$4,"")),""))</f>
        <v/>
      </c>
      <c r="K35" s="14" t="n"/>
      <c r="L35" s="20">
        <f>IF(OR($A35="",$J35=""),"",IFERROR($J35-TODAY(),""))</f>
        <v/>
      </c>
      <c r="M35" s="5">
        <f>IF($A35="","",IF(OR($B35="",$C35="",$F35="",$G35="",$K35=""),"Conferir dados da dupla",IF($B35=$C35,"Conferir participantes",IF(OR($K35="Encerrada",$J35=""),"",IF($L35&lt;0,"Conferir revisão vencida",IF($L35&lt;=Premissas!$B$5,"Conferir revisão próxima","No prazo"))))))</f>
        <v/>
      </c>
      <c r="N35" s="10">
        <f>IF(OR($A35="",$F35="",$J35="",$G35=""),"",IFERROR(ROUNDUP(($J35-IF($I35&lt;&gt;"",$I35,$F35))/VLOOKUP($G35,Premissas!$E$4:$F$7,2,FALSE),0),""))</f>
        <v/>
      </c>
    </row>
    <row r="36" ht="32" customHeight="1">
      <c r="A36" s="14" t="n"/>
      <c r="B36" s="15" t="n"/>
      <c r="C36" s="15" t="n"/>
      <c r="D36" s="15" t="n"/>
      <c r="E36" s="15" t="n"/>
      <c r="F36" s="16" t="n"/>
      <c r="G36" s="14" t="n"/>
      <c r="H36" s="14" t="n"/>
      <c r="I36" s="16" t="n"/>
      <c r="J36" s="17">
        <f>IF($A36="","",IFERROR(IF($I36&lt;&gt;"",$I36+Premissas!$B$4,IF($F36&lt;&gt;"",$F36+Premissas!$B$4,"")),""))</f>
        <v/>
      </c>
      <c r="K36" s="14" t="n"/>
      <c r="L36" s="18">
        <f>IF(OR($A36="",$J36=""),"",IFERROR($J36-TODAY(),""))</f>
        <v/>
      </c>
      <c r="M36" s="3">
        <f>IF($A36="","",IF(OR($B36="",$C36="",$F36="",$G36="",$K36=""),"Conferir dados da dupla",IF($B36=$C36,"Conferir participantes",IF(OR($K36="Encerrada",$J36=""),"",IF($L36&lt;0,"Conferir revisão vencida",IF($L36&lt;=Premissas!$B$5,"Conferir revisão próxima","No prazo"))))))</f>
        <v/>
      </c>
      <c r="N36" s="12">
        <f>IF(OR($A36="",$F36="",$J36="",$G36=""),"",IFERROR(ROUNDUP(($J36-IF($I36&lt;&gt;"",$I36,$F36))/VLOOKUP($G36,Premissas!$E$4:$F$7,2,FALSE),0),""))</f>
        <v/>
      </c>
    </row>
    <row r="37" ht="32" customHeight="1">
      <c r="A37" s="14" t="n"/>
      <c r="B37" s="15" t="n"/>
      <c r="C37" s="15" t="n"/>
      <c r="D37" s="15" t="n"/>
      <c r="E37" s="15" t="n"/>
      <c r="F37" s="16" t="n"/>
      <c r="G37" s="14" t="n"/>
      <c r="H37" s="14" t="n"/>
      <c r="I37" s="16" t="n"/>
      <c r="J37" s="19">
        <f>IF($A37="","",IFERROR(IF($I37&lt;&gt;"",$I37+Premissas!$B$4,IF($F37&lt;&gt;"",$F37+Premissas!$B$4,"")),""))</f>
        <v/>
      </c>
      <c r="K37" s="14" t="n"/>
      <c r="L37" s="20">
        <f>IF(OR($A37="",$J37=""),"",IFERROR($J37-TODAY(),""))</f>
        <v/>
      </c>
      <c r="M37" s="5">
        <f>IF($A37="","",IF(OR($B37="",$C37="",$F37="",$G37="",$K37=""),"Conferir dados da dupla",IF($B37=$C37,"Conferir participantes",IF(OR($K37="Encerrada",$J37=""),"",IF($L37&lt;0,"Conferir revisão vencida",IF($L37&lt;=Premissas!$B$5,"Conferir revisão próxima","No prazo"))))))</f>
        <v/>
      </c>
      <c r="N37" s="10">
        <f>IF(OR($A37="",$F37="",$J37="",$G37=""),"",IFERROR(ROUNDUP(($J37-IF($I37&lt;&gt;"",$I37,$F37))/VLOOKUP($G37,Premissas!$E$4:$F$7,2,FALSE),0),""))</f>
        <v/>
      </c>
    </row>
    <row r="38" ht="32" customHeight="1">
      <c r="A38" s="14" t="n"/>
      <c r="B38" s="15" t="n"/>
      <c r="C38" s="15" t="n"/>
      <c r="D38" s="15" t="n"/>
      <c r="E38" s="15" t="n"/>
      <c r="F38" s="16" t="n"/>
      <c r="G38" s="14" t="n"/>
      <c r="H38" s="14" t="n"/>
      <c r="I38" s="16" t="n"/>
      <c r="J38" s="17">
        <f>IF($A38="","",IFERROR(IF($I38&lt;&gt;"",$I38+Premissas!$B$4,IF($F38&lt;&gt;"",$F38+Premissas!$B$4,"")),""))</f>
        <v/>
      </c>
      <c r="K38" s="14" t="n"/>
      <c r="L38" s="18">
        <f>IF(OR($A38="",$J38=""),"",IFERROR($J38-TODAY(),""))</f>
        <v/>
      </c>
      <c r="M38" s="3">
        <f>IF($A38="","",IF(OR($B38="",$C38="",$F38="",$G38="",$K38=""),"Conferir dados da dupla",IF($B38=$C38,"Conferir participantes",IF(OR($K38="Encerrada",$J38=""),"",IF($L38&lt;0,"Conferir revisão vencida",IF($L38&lt;=Premissas!$B$5,"Conferir revisão próxima","No prazo"))))))</f>
        <v/>
      </c>
      <c r="N38" s="12">
        <f>IF(OR($A38="",$F38="",$J38="",$G38=""),"",IFERROR(ROUNDUP(($J38-IF($I38&lt;&gt;"",$I38,$F38))/VLOOKUP($G38,Premissas!$E$4:$F$7,2,FALSE),0),""))</f>
        <v/>
      </c>
    </row>
    <row r="39" ht="32" customHeight="1">
      <c r="A39" s="14" t="n"/>
      <c r="B39" s="15" t="n"/>
      <c r="C39" s="15" t="n"/>
      <c r="D39" s="15" t="n"/>
      <c r="E39" s="15" t="n"/>
      <c r="F39" s="16" t="n"/>
      <c r="G39" s="14" t="n"/>
      <c r="H39" s="14" t="n"/>
      <c r="I39" s="16" t="n"/>
      <c r="J39" s="19">
        <f>IF($A39="","",IFERROR(IF($I39&lt;&gt;"",$I39+Premissas!$B$4,IF($F39&lt;&gt;"",$F39+Premissas!$B$4,"")),""))</f>
        <v/>
      </c>
      <c r="K39" s="14" t="n"/>
      <c r="L39" s="20">
        <f>IF(OR($A39="",$J39=""),"",IFERROR($J39-TODAY(),""))</f>
        <v/>
      </c>
      <c r="M39" s="5">
        <f>IF($A39="","",IF(OR($B39="",$C39="",$F39="",$G39="",$K39=""),"Conferir dados da dupla",IF($B39=$C39,"Conferir participantes",IF(OR($K39="Encerrada",$J39=""),"",IF($L39&lt;0,"Conferir revisão vencida",IF($L39&lt;=Premissas!$B$5,"Conferir revisão próxima","No prazo"))))))</f>
        <v/>
      </c>
      <c r="N39" s="10">
        <f>IF(OR($A39="",$F39="",$J39="",$G39=""),"",IFERROR(ROUNDUP(($J39-IF($I39&lt;&gt;"",$I39,$F39))/VLOOKUP($G39,Premissas!$E$4:$F$7,2,FALSE),0),""))</f>
        <v/>
      </c>
    </row>
    <row r="40" ht="32" customHeight="1">
      <c r="A40" s="14" t="n"/>
      <c r="B40" s="15" t="n"/>
      <c r="C40" s="15" t="n"/>
      <c r="D40" s="15" t="n"/>
      <c r="E40" s="15" t="n"/>
      <c r="F40" s="16" t="n"/>
      <c r="G40" s="14" t="n"/>
      <c r="H40" s="14" t="n"/>
      <c r="I40" s="16" t="n"/>
      <c r="J40" s="17">
        <f>IF($A40="","",IFERROR(IF($I40&lt;&gt;"",$I40+Premissas!$B$4,IF($F40&lt;&gt;"",$F40+Premissas!$B$4,"")),""))</f>
        <v/>
      </c>
      <c r="K40" s="14" t="n"/>
      <c r="L40" s="18">
        <f>IF(OR($A40="",$J40=""),"",IFERROR($J40-TODAY(),""))</f>
        <v/>
      </c>
      <c r="M40" s="3">
        <f>IF($A40="","",IF(OR($B40="",$C40="",$F40="",$G40="",$K40=""),"Conferir dados da dupla",IF($B40=$C40,"Conferir participantes",IF(OR($K40="Encerrada",$J40=""),"",IF($L40&lt;0,"Conferir revisão vencida",IF($L40&lt;=Premissas!$B$5,"Conferir revisão próxima","No prazo"))))))</f>
        <v/>
      </c>
      <c r="N40" s="12">
        <f>IF(OR($A40="",$F40="",$J40="",$G40=""),"",IFERROR(ROUNDUP(($J40-IF($I40&lt;&gt;"",$I40,$F40))/VLOOKUP($G40,Premissas!$E$4:$F$7,2,FALSE),0),""))</f>
        <v/>
      </c>
    </row>
    <row r="41" ht="32" customHeight="1">
      <c r="A41" s="14" t="n"/>
      <c r="B41" s="15" t="n"/>
      <c r="C41" s="15" t="n"/>
      <c r="D41" s="15" t="n"/>
      <c r="E41" s="15" t="n"/>
      <c r="F41" s="16" t="n"/>
      <c r="G41" s="14" t="n"/>
      <c r="H41" s="14" t="n"/>
      <c r="I41" s="16" t="n"/>
      <c r="J41" s="19">
        <f>IF($A41="","",IFERROR(IF($I41&lt;&gt;"",$I41+Premissas!$B$4,IF($F41&lt;&gt;"",$F41+Premissas!$B$4,"")),""))</f>
        <v/>
      </c>
      <c r="K41" s="14" t="n"/>
      <c r="L41" s="20">
        <f>IF(OR($A41="",$J41=""),"",IFERROR($J41-TODAY(),""))</f>
        <v/>
      </c>
      <c r="M41" s="5">
        <f>IF($A41="","",IF(OR($B41="",$C41="",$F41="",$G41="",$K41=""),"Conferir dados da dupla",IF($B41=$C41,"Conferir participantes",IF(OR($K41="Encerrada",$J41=""),"",IF($L41&lt;0,"Conferir revisão vencida",IF($L41&lt;=Premissas!$B$5,"Conferir revisão próxima","No prazo"))))))</f>
        <v/>
      </c>
      <c r="N41" s="10">
        <f>IF(OR($A41="",$F41="",$J41="",$G41=""),"",IFERROR(ROUNDUP(($J41-IF($I41&lt;&gt;"",$I41,$F41))/VLOOKUP($G41,Premissas!$E$4:$F$7,2,FALSE),0),""))</f>
        <v/>
      </c>
    </row>
    <row r="42" ht="32" customHeight="1">
      <c r="A42" s="14" t="n"/>
      <c r="B42" s="15" t="n"/>
      <c r="C42" s="15" t="n"/>
      <c r="D42" s="15" t="n"/>
      <c r="E42" s="15" t="n"/>
      <c r="F42" s="16" t="n"/>
      <c r="G42" s="14" t="n"/>
      <c r="H42" s="14" t="n"/>
      <c r="I42" s="16" t="n"/>
      <c r="J42" s="17">
        <f>IF($A42="","",IFERROR(IF($I42&lt;&gt;"",$I42+Premissas!$B$4,IF($F42&lt;&gt;"",$F42+Premissas!$B$4,"")),""))</f>
        <v/>
      </c>
      <c r="K42" s="14" t="n"/>
      <c r="L42" s="18">
        <f>IF(OR($A42="",$J42=""),"",IFERROR($J42-TODAY(),""))</f>
        <v/>
      </c>
      <c r="M42" s="3">
        <f>IF($A42="","",IF(OR($B42="",$C42="",$F42="",$G42="",$K42=""),"Conferir dados da dupla",IF($B42=$C42,"Conferir participantes",IF(OR($K42="Encerrada",$J42=""),"",IF($L42&lt;0,"Conferir revisão vencida",IF($L42&lt;=Premissas!$B$5,"Conferir revisão próxima","No prazo"))))))</f>
        <v/>
      </c>
      <c r="N42" s="12">
        <f>IF(OR($A42="",$F42="",$J42="",$G42=""),"",IFERROR(ROUNDUP(($J42-IF($I42&lt;&gt;"",$I42,$F42))/VLOOKUP($G42,Premissas!$E$4:$F$7,2,FALSE),0),""))</f>
        <v/>
      </c>
    </row>
    <row r="43" ht="32" customHeight="1">
      <c r="A43" s="14" t="n"/>
      <c r="B43" s="15" t="n"/>
      <c r="C43" s="15" t="n"/>
      <c r="D43" s="15" t="n"/>
      <c r="E43" s="15" t="n"/>
      <c r="F43" s="16" t="n"/>
      <c r="G43" s="14" t="n"/>
      <c r="H43" s="14" t="n"/>
      <c r="I43" s="16" t="n"/>
      <c r="J43" s="19">
        <f>IF($A43="","",IFERROR(IF($I43&lt;&gt;"",$I43+Premissas!$B$4,IF($F43&lt;&gt;"",$F43+Premissas!$B$4,"")),""))</f>
        <v/>
      </c>
      <c r="K43" s="14" t="n"/>
      <c r="L43" s="20">
        <f>IF(OR($A43="",$J43=""),"",IFERROR($J43-TODAY(),""))</f>
        <v/>
      </c>
      <c r="M43" s="5">
        <f>IF($A43="","",IF(OR($B43="",$C43="",$F43="",$G43="",$K43=""),"Conferir dados da dupla",IF($B43=$C43,"Conferir participantes",IF(OR($K43="Encerrada",$J43=""),"",IF($L43&lt;0,"Conferir revisão vencida",IF($L43&lt;=Premissas!$B$5,"Conferir revisão próxima","No prazo"))))))</f>
        <v/>
      </c>
      <c r="N43" s="10">
        <f>IF(OR($A43="",$F43="",$J43="",$G43=""),"",IFERROR(ROUNDUP(($J43-IF($I43&lt;&gt;"",$I43,$F43))/VLOOKUP($G43,Premissas!$E$4:$F$7,2,FALSE),0),""))</f>
        <v/>
      </c>
    </row>
    <row r="44" ht="32" customHeight="1">
      <c r="A44" s="14" t="n"/>
      <c r="B44" s="15" t="n"/>
      <c r="C44" s="15" t="n"/>
      <c r="D44" s="15" t="n"/>
      <c r="E44" s="15" t="n"/>
      <c r="F44" s="16" t="n"/>
      <c r="G44" s="14" t="n"/>
      <c r="H44" s="14" t="n"/>
      <c r="I44" s="16" t="n"/>
      <c r="J44" s="17">
        <f>IF($A44="","",IFERROR(IF($I44&lt;&gt;"",$I44+Premissas!$B$4,IF($F44&lt;&gt;"",$F44+Premissas!$B$4,"")),""))</f>
        <v/>
      </c>
      <c r="K44" s="14" t="n"/>
      <c r="L44" s="18">
        <f>IF(OR($A44="",$J44=""),"",IFERROR($J44-TODAY(),""))</f>
        <v/>
      </c>
      <c r="M44" s="3">
        <f>IF($A44="","",IF(OR($B44="",$C44="",$F44="",$G44="",$K44=""),"Conferir dados da dupla",IF($B44=$C44,"Conferir participantes",IF(OR($K44="Encerrada",$J44=""),"",IF($L44&lt;0,"Conferir revisão vencida",IF($L44&lt;=Premissas!$B$5,"Conferir revisão próxima","No prazo"))))))</f>
        <v/>
      </c>
      <c r="N44" s="12">
        <f>IF(OR($A44="",$F44="",$J44="",$G44=""),"",IFERROR(ROUNDUP(($J44-IF($I44&lt;&gt;"",$I44,$F44))/VLOOKUP($G44,Premissas!$E$4:$F$7,2,FALSE),0),""))</f>
        <v/>
      </c>
    </row>
    <row r="45" ht="32" customHeight="1">
      <c r="A45" s="14" t="n"/>
      <c r="B45" s="15" t="n"/>
      <c r="C45" s="15" t="n"/>
      <c r="D45" s="15" t="n"/>
      <c r="E45" s="15" t="n"/>
      <c r="F45" s="16" t="n"/>
      <c r="G45" s="14" t="n"/>
      <c r="H45" s="14" t="n"/>
      <c r="I45" s="16" t="n"/>
      <c r="J45" s="19">
        <f>IF($A45="","",IFERROR(IF($I45&lt;&gt;"",$I45+Premissas!$B$4,IF($F45&lt;&gt;"",$F45+Premissas!$B$4,"")),""))</f>
        <v/>
      </c>
      <c r="K45" s="14" t="n"/>
      <c r="L45" s="20">
        <f>IF(OR($A45="",$J45=""),"",IFERROR($J45-TODAY(),""))</f>
        <v/>
      </c>
      <c r="M45" s="5">
        <f>IF($A45="","",IF(OR($B45="",$C45="",$F45="",$G45="",$K45=""),"Conferir dados da dupla",IF($B45=$C45,"Conferir participantes",IF(OR($K45="Encerrada",$J45=""),"",IF($L45&lt;0,"Conferir revisão vencida",IF($L45&lt;=Premissas!$B$5,"Conferir revisão próxima","No prazo"))))))</f>
        <v/>
      </c>
      <c r="N45" s="10">
        <f>IF(OR($A45="",$F45="",$J45="",$G45=""),"",IFERROR(ROUNDUP(($J45-IF($I45&lt;&gt;"",$I45,$F45))/VLOOKUP($G45,Premissas!$E$4:$F$7,2,FALSE),0),""))</f>
        <v/>
      </c>
    </row>
    <row r="46" ht="32" customHeight="1">
      <c r="A46" s="14" t="n"/>
      <c r="B46" s="15" t="n"/>
      <c r="C46" s="15" t="n"/>
      <c r="D46" s="15" t="n"/>
      <c r="E46" s="15" t="n"/>
      <c r="F46" s="16" t="n"/>
      <c r="G46" s="14" t="n"/>
      <c r="H46" s="14" t="n"/>
      <c r="I46" s="16" t="n"/>
      <c r="J46" s="17">
        <f>IF($A46="","",IFERROR(IF($I46&lt;&gt;"",$I46+Premissas!$B$4,IF($F46&lt;&gt;"",$F46+Premissas!$B$4,"")),""))</f>
        <v/>
      </c>
      <c r="K46" s="14" t="n"/>
      <c r="L46" s="18">
        <f>IF(OR($A46="",$J46=""),"",IFERROR($J46-TODAY(),""))</f>
        <v/>
      </c>
      <c r="M46" s="3">
        <f>IF($A46="","",IF(OR($B46="",$C46="",$F46="",$G46="",$K46=""),"Conferir dados da dupla",IF($B46=$C46,"Conferir participantes",IF(OR($K46="Encerrada",$J46=""),"",IF($L46&lt;0,"Conferir revisão vencida",IF($L46&lt;=Premissas!$B$5,"Conferir revisão próxima","No prazo"))))))</f>
        <v/>
      </c>
      <c r="N46" s="12">
        <f>IF(OR($A46="",$F46="",$J46="",$G46=""),"",IFERROR(ROUNDUP(($J46-IF($I46&lt;&gt;"",$I46,$F46))/VLOOKUP($G46,Premissas!$E$4:$F$7,2,FALSE),0),""))</f>
        <v/>
      </c>
    </row>
    <row r="47" ht="32" customHeight="1">
      <c r="A47" s="14" t="n"/>
      <c r="B47" s="15" t="n"/>
      <c r="C47" s="15" t="n"/>
      <c r="D47" s="15" t="n"/>
      <c r="E47" s="15" t="n"/>
      <c r="F47" s="16" t="n"/>
      <c r="G47" s="14" t="n"/>
      <c r="H47" s="14" t="n"/>
      <c r="I47" s="16" t="n"/>
      <c r="J47" s="19">
        <f>IF($A47="","",IFERROR(IF($I47&lt;&gt;"",$I47+Premissas!$B$4,IF($F47&lt;&gt;"",$F47+Premissas!$B$4,"")),""))</f>
        <v/>
      </c>
      <c r="K47" s="14" t="n"/>
      <c r="L47" s="20">
        <f>IF(OR($A47="",$J47=""),"",IFERROR($J47-TODAY(),""))</f>
        <v/>
      </c>
      <c r="M47" s="5">
        <f>IF($A47="","",IF(OR($B47="",$C47="",$F47="",$G47="",$K47=""),"Conferir dados da dupla",IF($B47=$C47,"Conferir participantes",IF(OR($K47="Encerrada",$J47=""),"",IF($L47&lt;0,"Conferir revisão vencida",IF($L47&lt;=Premissas!$B$5,"Conferir revisão próxima","No prazo"))))))</f>
        <v/>
      </c>
      <c r="N47" s="10">
        <f>IF(OR($A47="",$F47="",$J47="",$G47=""),"",IFERROR(ROUNDUP(($J47-IF($I47&lt;&gt;"",$I47,$F47))/VLOOKUP($G47,Premissas!$E$4:$F$7,2,FALSE),0),""))</f>
        <v/>
      </c>
    </row>
    <row r="48" ht="32" customHeight="1">
      <c r="A48" s="14" t="n"/>
      <c r="B48" s="15" t="n"/>
      <c r="C48" s="15" t="n"/>
      <c r="D48" s="15" t="n"/>
      <c r="E48" s="15" t="n"/>
      <c r="F48" s="16" t="n"/>
      <c r="G48" s="14" t="n"/>
      <c r="H48" s="14" t="n"/>
      <c r="I48" s="16" t="n"/>
      <c r="J48" s="17">
        <f>IF($A48="","",IFERROR(IF($I48&lt;&gt;"",$I48+Premissas!$B$4,IF($F48&lt;&gt;"",$F48+Premissas!$B$4,"")),""))</f>
        <v/>
      </c>
      <c r="K48" s="14" t="n"/>
      <c r="L48" s="18">
        <f>IF(OR($A48="",$J48=""),"",IFERROR($J48-TODAY(),""))</f>
        <v/>
      </c>
      <c r="M48" s="3">
        <f>IF($A48="","",IF(OR($B48="",$C48="",$F48="",$G48="",$K48=""),"Conferir dados da dupla",IF($B48=$C48,"Conferir participantes",IF(OR($K48="Encerrada",$J48=""),"",IF($L48&lt;0,"Conferir revisão vencida",IF($L48&lt;=Premissas!$B$5,"Conferir revisão próxima","No prazo"))))))</f>
        <v/>
      </c>
      <c r="N48" s="12">
        <f>IF(OR($A48="",$F48="",$J48="",$G48=""),"",IFERROR(ROUNDUP(($J48-IF($I48&lt;&gt;"",$I48,$F48))/VLOOKUP($G48,Premissas!$E$4:$F$7,2,FALSE),0),""))</f>
        <v/>
      </c>
    </row>
    <row r="49" ht="32" customHeight="1">
      <c r="A49" s="14" t="n"/>
      <c r="B49" s="15" t="n"/>
      <c r="C49" s="15" t="n"/>
      <c r="D49" s="15" t="n"/>
      <c r="E49" s="15" t="n"/>
      <c r="F49" s="16" t="n"/>
      <c r="G49" s="14" t="n"/>
      <c r="H49" s="14" t="n"/>
      <c r="I49" s="16" t="n"/>
      <c r="J49" s="19">
        <f>IF($A49="","",IFERROR(IF($I49&lt;&gt;"",$I49+Premissas!$B$4,IF($F49&lt;&gt;"",$F49+Premissas!$B$4,"")),""))</f>
        <v/>
      </c>
      <c r="K49" s="14" t="n"/>
      <c r="L49" s="20">
        <f>IF(OR($A49="",$J49=""),"",IFERROR($J49-TODAY(),""))</f>
        <v/>
      </c>
      <c r="M49" s="5">
        <f>IF($A49="","",IF(OR($B49="",$C49="",$F49="",$G49="",$K49=""),"Conferir dados da dupla",IF($B49=$C49,"Conferir participantes",IF(OR($K49="Encerrada",$J49=""),"",IF($L49&lt;0,"Conferir revisão vencida",IF($L49&lt;=Premissas!$B$5,"Conferir revisão próxima","No prazo"))))))</f>
        <v/>
      </c>
      <c r="N49" s="10">
        <f>IF(OR($A49="",$F49="",$J49="",$G49=""),"",IFERROR(ROUNDUP(($J49-IF($I49&lt;&gt;"",$I49,$F49))/VLOOKUP($G49,Premissas!$E$4:$F$7,2,FALSE),0),""))</f>
        <v/>
      </c>
    </row>
    <row r="50" ht="32" customHeight="1">
      <c r="A50" s="14" t="n"/>
      <c r="B50" s="15" t="n"/>
      <c r="C50" s="15" t="n"/>
      <c r="D50" s="15" t="n"/>
      <c r="E50" s="15" t="n"/>
      <c r="F50" s="16" t="n"/>
      <c r="G50" s="14" t="n"/>
      <c r="H50" s="14" t="n"/>
      <c r="I50" s="16" t="n"/>
      <c r="J50" s="17">
        <f>IF($A50="","",IFERROR(IF($I50&lt;&gt;"",$I50+Premissas!$B$4,IF($F50&lt;&gt;"",$F50+Premissas!$B$4,"")),""))</f>
        <v/>
      </c>
      <c r="K50" s="14" t="n"/>
      <c r="L50" s="18">
        <f>IF(OR($A50="",$J50=""),"",IFERROR($J50-TODAY(),""))</f>
        <v/>
      </c>
      <c r="M50" s="3">
        <f>IF($A50="","",IF(OR($B50="",$C50="",$F50="",$G50="",$K50=""),"Conferir dados da dupla",IF($B50=$C50,"Conferir participantes",IF(OR($K50="Encerrada",$J50=""),"",IF($L50&lt;0,"Conferir revisão vencida",IF($L50&lt;=Premissas!$B$5,"Conferir revisão próxima","No prazo"))))))</f>
        <v/>
      </c>
      <c r="N50" s="12">
        <f>IF(OR($A50="",$F50="",$J50="",$G50=""),"",IFERROR(ROUNDUP(($J50-IF($I50&lt;&gt;"",$I50,$F50))/VLOOKUP($G50,Premissas!$E$4:$F$7,2,FALSE),0),""))</f>
        <v/>
      </c>
    </row>
    <row r="51" ht="32" customHeight="1">
      <c r="A51" s="14" t="n"/>
      <c r="B51" s="15" t="n"/>
      <c r="C51" s="15" t="n"/>
      <c r="D51" s="15" t="n"/>
      <c r="E51" s="15" t="n"/>
      <c r="F51" s="16" t="n"/>
      <c r="G51" s="14" t="n"/>
      <c r="H51" s="14" t="n"/>
      <c r="I51" s="16" t="n"/>
      <c r="J51" s="19">
        <f>IF($A51="","",IFERROR(IF($I51&lt;&gt;"",$I51+Premissas!$B$4,IF($F51&lt;&gt;"",$F51+Premissas!$B$4,"")),""))</f>
        <v/>
      </c>
      <c r="K51" s="14" t="n"/>
      <c r="L51" s="20">
        <f>IF(OR($A51="",$J51=""),"",IFERROR($J51-TODAY(),""))</f>
        <v/>
      </c>
      <c r="M51" s="5">
        <f>IF($A51="","",IF(OR($B51="",$C51="",$F51="",$G51="",$K51=""),"Conferir dados da dupla",IF($B51=$C51,"Conferir participantes",IF(OR($K51="Encerrada",$J51=""),"",IF($L51&lt;0,"Conferir revisão vencida",IF($L51&lt;=Premissas!$B$5,"Conferir revisão próxima","No prazo"))))))</f>
        <v/>
      </c>
      <c r="N51" s="10">
        <f>IF(OR($A51="",$F51="",$J51="",$G51=""),"",IFERROR(ROUNDUP(($J51-IF($I51&lt;&gt;"",$I51,$F51))/VLOOKUP($G51,Premissas!$E$4:$F$7,2,FALSE),0),""))</f>
        <v/>
      </c>
    </row>
    <row r="52" ht="32" customHeight="1">
      <c r="A52" s="14" t="n"/>
      <c r="B52" s="15" t="n"/>
      <c r="C52" s="15" t="n"/>
      <c r="D52" s="15" t="n"/>
      <c r="E52" s="15" t="n"/>
      <c r="F52" s="16" t="n"/>
      <c r="G52" s="14" t="n"/>
      <c r="H52" s="14" t="n"/>
      <c r="I52" s="16" t="n"/>
      <c r="J52" s="17">
        <f>IF($A52="","",IFERROR(IF($I52&lt;&gt;"",$I52+Premissas!$B$4,IF($F52&lt;&gt;"",$F52+Premissas!$B$4,"")),""))</f>
        <v/>
      </c>
      <c r="K52" s="14" t="n"/>
      <c r="L52" s="18">
        <f>IF(OR($A52="",$J52=""),"",IFERROR($J52-TODAY(),""))</f>
        <v/>
      </c>
      <c r="M52" s="3">
        <f>IF($A52="","",IF(OR($B52="",$C52="",$F52="",$G52="",$K52=""),"Conferir dados da dupla",IF($B52=$C52,"Conferir participantes",IF(OR($K52="Encerrada",$J52=""),"",IF($L52&lt;0,"Conferir revisão vencida",IF($L52&lt;=Premissas!$B$5,"Conferir revisão próxima","No prazo"))))))</f>
        <v/>
      </c>
      <c r="N52" s="12">
        <f>IF(OR($A52="",$F52="",$J52="",$G52=""),"",IFERROR(ROUNDUP(($J52-IF($I52&lt;&gt;"",$I52,$F52))/VLOOKUP($G52,Premissas!$E$4:$F$7,2,FALSE),0),""))</f>
        <v/>
      </c>
    </row>
    <row r="53" ht="32" customHeight="1">
      <c r="A53" s="14" t="n"/>
      <c r="B53" s="15" t="n"/>
      <c r="C53" s="15" t="n"/>
      <c r="D53" s="15" t="n"/>
      <c r="E53" s="15" t="n"/>
      <c r="F53" s="16" t="n"/>
      <c r="G53" s="14" t="n"/>
      <c r="H53" s="14" t="n"/>
      <c r="I53" s="16" t="n"/>
      <c r="J53" s="19">
        <f>IF($A53="","",IFERROR(IF($I53&lt;&gt;"",$I53+Premissas!$B$4,IF($F53&lt;&gt;"",$F53+Premissas!$B$4,"")),""))</f>
        <v/>
      </c>
      <c r="K53" s="14" t="n"/>
      <c r="L53" s="20">
        <f>IF(OR($A53="",$J53=""),"",IFERROR($J53-TODAY(),""))</f>
        <v/>
      </c>
      <c r="M53" s="5">
        <f>IF($A53="","",IF(OR($B53="",$C53="",$F53="",$G53="",$K53=""),"Conferir dados da dupla",IF($B53=$C53,"Conferir participantes",IF(OR($K53="Encerrada",$J53=""),"",IF($L53&lt;0,"Conferir revisão vencida",IF($L53&lt;=Premissas!$B$5,"Conferir revisão próxima","No prazo"))))))</f>
        <v/>
      </c>
      <c r="N53" s="10">
        <f>IF(OR($A53="",$F53="",$J53="",$G53=""),"",IFERROR(ROUNDUP(($J53-IF($I53&lt;&gt;"",$I53,$F53))/VLOOKUP($G53,Premissas!$E$4:$F$7,2,FALSE),0),""))</f>
        <v/>
      </c>
    </row>
    <row r="54" ht="32" customHeight="1">
      <c r="A54" s="14" t="n"/>
      <c r="B54" s="15" t="n"/>
      <c r="C54" s="15" t="n"/>
      <c r="D54" s="15" t="n"/>
      <c r="E54" s="15" t="n"/>
      <c r="F54" s="16" t="n"/>
      <c r="G54" s="14" t="n"/>
      <c r="H54" s="14" t="n"/>
      <c r="I54" s="16" t="n"/>
      <c r="J54" s="17">
        <f>IF($A54="","",IFERROR(IF($I54&lt;&gt;"",$I54+Premissas!$B$4,IF($F54&lt;&gt;"",$F54+Premissas!$B$4,"")),""))</f>
        <v/>
      </c>
      <c r="K54" s="14" t="n"/>
      <c r="L54" s="18">
        <f>IF(OR($A54="",$J54=""),"",IFERROR($J54-TODAY(),""))</f>
        <v/>
      </c>
      <c r="M54" s="3">
        <f>IF($A54="","",IF(OR($B54="",$C54="",$F54="",$G54="",$K54=""),"Conferir dados da dupla",IF($B54=$C54,"Conferir participantes",IF(OR($K54="Encerrada",$J54=""),"",IF($L54&lt;0,"Conferir revisão vencida",IF($L54&lt;=Premissas!$B$5,"Conferir revisão próxima","No prazo"))))))</f>
        <v/>
      </c>
      <c r="N54" s="12">
        <f>IF(OR($A54="",$F54="",$J54="",$G54=""),"",IFERROR(ROUNDUP(($J54-IF($I54&lt;&gt;"",$I54,$F54))/VLOOKUP($G54,Premissas!$E$4:$F$7,2,FALSE),0),""))</f>
        <v/>
      </c>
    </row>
    <row r="55" ht="32" customHeight="1">
      <c r="A55" s="14" t="n"/>
      <c r="B55" s="15" t="n"/>
      <c r="C55" s="15" t="n"/>
      <c r="D55" s="15" t="n"/>
      <c r="E55" s="15" t="n"/>
      <c r="F55" s="16" t="n"/>
      <c r="G55" s="14" t="n"/>
      <c r="H55" s="14" t="n"/>
      <c r="I55" s="16" t="n"/>
      <c r="J55" s="19">
        <f>IF($A55="","",IFERROR(IF($I55&lt;&gt;"",$I55+Premissas!$B$4,IF($F55&lt;&gt;"",$F55+Premissas!$B$4,"")),""))</f>
        <v/>
      </c>
      <c r="K55" s="14" t="n"/>
      <c r="L55" s="20">
        <f>IF(OR($A55="",$J55=""),"",IFERROR($J55-TODAY(),""))</f>
        <v/>
      </c>
      <c r="M55" s="5">
        <f>IF($A55="","",IF(OR($B55="",$C55="",$F55="",$G55="",$K55=""),"Conferir dados da dupla",IF($B55=$C55,"Conferir participantes",IF(OR($K55="Encerrada",$J55=""),"",IF($L55&lt;0,"Conferir revisão vencida",IF($L55&lt;=Premissas!$B$5,"Conferir revisão próxima","No prazo"))))))</f>
        <v/>
      </c>
      <c r="N55" s="10">
        <f>IF(OR($A55="",$F55="",$J55="",$G55=""),"",IFERROR(ROUNDUP(($J55-IF($I55&lt;&gt;"",$I55,$F55))/VLOOKUP($G55,Premissas!$E$4:$F$7,2,FALSE),0),""))</f>
        <v/>
      </c>
    </row>
    <row r="56" ht="32" customHeight="1">
      <c r="A56" s="14" t="n"/>
      <c r="B56" s="15" t="n"/>
      <c r="C56" s="15" t="n"/>
      <c r="D56" s="15" t="n"/>
      <c r="E56" s="15" t="n"/>
      <c r="F56" s="16" t="n"/>
      <c r="G56" s="14" t="n"/>
      <c r="H56" s="14" t="n"/>
      <c r="I56" s="16" t="n"/>
      <c r="J56" s="17">
        <f>IF($A56="","",IFERROR(IF($I56&lt;&gt;"",$I56+Premissas!$B$4,IF($F56&lt;&gt;"",$F56+Premissas!$B$4,"")),""))</f>
        <v/>
      </c>
      <c r="K56" s="14" t="n"/>
      <c r="L56" s="18">
        <f>IF(OR($A56="",$J56=""),"",IFERROR($J56-TODAY(),""))</f>
        <v/>
      </c>
      <c r="M56" s="3">
        <f>IF($A56="","",IF(OR($B56="",$C56="",$F56="",$G56="",$K56=""),"Conferir dados da dupla",IF($B56=$C56,"Conferir participantes",IF(OR($K56="Encerrada",$J56=""),"",IF($L56&lt;0,"Conferir revisão vencida",IF($L56&lt;=Premissas!$B$5,"Conferir revisão próxima","No prazo"))))))</f>
        <v/>
      </c>
      <c r="N56" s="12">
        <f>IF(OR($A56="",$F56="",$J56="",$G56=""),"",IFERROR(ROUNDUP(($J56-IF($I56&lt;&gt;"",$I56,$F56))/VLOOKUP($G56,Premissas!$E$4:$F$7,2,FALSE),0),""))</f>
        <v/>
      </c>
    </row>
    <row r="57" ht="32" customHeight="1">
      <c r="A57" s="14" t="n"/>
      <c r="B57" s="15" t="n"/>
      <c r="C57" s="15" t="n"/>
      <c r="D57" s="15" t="n"/>
      <c r="E57" s="15" t="n"/>
      <c r="F57" s="16" t="n"/>
      <c r="G57" s="14" t="n"/>
      <c r="H57" s="14" t="n"/>
      <c r="I57" s="16" t="n"/>
      <c r="J57" s="19">
        <f>IF($A57="","",IFERROR(IF($I57&lt;&gt;"",$I57+Premissas!$B$4,IF($F57&lt;&gt;"",$F57+Premissas!$B$4,"")),""))</f>
        <v/>
      </c>
      <c r="K57" s="14" t="n"/>
      <c r="L57" s="20">
        <f>IF(OR($A57="",$J57=""),"",IFERROR($J57-TODAY(),""))</f>
        <v/>
      </c>
      <c r="M57" s="5">
        <f>IF($A57="","",IF(OR($B57="",$C57="",$F57="",$G57="",$K57=""),"Conferir dados da dupla",IF($B57=$C57,"Conferir participantes",IF(OR($K57="Encerrada",$J57=""),"",IF($L57&lt;0,"Conferir revisão vencida",IF($L57&lt;=Premissas!$B$5,"Conferir revisão próxima","No prazo"))))))</f>
        <v/>
      </c>
      <c r="N57" s="10">
        <f>IF(OR($A57="",$F57="",$J57="",$G57=""),"",IFERROR(ROUNDUP(($J57-IF($I57&lt;&gt;"",$I57,$F57))/VLOOKUP($G57,Premissas!$E$4:$F$7,2,FALSE),0),""))</f>
        <v/>
      </c>
    </row>
    <row r="58" ht="32" customHeight="1">
      <c r="A58" s="14" t="n"/>
      <c r="B58" s="15" t="n"/>
      <c r="C58" s="15" t="n"/>
      <c r="D58" s="15" t="n"/>
      <c r="E58" s="15" t="n"/>
      <c r="F58" s="16" t="n"/>
      <c r="G58" s="14" t="n"/>
      <c r="H58" s="14" t="n"/>
      <c r="I58" s="16" t="n"/>
      <c r="J58" s="17">
        <f>IF($A58="","",IFERROR(IF($I58&lt;&gt;"",$I58+Premissas!$B$4,IF($F58&lt;&gt;"",$F58+Premissas!$B$4,"")),""))</f>
        <v/>
      </c>
      <c r="K58" s="14" t="n"/>
      <c r="L58" s="18">
        <f>IF(OR($A58="",$J58=""),"",IFERROR($J58-TODAY(),""))</f>
        <v/>
      </c>
      <c r="M58" s="3">
        <f>IF($A58="","",IF(OR($B58="",$C58="",$F58="",$G58="",$K58=""),"Conferir dados da dupla",IF($B58=$C58,"Conferir participantes",IF(OR($K58="Encerrada",$J58=""),"",IF($L58&lt;0,"Conferir revisão vencida",IF($L58&lt;=Premissas!$B$5,"Conferir revisão próxima","No prazo"))))))</f>
        <v/>
      </c>
      <c r="N58" s="12">
        <f>IF(OR($A58="",$F58="",$J58="",$G58=""),"",IFERROR(ROUNDUP(($J58-IF($I58&lt;&gt;"",$I58,$F58))/VLOOKUP($G58,Premissas!$E$4:$F$7,2,FALSE),0),""))</f>
        <v/>
      </c>
    </row>
    <row r="59" ht="32" customHeight="1">
      <c r="A59" s="14" t="n"/>
      <c r="B59" s="15" t="n"/>
      <c r="C59" s="15" t="n"/>
      <c r="D59" s="15" t="n"/>
      <c r="E59" s="15" t="n"/>
      <c r="F59" s="16" t="n"/>
      <c r="G59" s="14" t="n"/>
      <c r="H59" s="14" t="n"/>
      <c r="I59" s="16" t="n"/>
      <c r="J59" s="19">
        <f>IF($A59="","",IFERROR(IF($I59&lt;&gt;"",$I59+Premissas!$B$4,IF($F59&lt;&gt;"",$F59+Premissas!$B$4,"")),""))</f>
        <v/>
      </c>
      <c r="K59" s="14" t="n"/>
      <c r="L59" s="20">
        <f>IF(OR($A59="",$J59=""),"",IFERROR($J59-TODAY(),""))</f>
        <v/>
      </c>
      <c r="M59" s="5">
        <f>IF($A59="","",IF(OR($B59="",$C59="",$F59="",$G59="",$K59=""),"Conferir dados da dupla",IF($B59=$C59,"Conferir participantes",IF(OR($K59="Encerrada",$J59=""),"",IF($L59&lt;0,"Conferir revisão vencida",IF($L59&lt;=Premissas!$B$5,"Conferir revisão próxima","No prazo"))))))</f>
        <v/>
      </c>
      <c r="N59" s="10">
        <f>IF(OR($A59="",$F59="",$J59="",$G59=""),"",IFERROR(ROUNDUP(($J59-IF($I59&lt;&gt;"",$I59,$F59))/VLOOKUP($G59,Premissas!$E$4:$F$7,2,FALSE),0),""))</f>
        <v/>
      </c>
    </row>
    <row r="60" ht="32" customHeight="1">
      <c r="A60" s="14" t="n"/>
      <c r="B60" s="15" t="n"/>
      <c r="C60" s="15" t="n"/>
      <c r="D60" s="15" t="n"/>
      <c r="E60" s="15" t="n"/>
      <c r="F60" s="16" t="n"/>
      <c r="G60" s="14" t="n"/>
      <c r="H60" s="14" t="n"/>
      <c r="I60" s="16" t="n"/>
      <c r="J60" s="17">
        <f>IF($A60="","",IFERROR(IF($I60&lt;&gt;"",$I60+Premissas!$B$4,IF($F60&lt;&gt;"",$F60+Premissas!$B$4,"")),""))</f>
        <v/>
      </c>
      <c r="K60" s="14" t="n"/>
      <c r="L60" s="18">
        <f>IF(OR($A60="",$J60=""),"",IFERROR($J60-TODAY(),""))</f>
        <v/>
      </c>
      <c r="M60" s="3">
        <f>IF($A60="","",IF(OR($B60="",$C60="",$F60="",$G60="",$K60=""),"Conferir dados da dupla",IF($B60=$C60,"Conferir participantes",IF(OR($K60="Encerrada",$J60=""),"",IF($L60&lt;0,"Conferir revisão vencida",IF($L60&lt;=Premissas!$B$5,"Conferir revisão próxima","No prazo"))))))</f>
        <v/>
      </c>
      <c r="N60" s="12">
        <f>IF(OR($A60="",$F60="",$J60="",$G60=""),"",IFERROR(ROUNDUP(($J60-IF($I60&lt;&gt;"",$I60,$F60))/VLOOKUP($G60,Premissas!$E$4:$F$7,2,FALSE),0),""))</f>
        <v/>
      </c>
    </row>
    <row r="61" ht="32" customHeight="1">
      <c r="A61" s="14" t="n"/>
      <c r="B61" s="15" t="n"/>
      <c r="C61" s="15" t="n"/>
      <c r="D61" s="15" t="n"/>
      <c r="E61" s="15" t="n"/>
      <c r="F61" s="16" t="n"/>
      <c r="G61" s="14" t="n"/>
      <c r="H61" s="14" t="n"/>
      <c r="I61" s="16" t="n"/>
      <c r="J61" s="19">
        <f>IF($A61="","",IFERROR(IF($I61&lt;&gt;"",$I61+Premissas!$B$4,IF($F61&lt;&gt;"",$F61+Premissas!$B$4,"")),""))</f>
        <v/>
      </c>
      <c r="K61" s="14" t="n"/>
      <c r="L61" s="20">
        <f>IF(OR($A61="",$J61=""),"",IFERROR($J61-TODAY(),""))</f>
        <v/>
      </c>
      <c r="M61" s="5">
        <f>IF($A61="","",IF(OR($B61="",$C61="",$F61="",$G61="",$K61=""),"Conferir dados da dupla",IF($B61=$C61,"Conferir participantes",IF(OR($K61="Encerrada",$J61=""),"",IF($L61&lt;0,"Conferir revisão vencida",IF($L61&lt;=Premissas!$B$5,"Conferir revisão próxima","No prazo"))))))</f>
        <v/>
      </c>
      <c r="N61" s="10">
        <f>IF(OR($A61="",$F61="",$J61="",$G61=""),"",IFERROR(ROUNDUP(($J61-IF($I61&lt;&gt;"",$I61,$F61))/VLOOKUP($G61,Premissas!$E$4:$F$7,2,FALSE),0),""))</f>
        <v/>
      </c>
    </row>
    <row r="62" ht="32" customHeight="1">
      <c r="A62" s="14" t="n"/>
      <c r="B62" s="15" t="n"/>
      <c r="C62" s="15" t="n"/>
      <c r="D62" s="15" t="n"/>
      <c r="E62" s="15" t="n"/>
      <c r="F62" s="16" t="n"/>
      <c r="G62" s="14" t="n"/>
      <c r="H62" s="14" t="n"/>
      <c r="I62" s="16" t="n"/>
      <c r="J62" s="17">
        <f>IF($A62="","",IFERROR(IF($I62&lt;&gt;"",$I62+Premissas!$B$4,IF($F62&lt;&gt;"",$F62+Premissas!$B$4,"")),""))</f>
        <v/>
      </c>
      <c r="K62" s="14" t="n"/>
      <c r="L62" s="18">
        <f>IF(OR($A62="",$J62=""),"",IFERROR($J62-TODAY(),""))</f>
        <v/>
      </c>
      <c r="M62" s="3">
        <f>IF($A62="","",IF(OR($B62="",$C62="",$F62="",$G62="",$K62=""),"Conferir dados da dupla",IF($B62=$C62,"Conferir participantes",IF(OR($K62="Encerrada",$J62=""),"",IF($L62&lt;0,"Conferir revisão vencida",IF($L62&lt;=Premissas!$B$5,"Conferir revisão próxima","No prazo"))))))</f>
        <v/>
      </c>
      <c r="N62" s="12">
        <f>IF(OR($A62="",$F62="",$J62="",$G62=""),"",IFERROR(ROUNDUP(($J62-IF($I62&lt;&gt;"",$I62,$F62))/VLOOKUP($G62,Premissas!$E$4:$F$7,2,FALSE),0),""))</f>
        <v/>
      </c>
    </row>
    <row r="63" ht="32" customHeight="1">
      <c r="A63" s="14" t="n"/>
      <c r="B63" s="15" t="n"/>
      <c r="C63" s="15" t="n"/>
      <c r="D63" s="15" t="n"/>
      <c r="E63" s="15" t="n"/>
      <c r="F63" s="16" t="n"/>
      <c r="G63" s="14" t="n"/>
      <c r="H63" s="14" t="n"/>
      <c r="I63" s="16" t="n"/>
      <c r="J63" s="19">
        <f>IF($A63="","",IFERROR(IF($I63&lt;&gt;"",$I63+Premissas!$B$4,IF($F63&lt;&gt;"",$F63+Premissas!$B$4,"")),""))</f>
        <v/>
      </c>
      <c r="K63" s="14" t="n"/>
      <c r="L63" s="20">
        <f>IF(OR($A63="",$J63=""),"",IFERROR($J63-TODAY(),""))</f>
        <v/>
      </c>
      <c r="M63" s="5">
        <f>IF($A63="","",IF(OR($B63="",$C63="",$F63="",$G63="",$K63=""),"Conferir dados da dupla",IF($B63=$C63,"Conferir participantes",IF(OR($K63="Encerrada",$J63=""),"",IF($L63&lt;0,"Conferir revisão vencida",IF($L63&lt;=Premissas!$B$5,"Conferir revisão próxima","No prazo"))))))</f>
        <v/>
      </c>
      <c r="N63" s="10">
        <f>IF(OR($A63="",$F63="",$J63="",$G63=""),"",IFERROR(ROUNDUP(($J63-IF($I63&lt;&gt;"",$I63,$F63))/VLOOKUP($G63,Premissas!$E$4:$F$7,2,FALSE),0),""))</f>
        <v/>
      </c>
    </row>
    <row r="64" ht="32" customHeight="1">
      <c r="A64" s="14" t="n"/>
      <c r="B64" s="15" t="n"/>
      <c r="C64" s="15" t="n"/>
      <c r="D64" s="15" t="n"/>
      <c r="E64" s="15" t="n"/>
      <c r="F64" s="16" t="n"/>
      <c r="G64" s="14" t="n"/>
      <c r="H64" s="14" t="n"/>
      <c r="I64" s="16" t="n"/>
      <c r="J64" s="17">
        <f>IF($A64="","",IFERROR(IF($I64&lt;&gt;"",$I64+Premissas!$B$4,IF($F64&lt;&gt;"",$F64+Premissas!$B$4,"")),""))</f>
        <v/>
      </c>
      <c r="K64" s="14" t="n"/>
      <c r="L64" s="18">
        <f>IF(OR($A64="",$J64=""),"",IFERROR($J64-TODAY(),""))</f>
        <v/>
      </c>
      <c r="M64" s="3">
        <f>IF($A64="","",IF(OR($B64="",$C64="",$F64="",$G64="",$K64=""),"Conferir dados da dupla",IF($B64=$C64,"Conferir participantes",IF(OR($K64="Encerrada",$J64=""),"",IF($L64&lt;0,"Conferir revisão vencida",IF($L64&lt;=Premissas!$B$5,"Conferir revisão próxima","No prazo"))))))</f>
        <v/>
      </c>
      <c r="N64" s="12">
        <f>IF(OR($A64="",$F64="",$J64="",$G64=""),"",IFERROR(ROUNDUP(($J64-IF($I64&lt;&gt;"",$I64,$F64))/VLOOKUP($G64,Premissas!$E$4:$F$7,2,FALSE),0),""))</f>
        <v/>
      </c>
    </row>
    <row r="65" ht="32" customHeight="1">
      <c r="A65" s="14" t="n"/>
      <c r="B65" s="15" t="n"/>
      <c r="C65" s="15" t="n"/>
      <c r="D65" s="15" t="n"/>
      <c r="E65" s="15" t="n"/>
      <c r="F65" s="16" t="n"/>
      <c r="G65" s="14" t="n"/>
      <c r="H65" s="14" t="n"/>
      <c r="I65" s="16" t="n"/>
      <c r="J65" s="19">
        <f>IF($A65="","",IFERROR(IF($I65&lt;&gt;"",$I65+Premissas!$B$4,IF($F65&lt;&gt;"",$F65+Premissas!$B$4,"")),""))</f>
        <v/>
      </c>
      <c r="K65" s="14" t="n"/>
      <c r="L65" s="20">
        <f>IF(OR($A65="",$J65=""),"",IFERROR($J65-TODAY(),""))</f>
        <v/>
      </c>
      <c r="M65" s="5">
        <f>IF($A65="","",IF(OR($B65="",$C65="",$F65="",$G65="",$K65=""),"Conferir dados da dupla",IF($B65=$C65,"Conferir participantes",IF(OR($K65="Encerrada",$J65=""),"",IF($L65&lt;0,"Conferir revisão vencida",IF($L65&lt;=Premissas!$B$5,"Conferir revisão próxima","No prazo"))))))</f>
        <v/>
      </c>
      <c r="N65" s="10">
        <f>IF(OR($A65="",$F65="",$J65="",$G65=""),"",IFERROR(ROUNDUP(($J65-IF($I65&lt;&gt;"",$I65,$F65))/VLOOKUP($G65,Premissas!$E$4:$F$7,2,FALSE),0),""))</f>
        <v/>
      </c>
    </row>
    <row r="66" ht="32" customHeight="1">
      <c r="A66" s="14" t="n"/>
      <c r="B66" s="15" t="n"/>
      <c r="C66" s="15" t="n"/>
      <c r="D66" s="15" t="n"/>
      <c r="E66" s="15" t="n"/>
      <c r="F66" s="16" t="n"/>
      <c r="G66" s="14" t="n"/>
      <c r="H66" s="14" t="n"/>
      <c r="I66" s="16" t="n"/>
      <c r="J66" s="17">
        <f>IF($A66="","",IFERROR(IF($I66&lt;&gt;"",$I66+Premissas!$B$4,IF($F66&lt;&gt;"",$F66+Premissas!$B$4,"")),""))</f>
        <v/>
      </c>
      <c r="K66" s="14" t="n"/>
      <c r="L66" s="18">
        <f>IF(OR($A66="",$J66=""),"",IFERROR($J66-TODAY(),""))</f>
        <v/>
      </c>
      <c r="M66" s="3">
        <f>IF($A66="","",IF(OR($B66="",$C66="",$F66="",$G66="",$K66=""),"Conferir dados da dupla",IF($B66=$C66,"Conferir participantes",IF(OR($K66="Encerrada",$J66=""),"",IF($L66&lt;0,"Conferir revisão vencida",IF($L66&lt;=Premissas!$B$5,"Conferir revisão próxima","No prazo"))))))</f>
        <v/>
      </c>
      <c r="N66" s="12">
        <f>IF(OR($A66="",$F66="",$J66="",$G66=""),"",IFERROR(ROUNDUP(($J66-IF($I66&lt;&gt;"",$I66,$F66))/VLOOKUP($G66,Premissas!$E$4:$F$7,2,FALSE),0),""))</f>
        <v/>
      </c>
    </row>
    <row r="67" ht="32" customHeight="1">
      <c r="A67" s="14" t="n"/>
      <c r="B67" s="15" t="n"/>
      <c r="C67" s="15" t="n"/>
      <c r="D67" s="15" t="n"/>
      <c r="E67" s="15" t="n"/>
      <c r="F67" s="16" t="n"/>
      <c r="G67" s="14" t="n"/>
      <c r="H67" s="14" t="n"/>
      <c r="I67" s="16" t="n"/>
      <c r="J67" s="19">
        <f>IF($A67="","",IFERROR(IF($I67&lt;&gt;"",$I67+Premissas!$B$4,IF($F67&lt;&gt;"",$F67+Premissas!$B$4,"")),""))</f>
        <v/>
      </c>
      <c r="K67" s="14" t="n"/>
      <c r="L67" s="20">
        <f>IF(OR($A67="",$J67=""),"",IFERROR($J67-TODAY(),""))</f>
        <v/>
      </c>
      <c r="M67" s="5">
        <f>IF($A67="","",IF(OR($B67="",$C67="",$F67="",$G67="",$K67=""),"Conferir dados da dupla",IF($B67=$C67,"Conferir participantes",IF(OR($K67="Encerrada",$J67=""),"",IF($L67&lt;0,"Conferir revisão vencida",IF($L67&lt;=Premissas!$B$5,"Conferir revisão próxima","No prazo"))))))</f>
        <v/>
      </c>
      <c r="N67" s="10">
        <f>IF(OR($A67="",$F67="",$J67="",$G67=""),"",IFERROR(ROUNDUP(($J67-IF($I67&lt;&gt;"",$I67,$F67))/VLOOKUP($G67,Premissas!$E$4:$F$7,2,FALSE),0),""))</f>
        <v/>
      </c>
    </row>
    <row r="68" ht="32" customHeight="1">
      <c r="A68" s="14" t="n"/>
      <c r="B68" s="15" t="n"/>
      <c r="C68" s="15" t="n"/>
      <c r="D68" s="15" t="n"/>
      <c r="E68" s="15" t="n"/>
      <c r="F68" s="16" t="n"/>
      <c r="G68" s="14" t="n"/>
      <c r="H68" s="14" t="n"/>
      <c r="I68" s="16" t="n"/>
      <c r="J68" s="17">
        <f>IF($A68="","",IFERROR(IF($I68&lt;&gt;"",$I68+Premissas!$B$4,IF($F68&lt;&gt;"",$F68+Premissas!$B$4,"")),""))</f>
        <v/>
      </c>
      <c r="K68" s="14" t="n"/>
      <c r="L68" s="18">
        <f>IF(OR($A68="",$J68=""),"",IFERROR($J68-TODAY(),""))</f>
        <v/>
      </c>
      <c r="M68" s="3">
        <f>IF($A68="","",IF(OR($B68="",$C68="",$F68="",$G68="",$K68=""),"Conferir dados da dupla",IF($B68=$C68,"Conferir participantes",IF(OR($K68="Encerrada",$J68=""),"",IF($L68&lt;0,"Conferir revisão vencida",IF($L68&lt;=Premissas!$B$5,"Conferir revisão próxima","No prazo"))))))</f>
        <v/>
      </c>
      <c r="N68" s="12">
        <f>IF(OR($A68="",$F68="",$J68="",$G68=""),"",IFERROR(ROUNDUP(($J68-IF($I68&lt;&gt;"",$I68,$F68))/VLOOKUP($G68,Premissas!$E$4:$F$7,2,FALSE),0),""))</f>
        <v/>
      </c>
    </row>
    <row r="69" ht="32" customHeight="1">
      <c r="A69" s="14" t="n"/>
      <c r="B69" s="15" t="n"/>
      <c r="C69" s="15" t="n"/>
      <c r="D69" s="15" t="n"/>
      <c r="E69" s="15" t="n"/>
      <c r="F69" s="16" t="n"/>
      <c r="G69" s="14" t="n"/>
      <c r="H69" s="14" t="n"/>
      <c r="I69" s="16" t="n"/>
      <c r="J69" s="19">
        <f>IF($A69="","",IFERROR(IF($I69&lt;&gt;"",$I69+Premissas!$B$4,IF($F69&lt;&gt;"",$F69+Premissas!$B$4,"")),""))</f>
        <v/>
      </c>
      <c r="K69" s="14" t="n"/>
      <c r="L69" s="20">
        <f>IF(OR($A69="",$J69=""),"",IFERROR($J69-TODAY(),""))</f>
        <v/>
      </c>
      <c r="M69" s="5">
        <f>IF($A69="","",IF(OR($B69="",$C69="",$F69="",$G69="",$K69=""),"Conferir dados da dupla",IF($B69=$C69,"Conferir participantes",IF(OR($K69="Encerrada",$J69=""),"",IF($L69&lt;0,"Conferir revisão vencida",IF($L69&lt;=Premissas!$B$5,"Conferir revisão próxima","No prazo"))))))</f>
        <v/>
      </c>
      <c r="N69" s="10">
        <f>IF(OR($A69="",$F69="",$J69="",$G69=""),"",IFERROR(ROUNDUP(($J69-IF($I69&lt;&gt;"",$I69,$F69))/VLOOKUP($G69,Premissas!$E$4:$F$7,2,FALSE),0),""))</f>
        <v/>
      </c>
    </row>
    <row r="70" ht="32" customHeight="1">
      <c r="A70" s="14" t="n"/>
      <c r="B70" s="15" t="n"/>
      <c r="C70" s="15" t="n"/>
      <c r="D70" s="15" t="n"/>
      <c r="E70" s="15" t="n"/>
      <c r="F70" s="16" t="n"/>
      <c r="G70" s="14" t="n"/>
      <c r="H70" s="14" t="n"/>
      <c r="I70" s="16" t="n"/>
      <c r="J70" s="17">
        <f>IF($A70="","",IFERROR(IF($I70&lt;&gt;"",$I70+Premissas!$B$4,IF($F70&lt;&gt;"",$F70+Premissas!$B$4,"")),""))</f>
        <v/>
      </c>
      <c r="K70" s="14" t="n"/>
      <c r="L70" s="18">
        <f>IF(OR($A70="",$J70=""),"",IFERROR($J70-TODAY(),""))</f>
        <v/>
      </c>
      <c r="M70" s="3">
        <f>IF($A70="","",IF(OR($B70="",$C70="",$F70="",$G70="",$K70=""),"Conferir dados da dupla",IF($B70=$C70,"Conferir participantes",IF(OR($K70="Encerrada",$J70=""),"",IF($L70&lt;0,"Conferir revisão vencida",IF($L70&lt;=Premissas!$B$5,"Conferir revisão próxima","No prazo"))))))</f>
        <v/>
      </c>
      <c r="N70" s="12">
        <f>IF(OR($A70="",$F70="",$J70="",$G70=""),"",IFERROR(ROUNDUP(($J70-IF($I70&lt;&gt;"",$I70,$F70))/VLOOKUP($G70,Premissas!$E$4:$F$7,2,FALSE),0),""))</f>
        <v/>
      </c>
    </row>
    <row r="71" ht="32" customHeight="1">
      <c r="A71" s="14" t="n"/>
      <c r="B71" s="15" t="n"/>
      <c r="C71" s="15" t="n"/>
      <c r="D71" s="15" t="n"/>
      <c r="E71" s="15" t="n"/>
      <c r="F71" s="16" t="n"/>
      <c r="G71" s="14" t="n"/>
      <c r="H71" s="14" t="n"/>
      <c r="I71" s="16" t="n"/>
      <c r="J71" s="19">
        <f>IF($A71="","",IFERROR(IF($I71&lt;&gt;"",$I71+Premissas!$B$4,IF($F71&lt;&gt;"",$F71+Premissas!$B$4,"")),""))</f>
        <v/>
      </c>
      <c r="K71" s="14" t="n"/>
      <c r="L71" s="20">
        <f>IF(OR($A71="",$J71=""),"",IFERROR($J71-TODAY(),""))</f>
        <v/>
      </c>
      <c r="M71" s="5">
        <f>IF($A71="","",IF(OR($B71="",$C71="",$F71="",$G71="",$K71=""),"Conferir dados da dupla",IF($B71=$C71,"Conferir participantes",IF(OR($K71="Encerrada",$J71=""),"",IF($L71&lt;0,"Conferir revisão vencida",IF($L71&lt;=Premissas!$B$5,"Conferir revisão próxima","No prazo"))))))</f>
        <v/>
      </c>
      <c r="N71" s="10">
        <f>IF(OR($A71="",$F71="",$J71="",$G71=""),"",IFERROR(ROUNDUP(($J71-IF($I71&lt;&gt;"",$I71,$F71))/VLOOKUP($G71,Premissas!$E$4:$F$7,2,FALSE),0),""))</f>
        <v/>
      </c>
    </row>
    <row r="72" ht="32" customHeight="1">
      <c r="A72" s="14" t="n"/>
      <c r="B72" s="15" t="n"/>
      <c r="C72" s="15" t="n"/>
      <c r="D72" s="15" t="n"/>
      <c r="E72" s="15" t="n"/>
      <c r="F72" s="16" t="n"/>
      <c r="G72" s="14" t="n"/>
      <c r="H72" s="14" t="n"/>
      <c r="I72" s="16" t="n"/>
      <c r="J72" s="17">
        <f>IF($A72="","",IFERROR(IF($I72&lt;&gt;"",$I72+Premissas!$B$4,IF($F72&lt;&gt;"",$F72+Premissas!$B$4,"")),""))</f>
        <v/>
      </c>
      <c r="K72" s="14" t="n"/>
      <c r="L72" s="18">
        <f>IF(OR($A72="",$J72=""),"",IFERROR($J72-TODAY(),""))</f>
        <v/>
      </c>
      <c r="M72" s="3">
        <f>IF($A72="","",IF(OR($B72="",$C72="",$F72="",$G72="",$K72=""),"Conferir dados da dupla",IF($B72=$C72,"Conferir participantes",IF(OR($K72="Encerrada",$J72=""),"",IF($L72&lt;0,"Conferir revisão vencida",IF($L72&lt;=Premissas!$B$5,"Conferir revisão próxima","No prazo"))))))</f>
        <v/>
      </c>
      <c r="N72" s="12">
        <f>IF(OR($A72="",$F72="",$J72="",$G72=""),"",IFERROR(ROUNDUP(($J72-IF($I72&lt;&gt;"",$I72,$F72))/VLOOKUP($G72,Premissas!$E$4:$F$7,2,FALSE),0),""))</f>
        <v/>
      </c>
    </row>
    <row r="73" ht="32" customHeight="1">
      <c r="A73" s="14" t="n"/>
      <c r="B73" s="15" t="n"/>
      <c r="C73" s="15" t="n"/>
      <c r="D73" s="15" t="n"/>
      <c r="E73" s="15" t="n"/>
      <c r="F73" s="16" t="n"/>
      <c r="G73" s="14" t="n"/>
      <c r="H73" s="14" t="n"/>
      <c r="I73" s="16" t="n"/>
      <c r="J73" s="19">
        <f>IF($A73="","",IFERROR(IF($I73&lt;&gt;"",$I73+Premissas!$B$4,IF($F73&lt;&gt;"",$F73+Premissas!$B$4,"")),""))</f>
        <v/>
      </c>
      <c r="K73" s="14" t="n"/>
      <c r="L73" s="20">
        <f>IF(OR($A73="",$J73=""),"",IFERROR($J73-TODAY(),""))</f>
        <v/>
      </c>
      <c r="M73" s="5">
        <f>IF($A73="","",IF(OR($B73="",$C73="",$F73="",$G73="",$K73=""),"Conferir dados da dupla",IF($B73=$C73,"Conferir participantes",IF(OR($K73="Encerrada",$J73=""),"",IF($L73&lt;0,"Conferir revisão vencida",IF($L73&lt;=Premissas!$B$5,"Conferir revisão próxima","No prazo"))))))</f>
        <v/>
      </c>
      <c r="N73" s="10">
        <f>IF(OR($A73="",$F73="",$J73="",$G73=""),"",IFERROR(ROUNDUP(($J73-IF($I73&lt;&gt;"",$I73,$F73))/VLOOKUP($G73,Premissas!$E$4:$F$7,2,FALSE),0),""))</f>
        <v/>
      </c>
    </row>
    <row r="74" ht="32" customHeight="1">
      <c r="A74" s="14" t="n"/>
      <c r="B74" s="15" t="n"/>
      <c r="C74" s="15" t="n"/>
      <c r="D74" s="15" t="n"/>
      <c r="E74" s="15" t="n"/>
      <c r="F74" s="16" t="n"/>
      <c r="G74" s="14" t="n"/>
      <c r="H74" s="14" t="n"/>
      <c r="I74" s="16" t="n"/>
      <c r="J74" s="17">
        <f>IF($A74="","",IFERROR(IF($I74&lt;&gt;"",$I74+Premissas!$B$4,IF($F74&lt;&gt;"",$F74+Premissas!$B$4,"")),""))</f>
        <v/>
      </c>
      <c r="K74" s="14" t="n"/>
      <c r="L74" s="18">
        <f>IF(OR($A74="",$J74=""),"",IFERROR($J74-TODAY(),""))</f>
        <v/>
      </c>
      <c r="M74" s="3">
        <f>IF($A74="","",IF(OR($B74="",$C74="",$F74="",$G74="",$K74=""),"Conferir dados da dupla",IF($B74=$C74,"Conferir participantes",IF(OR($K74="Encerrada",$J74=""),"",IF($L74&lt;0,"Conferir revisão vencida",IF($L74&lt;=Premissas!$B$5,"Conferir revisão próxima","No prazo"))))))</f>
        <v/>
      </c>
      <c r="N74" s="12">
        <f>IF(OR($A74="",$F74="",$J74="",$G74=""),"",IFERROR(ROUNDUP(($J74-IF($I74&lt;&gt;"",$I74,$F74))/VLOOKUP($G74,Premissas!$E$4:$F$7,2,FALSE),0),""))</f>
        <v/>
      </c>
    </row>
    <row r="75" ht="32" customHeight="1">
      <c r="A75" s="14" t="n"/>
      <c r="B75" s="15" t="n"/>
      <c r="C75" s="15" t="n"/>
      <c r="D75" s="15" t="n"/>
      <c r="E75" s="15" t="n"/>
      <c r="F75" s="16" t="n"/>
      <c r="G75" s="14" t="n"/>
      <c r="H75" s="14" t="n"/>
      <c r="I75" s="16" t="n"/>
      <c r="J75" s="19">
        <f>IF($A75="","",IFERROR(IF($I75&lt;&gt;"",$I75+Premissas!$B$4,IF($F75&lt;&gt;"",$F75+Premissas!$B$4,"")),""))</f>
        <v/>
      </c>
      <c r="K75" s="14" t="n"/>
      <c r="L75" s="20">
        <f>IF(OR($A75="",$J75=""),"",IFERROR($J75-TODAY(),""))</f>
        <v/>
      </c>
      <c r="M75" s="5">
        <f>IF($A75="","",IF(OR($B75="",$C75="",$F75="",$G75="",$K75=""),"Conferir dados da dupla",IF($B75=$C75,"Conferir participantes",IF(OR($K75="Encerrada",$J75=""),"",IF($L75&lt;0,"Conferir revisão vencida",IF($L75&lt;=Premissas!$B$5,"Conferir revisão próxima","No prazo"))))))</f>
        <v/>
      </c>
      <c r="N75" s="10">
        <f>IF(OR($A75="",$F75="",$J75="",$G75=""),"",IFERROR(ROUNDUP(($J75-IF($I75&lt;&gt;"",$I75,$F75))/VLOOKUP($G75,Premissas!$E$4:$F$7,2,FALSE),0),""))</f>
        <v/>
      </c>
    </row>
    <row r="76" ht="32" customHeight="1">
      <c r="A76" s="14" t="n"/>
      <c r="B76" s="15" t="n"/>
      <c r="C76" s="15" t="n"/>
      <c r="D76" s="15" t="n"/>
      <c r="E76" s="15" t="n"/>
      <c r="F76" s="16" t="n"/>
      <c r="G76" s="14" t="n"/>
      <c r="H76" s="14" t="n"/>
      <c r="I76" s="16" t="n"/>
      <c r="J76" s="17">
        <f>IF($A76="","",IFERROR(IF($I76&lt;&gt;"",$I76+Premissas!$B$4,IF($F76&lt;&gt;"",$F76+Premissas!$B$4,"")),""))</f>
        <v/>
      </c>
      <c r="K76" s="14" t="n"/>
      <c r="L76" s="18">
        <f>IF(OR($A76="",$J76=""),"",IFERROR($J76-TODAY(),""))</f>
        <v/>
      </c>
      <c r="M76" s="3">
        <f>IF($A76="","",IF(OR($B76="",$C76="",$F76="",$G76="",$K76=""),"Conferir dados da dupla",IF($B76=$C76,"Conferir participantes",IF(OR($K76="Encerrada",$J76=""),"",IF($L76&lt;0,"Conferir revisão vencida",IF($L76&lt;=Premissas!$B$5,"Conferir revisão próxima","No prazo"))))))</f>
        <v/>
      </c>
      <c r="N76" s="12">
        <f>IF(OR($A76="",$F76="",$J76="",$G76=""),"",IFERROR(ROUNDUP(($J76-IF($I76&lt;&gt;"",$I76,$F76))/VLOOKUP($G76,Premissas!$E$4:$F$7,2,FALSE),0),""))</f>
        <v/>
      </c>
    </row>
    <row r="77" ht="32" customHeight="1">
      <c r="A77" s="14" t="n"/>
      <c r="B77" s="15" t="n"/>
      <c r="C77" s="15" t="n"/>
      <c r="D77" s="15" t="n"/>
      <c r="E77" s="15" t="n"/>
      <c r="F77" s="16" t="n"/>
      <c r="G77" s="14" t="n"/>
      <c r="H77" s="14" t="n"/>
      <c r="I77" s="16" t="n"/>
      <c r="J77" s="19">
        <f>IF($A77="","",IFERROR(IF($I77&lt;&gt;"",$I77+Premissas!$B$4,IF($F77&lt;&gt;"",$F77+Premissas!$B$4,"")),""))</f>
        <v/>
      </c>
      <c r="K77" s="14" t="n"/>
      <c r="L77" s="20">
        <f>IF(OR($A77="",$J77=""),"",IFERROR($J77-TODAY(),""))</f>
        <v/>
      </c>
      <c r="M77" s="5">
        <f>IF($A77="","",IF(OR($B77="",$C77="",$F77="",$G77="",$K77=""),"Conferir dados da dupla",IF($B77=$C77,"Conferir participantes",IF(OR($K77="Encerrada",$J77=""),"",IF($L77&lt;0,"Conferir revisão vencida",IF($L77&lt;=Premissas!$B$5,"Conferir revisão próxima","No prazo"))))))</f>
        <v/>
      </c>
      <c r="N77" s="10">
        <f>IF(OR($A77="",$F77="",$J77="",$G77=""),"",IFERROR(ROUNDUP(($J77-IF($I77&lt;&gt;"",$I77,$F77))/VLOOKUP($G77,Premissas!$E$4:$F$7,2,FALSE),0),""))</f>
        <v/>
      </c>
    </row>
    <row r="78" ht="32" customHeight="1">
      <c r="A78" s="14" t="n"/>
      <c r="B78" s="15" t="n"/>
      <c r="C78" s="15" t="n"/>
      <c r="D78" s="15" t="n"/>
      <c r="E78" s="15" t="n"/>
      <c r="F78" s="16" t="n"/>
      <c r="G78" s="14" t="n"/>
      <c r="H78" s="14" t="n"/>
      <c r="I78" s="16" t="n"/>
      <c r="J78" s="17">
        <f>IF($A78="","",IFERROR(IF($I78&lt;&gt;"",$I78+Premissas!$B$4,IF($F78&lt;&gt;"",$F78+Premissas!$B$4,"")),""))</f>
        <v/>
      </c>
      <c r="K78" s="14" t="n"/>
      <c r="L78" s="18">
        <f>IF(OR($A78="",$J78=""),"",IFERROR($J78-TODAY(),""))</f>
        <v/>
      </c>
      <c r="M78" s="3">
        <f>IF($A78="","",IF(OR($B78="",$C78="",$F78="",$G78="",$K78=""),"Conferir dados da dupla",IF($B78=$C78,"Conferir participantes",IF(OR($K78="Encerrada",$J78=""),"",IF($L78&lt;0,"Conferir revisão vencida",IF($L78&lt;=Premissas!$B$5,"Conferir revisão próxima","No prazo"))))))</f>
        <v/>
      </c>
      <c r="N78" s="12">
        <f>IF(OR($A78="",$F78="",$J78="",$G78=""),"",IFERROR(ROUNDUP(($J78-IF($I78&lt;&gt;"",$I78,$F78))/VLOOKUP($G78,Premissas!$E$4:$F$7,2,FALSE),0),""))</f>
        <v/>
      </c>
    </row>
    <row r="79" ht="32" customHeight="1">
      <c r="A79" s="14" t="n"/>
      <c r="B79" s="15" t="n"/>
      <c r="C79" s="15" t="n"/>
      <c r="D79" s="15" t="n"/>
      <c r="E79" s="15" t="n"/>
      <c r="F79" s="16" t="n"/>
      <c r="G79" s="14" t="n"/>
      <c r="H79" s="14" t="n"/>
      <c r="I79" s="16" t="n"/>
      <c r="J79" s="19">
        <f>IF($A79="","",IFERROR(IF($I79&lt;&gt;"",$I79+Premissas!$B$4,IF($F79&lt;&gt;"",$F79+Premissas!$B$4,"")),""))</f>
        <v/>
      </c>
      <c r="K79" s="14" t="n"/>
      <c r="L79" s="20">
        <f>IF(OR($A79="",$J79=""),"",IFERROR($J79-TODAY(),""))</f>
        <v/>
      </c>
      <c r="M79" s="5">
        <f>IF($A79="","",IF(OR($B79="",$C79="",$F79="",$G79="",$K79=""),"Conferir dados da dupla",IF($B79=$C79,"Conferir participantes",IF(OR($K79="Encerrada",$J79=""),"",IF($L79&lt;0,"Conferir revisão vencida",IF($L79&lt;=Premissas!$B$5,"Conferir revisão próxima","No prazo"))))))</f>
        <v/>
      </c>
      <c r="N79" s="10">
        <f>IF(OR($A79="",$F79="",$J79="",$G79=""),"",IFERROR(ROUNDUP(($J79-IF($I79&lt;&gt;"",$I79,$F79))/VLOOKUP($G79,Premissas!$E$4:$F$7,2,FALSE),0),""))</f>
        <v/>
      </c>
    </row>
    <row r="80" ht="32" customHeight="1">
      <c r="A80" s="14" t="n"/>
      <c r="B80" s="15" t="n"/>
      <c r="C80" s="15" t="n"/>
      <c r="D80" s="15" t="n"/>
      <c r="E80" s="15" t="n"/>
      <c r="F80" s="16" t="n"/>
      <c r="G80" s="14" t="n"/>
      <c r="H80" s="14" t="n"/>
      <c r="I80" s="16" t="n"/>
      <c r="J80" s="17">
        <f>IF($A80="","",IFERROR(IF($I80&lt;&gt;"",$I80+Premissas!$B$4,IF($F80&lt;&gt;"",$F80+Premissas!$B$4,"")),""))</f>
        <v/>
      </c>
      <c r="K80" s="14" t="n"/>
      <c r="L80" s="18">
        <f>IF(OR($A80="",$J80=""),"",IFERROR($J80-TODAY(),""))</f>
        <v/>
      </c>
      <c r="M80" s="3">
        <f>IF($A80="","",IF(OR($B80="",$C80="",$F80="",$G80="",$K80=""),"Conferir dados da dupla",IF($B80=$C80,"Conferir participantes",IF(OR($K80="Encerrada",$J80=""),"",IF($L80&lt;0,"Conferir revisão vencida",IF($L80&lt;=Premissas!$B$5,"Conferir revisão próxima","No prazo"))))))</f>
        <v/>
      </c>
      <c r="N80" s="12">
        <f>IF(OR($A80="",$F80="",$J80="",$G80=""),"",IFERROR(ROUNDUP(($J80-IF($I80&lt;&gt;"",$I80,$F80))/VLOOKUP($G80,Premissas!$E$4:$F$7,2,FALSE),0),""))</f>
        <v/>
      </c>
    </row>
    <row r="81" ht="32" customHeight="1">
      <c r="A81" s="14" t="n"/>
      <c r="B81" s="15" t="n"/>
      <c r="C81" s="15" t="n"/>
      <c r="D81" s="15" t="n"/>
      <c r="E81" s="15" t="n"/>
      <c r="F81" s="16" t="n"/>
      <c r="G81" s="14" t="n"/>
      <c r="H81" s="14" t="n"/>
      <c r="I81" s="16" t="n"/>
      <c r="J81" s="19">
        <f>IF($A81="","",IFERROR(IF($I81&lt;&gt;"",$I81+Premissas!$B$4,IF($F81&lt;&gt;"",$F81+Premissas!$B$4,"")),""))</f>
        <v/>
      </c>
      <c r="K81" s="14" t="n"/>
      <c r="L81" s="20">
        <f>IF(OR($A81="",$J81=""),"",IFERROR($J81-TODAY(),""))</f>
        <v/>
      </c>
      <c r="M81" s="5">
        <f>IF($A81="","",IF(OR($B81="",$C81="",$F81="",$G81="",$K81=""),"Conferir dados da dupla",IF($B81=$C81,"Conferir participantes",IF(OR($K81="Encerrada",$J81=""),"",IF($L81&lt;0,"Conferir revisão vencida",IF($L81&lt;=Premissas!$B$5,"Conferir revisão próxima","No prazo"))))))</f>
        <v/>
      </c>
      <c r="N81" s="10">
        <f>IF(OR($A81="",$F81="",$J81="",$G81=""),"",IFERROR(ROUNDUP(($J81-IF($I81&lt;&gt;"",$I81,$F81))/VLOOKUP($G81,Premissas!$E$4:$F$7,2,FALSE),0),""))</f>
        <v/>
      </c>
    </row>
    <row r="82" ht="32" customHeight="1">
      <c r="A82" s="14" t="n"/>
      <c r="B82" s="15" t="n"/>
      <c r="C82" s="15" t="n"/>
      <c r="D82" s="15" t="n"/>
      <c r="E82" s="15" t="n"/>
      <c r="F82" s="16" t="n"/>
      <c r="G82" s="14" t="n"/>
      <c r="H82" s="14" t="n"/>
      <c r="I82" s="16" t="n"/>
      <c r="J82" s="17">
        <f>IF($A82="","",IFERROR(IF($I82&lt;&gt;"",$I82+Premissas!$B$4,IF($F82&lt;&gt;"",$F82+Premissas!$B$4,"")),""))</f>
        <v/>
      </c>
      <c r="K82" s="14" t="n"/>
      <c r="L82" s="18">
        <f>IF(OR($A82="",$J82=""),"",IFERROR($J82-TODAY(),""))</f>
        <v/>
      </c>
      <c r="M82" s="3">
        <f>IF($A82="","",IF(OR($B82="",$C82="",$F82="",$G82="",$K82=""),"Conferir dados da dupla",IF($B82=$C82,"Conferir participantes",IF(OR($K82="Encerrada",$J82=""),"",IF($L82&lt;0,"Conferir revisão vencida",IF($L82&lt;=Premissas!$B$5,"Conferir revisão próxima","No prazo"))))))</f>
        <v/>
      </c>
      <c r="N82" s="12">
        <f>IF(OR($A82="",$F82="",$J82="",$G82=""),"",IFERROR(ROUNDUP(($J82-IF($I82&lt;&gt;"",$I82,$F82))/VLOOKUP($G82,Premissas!$E$4:$F$7,2,FALSE),0),""))</f>
        <v/>
      </c>
    </row>
    <row r="83" ht="32" customHeight="1">
      <c r="A83" s="14" t="n"/>
      <c r="B83" s="15" t="n"/>
      <c r="C83" s="15" t="n"/>
      <c r="D83" s="15" t="n"/>
      <c r="E83" s="15" t="n"/>
      <c r="F83" s="16" t="n"/>
      <c r="G83" s="14" t="n"/>
      <c r="H83" s="14" t="n"/>
      <c r="I83" s="16" t="n"/>
      <c r="J83" s="19">
        <f>IF($A83="","",IFERROR(IF($I83&lt;&gt;"",$I83+Premissas!$B$4,IF($F83&lt;&gt;"",$F83+Premissas!$B$4,"")),""))</f>
        <v/>
      </c>
      <c r="K83" s="14" t="n"/>
      <c r="L83" s="20">
        <f>IF(OR($A83="",$J83=""),"",IFERROR($J83-TODAY(),""))</f>
        <v/>
      </c>
      <c r="M83" s="5">
        <f>IF($A83="","",IF(OR($B83="",$C83="",$F83="",$G83="",$K83=""),"Conferir dados da dupla",IF($B83=$C83,"Conferir participantes",IF(OR($K83="Encerrada",$J83=""),"",IF($L83&lt;0,"Conferir revisão vencida",IF($L83&lt;=Premissas!$B$5,"Conferir revisão próxima","No prazo"))))))</f>
        <v/>
      </c>
      <c r="N83" s="10">
        <f>IF(OR($A83="",$F83="",$J83="",$G83=""),"",IFERROR(ROUNDUP(($J83-IF($I83&lt;&gt;"",$I83,$F83))/VLOOKUP($G83,Premissas!$E$4:$F$7,2,FALSE),0),""))</f>
        <v/>
      </c>
    </row>
    <row r="84" ht="32" customHeight="1">
      <c r="A84" s="14" t="n"/>
      <c r="B84" s="15" t="n"/>
      <c r="C84" s="15" t="n"/>
      <c r="D84" s="15" t="n"/>
      <c r="E84" s="15" t="n"/>
      <c r="F84" s="16" t="n"/>
      <c r="G84" s="14" t="n"/>
      <c r="H84" s="14" t="n"/>
      <c r="I84" s="16" t="n"/>
      <c r="J84" s="17">
        <f>IF($A84="","",IFERROR(IF($I84&lt;&gt;"",$I84+Premissas!$B$4,IF($F84&lt;&gt;"",$F84+Premissas!$B$4,"")),""))</f>
        <v/>
      </c>
      <c r="K84" s="14" t="n"/>
      <c r="L84" s="18">
        <f>IF(OR($A84="",$J84=""),"",IFERROR($J84-TODAY(),""))</f>
        <v/>
      </c>
      <c r="M84" s="3">
        <f>IF($A84="","",IF(OR($B84="",$C84="",$F84="",$G84="",$K84=""),"Conferir dados da dupla",IF($B84=$C84,"Conferir participantes",IF(OR($K84="Encerrada",$J84=""),"",IF($L84&lt;0,"Conferir revisão vencida",IF($L84&lt;=Premissas!$B$5,"Conferir revisão próxima","No prazo"))))))</f>
        <v/>
      </c>
      <c r="N84" s="12">
        <f>IF(OR($A84="",$F84="",$J84="",$G84=""),"",IFERROR(ROUNDUP(($J84-IF($I84&lt;&gt;"",$I84,$F84))/VLOOKUP($G84,Premissas!$E$4:$F$7,2,FALSE),0),""))</f>
        <v/>
      </c>
    </row>
    <row r="85" ht="32" customHeight="1">
      <c r="A85" s="14" t="n"/>
      <c r="B85" s="15" t="n"/>
      <c r="C85" s="15" t="n"/>
      <c r="D85" s="15" t="n"/>
      <c r="E85" s="15" t="n"/>
      <c r="F85" s="16" t="n"/>
      <c r="G85" s="14" t="n"/>
      <c r="H85" s="14" t="n"/>
      <c r="I85" s="16" t="n"/>
      <c r="J85" s="19">
        <f>IF($A85="","",IFERROR(IF($I85&lt;&gt;"",$I85+Premissas!$B$4,IF($F85&lt;&gt;"",$F85+Premissas!$B$4,"")),""))</f>
        <v/>
      </c>
      <c r="K85" s="14" t="n"/>
      <c r="L85" s="20">
        <f>IF(OR($A85="",$J85=""),"",IFERROR($J85-TODAY(),""))</f>
        <v/>
      </c>
      <c r="M85" s="5">
        <f>IF($A85="","",IF(OR($B85="",$C85="",$F85="",$G85="",$K85=""),"Conferir dados da dupla",IF($B85=$C85,"Conferir participantes",IF(OR($K85="Encerrada",$J85=""),"",IF($L85&lt;0,"Conferir revisão vencida",IF($L85&lt;=Premissas!$B$5,"Conferir revisão próxima","No prazo"))))))</f>
        <v/>
      </c>
      <c r="N85" s="10">
        <f>IF(OR($A85="",$F85="",$J85="",$G85=""),"",IFERROR(ROUNDUP(($J85-IF($I85&lt;&gt;"",$I85,$F85))/VLOOKUP($G85,Premissas!$E$4:$F$7,2,FALSE),0),""))</f>
        <v/>
      </c>
    </row>
    <row r="86" ht="32" customHeight="1">
      <c r="A86" s="14" t="n"/>
      <c r="B86" s="15" t="n"/>
      <c r="C86" s="15" t="n"/>
      <c r="D86" s="15" t="n"/>
      <c r="E86" s="15" t="n"/>
      <c r="F86" s="16" t="n"/>
      <c r="G86" s="14" t="n"/>
      <c r="H86" s="14" t="n"/>
      <c r="I86" s="16" t="n"/>
      <c r="J86" s="17">
        <f>IF($A86="","",IFERROR(IF($I86&lt;&gt;"",$I86+Premissas!$B$4,IF($F86&lt;&gt;"",$F86+Premissas!$B$4,"")),""))</f>
        <v/>
      </c>
      <c r="K86" s="14" t="n"/>
      <c r="L86" s="18">
        <f>IF(OR($A86="",$J86=""),"",IFERROR($J86-TODAY(),""))</f>
        <v/>
      </c>
      <c r="M86" s="3">
        <f>IF($A86="","",IF(OR($B86="",$C86="",$F86="",$G86="",$K86=""),"Conferir dados da dupla",IF($B86=$C86,"Conferir participantes",IF(OR($K86="Encerrada",$J86=""),"",IF($L86&lt;0,"Conferir revisão vencida",IF($L86&lt;=Premissas!$B$5,"Conferir revisão próxima","No prazo"))))))</f>
        <v/>
      </c>
      <c r="N86" s="12">
        <f>IF(OR($A86="",$F86="",$J86="",$G86=""),"",IFERROR(ROUNDUP(($J86-IF($I86&lt;&gt;"",$I86,$F86))/VLOOKUP($G86,Premissas!$E$4:$F$7,2,FALSE),0),""))</f>
        <v/>
      </c>
    </row>
    <row r="87" ht="32" customHeight="1">
      <c r="A87" s="14" t="n"/>
      <c r="B87" s="15" t="n"/>
      <c r="C87" s="15" t="n"/>
      <c r="D87" s="15" t="n"/>
      <c r="E87" s="15" t="n"/>
      <c r="F87" s="16" t="n"/>
      <c r="G87" s="14" t="n"/>
      <c r="H87" s="14" t="n"/>
      <c r="I87" s="16" t="n"/>
      <c r="J87" s="19">
        <f>IF($A87="","",IFERROR(IF($I87&lt;&gt;"",$I87+Premissas!$B$4,IF($F87&lt;&gt;"",$F87+Premissas!$B$4,"")),""))</f>
        <v/>
      </c>
      <c r="K87" s="14" t="n"/>
      <c r="L87" s="20">
        <f>IF(OR($A87="",$J87=""),"",IFERROR($J87-TODAY(),""))</f>
        <v/>
      </c>
      <c r="M87" s="5">
        <f>IF($A87="","",IF(OR($B87="",$C87="",$F87="",$G87="",$K87=""),"Conferir dados da dupla",IF($B87=$C87,"Conferir participantes",IF(OR($K87="Encerrada",$J87=""),"",IF($L87&lt;0,"Conferir revisão vencida",IF($L87&lt;=Premissas!$B$5,"Conferir revisão próxima","No prazo"))))))</f>
        <v/>
      </c>
      <c r="N87" s="10">
        <f>IF(OR($A87="",$F87="",$J87="",$G87=""),"",IFERROR(ROUNDUP(($J87-IF($I87&lt;&gt;"",$I87,$F87))/VLOOKUP($G87,Premissas!$E$4:$F$7,2,FALSE),0),""))</f>
        <v/>
      </c>
    </row>
    <row r="88" ht="32" customHeight="1">
      <c r="A88" s="14" t="n"/>
      <c r="B88" s="15" t="n"/>
      <c r="C88" s="15" t="n"/>
      <c r="D88" s="15" t="n"/>
      <c r="E88" s="15" t="n"/>
      <c r="F88" s="16" t="n"/>
      <c r="G88" s="14" t="n"/>
      <c r="H88" s="14" t="n"/>
      <c r="I88" s="16" t="n"/>
      <c r="J88" s="17">
        <f>IF($A88="","",IFERROR(IF($I88&lt;&gt;"",$I88+Premissas!$B$4,IF($F88&lt;&gt;"",$F88+Premissas!$B$4,"")),""))</f>
        <v/>
      </c>
      <c r="K88" s="14" t="n"/>
      <c r="L88" s="18">
        <f>IF(OR($A88="",$J88=""),"",IFERROR($J88-TODAY(),""))</f>
        <v/>
      </c>
      <c r="M88" s="3">
        <f>IF($A88="","",IF(OR($B88="",$C88="",$F88="",$G88="",$K88=""),"Conferir dados da dupla",IF($B88=$C88,"Conferir participantes",IF(OR($K88="Encerrada",$J88=""),"",IF($L88&lt;0,"Conferir revisão vencida",IF($L88&lt;=Premissas!$B$5,"Conferir revisão próxima","No prazo"))))))</f>
        <v/>
      </c>
      <c r="N88" s="12">
        <f>IF(OR($A88="",$F88="",$J88="",$G88=""),"",IFERROR(ROUNDUP(($J88-IF($I88&lt;&gt;"",$I88,$F88))/VLOOKUP($G88,Premissas!$E$4:$F$7,2,FALSE),0),""))</f>
        <v/>
      </c>
    </row>
    <row r="89" ht="32" customHeight="1">
      <c r="A89" s="14" t="n"/>
      <c r="B89" s="15" t="n"/>
      <c r="C89" s="15" t="n"/>
      <c r="D89" s="15" t="n"/>
      <c r="E89" s="15" t="n"/>
      <c r="F89" s="16" t="n"/>
      <c r="G89" s="14" t="n"/>
      <c r="H89" s="14" t="n"/>
      <c r="I89" s="16" t="n"/>
      <c r="J89" s="19">
        <f>IF($A89="","",IFERROR(IF($I89&lt;&gt;"",$I89+Premissas!$B$4,IF($F89&lt;&gt;"",$F89+Premissas!$B$4,"")),""))</f>
        <v/>
      </c>
      <c r="K89" s="14" t="n"/>
      <c r="L89" s="20">
        <f>IF(OR($A89="",$J89=""),"",IFERROR($J89-TODAY(),""))</f>
        <v/>
      </c>
      <c r="M89" s="5">
        <f>IF($A89="","",IF(OR($B89="",$C89="",$F89="",$G89="",$K89=""),"Conferir dados da dupla",IF($B89=$C89,"Conferir participantes",IF(OR($K89="Encerrada",$J89=""),"",IF($L89&lt;0,"Conferir revisão vencida",IF($L89&lt;=Premissas!$B$5,"Conferir revisão próxima","No prazo"))))))</f>
        <v/>
      </c>
      <c r="N89" s="10">
        <f>IF(OR($A89="",$F89="",$J89="",$G89=""),"",IFERROR(ROUNDUP(($J89-IF($I89&lt;&gt;"",$I89,$F89))/VLOOKUP($G89,Premissas!$E$4:$F$7,2,FALSE),0),""))</f>
        <v/>
      </c>
    </row>
    <row r="90" ht="32" customHeight="1">
      <c r="A90" s="14" t="n"/>
      <c r="B90" s="15" t="n"/>
      <c r="C90" s="15" t="n"/>
      <c r="D90" s="15" t="n"/>
      <c r="E90" s="15" t="n"/>
      <c r="F90" s="16" t="n"/>
      <c r="G90" s="14" t="n"/>
      <c r="H90" s="14" t="n"/>
      <c r="I90" s="16" t="n"/>
      <c r="J90" s="17">
        <f>IF($A90="","",IFERROR(IF($I90&lt;&gt;"",$I90+Premissas!$B$4,IF($F90&lt;&gt;"",$F90+Premissas!$B$4,"")),""))</f>
        <v/>
      </c>
      <c r="K90" s="14" t="n"/>
      <c r="L90" s="18">
        <f>IF(OR($A90="",$J90=""),"",IFERROR($J90-TODAY(),""))</f>
        <v/>
      </c>
      <c r="M90" s="3">
        <f>IF($A90="","",IF(OR($B90="",$C90="",$F90="",$G90="",$K90=""),"Conferir dados da dupla",IF($B90=$C90,"Conferir participantes",IF(OR($K90="Encerrada",$J90=""),"",IF($L90&lt;0,"Conferir revisão vencida",IF($L90&lt;=Premissas!$B$5,"Conferir revisão próxima","No prazo"))))))</f>
        <v/>
      </c>
      <c r="N90" s="12">
        <f>IF(OR($A90="",$F90="",$J90="",$G90=""),"",IFERROR(ROUNDUP(($J90-IF($I90&lt;&gt;"",$I90,$F90))/VLOOKUP($G90,Premissas!$E$4:$F$7,2,FALSE),0),""))</f>
        <v/>
      </c>
    </row>
    <row r="91" ht="32" customHeight="1">
      <c r="A91" s="14" t="n"/>
      <c r="B91" s="15" t="n"/>
      <c r="C91" s="15" t="n"/>
      <c r="D91" s="15" t="n"/>
      <c r="E91" s="15" t="n"/>
      <c r="F91" s="16" t="n"/>
      <c r="G91" s="14" t="n"/>
      <c r="H91" s="14" t="n"/>
      <c r="I91" s="16" t="n"/>
      <c r="J91" s="19">
        <f>IF($A91="","",IFERROR(IF($I91&lt;&gt;"",$I91+Premissas!$B$4,IF($F91&lt;&gt;"",$F91+Premissas!$B$4,"")),""))</f>
        <v/>
      </c>
      <c r="K91" s="14" t="n"/>
      <c r="L91" s="20">
        <f>IF(OR($A91="",$J91=""),"",IFERROR($J91-TODAY(),""))</f>
        <v/>
      </c>
      <c r="M91" s="5">
        <f>IF($A91="","",IF(OR($B91="",$C91="",$F91="",$G91="",$K91=""),"Conferir dados da dupla",IF($B91=$C91,"Conferir participantes",IF(OR($K91="Encerrada",$J91=""),"",IF($L91&lt;0,"Conferir revisão vencida",IF($L91&lt;=Premissas!$B$5,"Conferir revisão próxima","No prazo"))))))</f>
        <v/>
      </c>
      <c r="N91" s="10">
        <f>IF(OR($A91="",$F91="",$J91="",$G91=""),"",IFERROR(ROUNDUP(($J91-IF($I91&lt;&gt;"",$I91,$F91))/VLOOKUP($G91,Premissas!$E$4:$F$7,2,FALSE),0),""))</f>
        <v/>
      </c>
    </row>
    <row r="92" ht="32" customHeight="1">
      <c r="A92" s="14" t="n"/>
      <c r="B92" s="15" t="n"/>
      <c r="C92" s="15" t="n"/>
      <c r="D92" s="15" t="n"/>
      <c r="E92" s="15" t="n"/>
      <c r="F92" s="16" t="n"/>
      <c r="G92" s="14" t="n"/>
      <c r="H92" s="14" t="n"/>
      <c r="I92" s="16" t="n"/>
      <c r="J92" s="17">
        <f>IF($A92="","",IFERROR(IF($I92&lt;&gt;"",$I92+Premissas!$B$4,IF($F92&lt;&gt;"",$F92+Premissas!$B$4,"")),""))</f>
        <v/>
      </c>
      <c r="K92" s="14" t="n"/>
      <c r="L92" s="18">
        <f>IF(OR($A92="",$J92=""),"",IFERROR($J92-TODAY(),""))</f>
        <v/>
      </c>
      <c r="M92" s="3">
        <f>IF($A92="","",IF(OR($B92="",$C92="",$F92="",$G92="",$K92=""),"Conferir dados da dupla",IF($B92=$C92,"Conferir participantes",IF(OR($K92="Encerrada",$J92=""),"",IF($L92&lt;0,"Conferir revisão vencida",IF($L92&lt;=Premissas!$B$5,"Conferir revisão próxima","No prazo"))))))</f>
        <v/>
      </c>
      <c r="N92" s="12">
        <f>IF(OR($A92="",$F92="",$J92="",$G92=""),"",IFERROR(ROUNDUP(($J92-IF($I92&lt;&gt;"",$I92,$F92))/VLOOKUP($G92,Premissas!$E$4:$F$7,2,FALSE),0),""))</f>
        <v/>
      </c>
    </row>
    <row r="93" ht="32" customHeight="1">
      <c r="A93" s="14" t="n"/>
      <c r="B93" s="15" t="n"/>
      <c r="C93" s="15" t="n"/>
      <c r="D93" s="15" t="n"/>
      <c r="E93" s="15" t="n"/>
      <c r="F93" s="16" t="n"/>
      <c r="G93" s="14" t="n"/>
      <c r="H93" s="14" t="n"/>
      <c r="I93" s="16" t="n"/>
      <c r="J93" s="19">
        <f>IF($A93="","",IFERROR(IF($I93&lt;&gt;"",$I93+Premissas!$B$4,IF($F93&lt;&gt;"",$F93+Premissas!$B$4,"")),""))</f>
        <v/>
      </c>
      <c r="K93" s="14" t="n"/>
      <c r="L93" s="20">
        <f>IF(OR($A93="",$J93=""),"",IFERROR($J93-TODAY(),""))</f>
        <v/>
      </c>
      <c r="M93" s="5">
        <f>IF($A93="","",IF(OR($B93="",$C93="",$F93="",$G93="",$K93=""),"Conferir dados da dupla",IF($B93=$C93,"Conferir participantes",IF(OR($K93="Encerrada",$J93=""),"",IF($L93&lt;0,"Conferir revisão vencida",IF($L93&lt;=Premissas!$B$5,"Conferir revisão próxima","No prazo"))))))</f>
        <v/>
      </c>
      <c r="N93" s="10">
        <f>IF(OR($A93="",$F93="",$J93="",$G93=""),"",IFERROR(ROUNDUP(($J93-IF($I93&lt;&gt;"",$I93,$F93))/VLOOKUP($G93,Premissas!$E$4:$F$7,2,FALSE),0),""))</f>
        <v/>
      </c>
    </row>
    <row r="94" ht="32" customHeight="1">
      <c r="A94" s="14" t="n"/>
      <c r="B94" s="15" t="n"/>
      <c r="C94" s="15" t="n"/>
      <c r="D94" s="15" t="n"/>
      <c r="E94" s="15" t="n"/>
      <c r="F94" s="16" t="n"/>
      <c r="G94" s="14" t="n"/>
      <c r="H94" s="14" t="n"/>
      <c r="I94" s="16" t="n"/>
      <c r="J94" s="17">
        <f>IF($A94="","",IFERROR(IF($I94&lt;&gt;"",$I94+Premissas!$B$4,IF($F94&lt;&gt;"",$F94+Premissas!$B$4,"")),""))</f>
        <v/>
      </c>
      <c r="K94" s="14" t="n"/>
      <c r="L94" s="18">
        <f>IF(OR($A94="",$J94=""),"",IFERROR($J94-TODAY(),""))</f>
        <v/>
      </c>
      <c r="M94" s="3">
        <f>IF($A94="","",IF(OR($B94="",$C94="",$F94="",$G94="",$K94=""),"Conferir dados da dupla",IF($B94=$C94,"Conferir participantes",IF(OR($K94="Encerrada",$J94=""),"",IF($L94&lt;0,"Conferir revisão vencida",IF($L94&lt;=Premissas!$B$5,"Conferir revisão próxima","No prazo"))))))</f>
        <v/>
      </c>
      <c r="N94" s="12">
        <f>IF(OR($A94="",$F94="",$J94="",$G94=""),"",IFERROR(ROUNDUP(($J94-IF($I94&lt;&gt;"",$I94,$F94))/VLOOKUP($G94,Premissas!$E$4:$F$7,2,FALSE),0),""))</f>
        <v/>
      </c>
    </row>
    <row r="95" ht="32" customHeight="1">
      <c r="A95" s="14" t="n"/>
      <c r="B95" s="15" t="n"/>
      <c r="C95" s="15" t="n"/>
      <c r="D95" s="15" t="n"/>
      <c r="E95" s="15" t="n"/>
      <c r="F95" s="16" t="n"/>
      <c r="G95" s="14" t="n"/>
      <c r="H95" s="14" t="n"/>
      <c r="I95" s="16" t="n"/>
      <c r="J95" s="19">
        <f>IF($A95="","",IFERROR(IF($I95&lt;&gt;"",$I95+Premissas!$B$4,IF($F95&lt;&gt;"",$F95+Premissas!$B$4,"")),""))</f>
        <v/>
      </c>
      <c r="K95" s="14" t="n"/>
      <c r="L95" s="20">
        <f>IF(OR($A95="",$J95=""),"",IFERROR($J95-TODAY(),""))</f>
        <v/>
      </c>
      <c r="M95" s="5">
        <f>IF($A95="","",IF(OR($B95="",$C95="",$F95="",$G95="",$K95=""),"Conferir dados da dupla",IF($B95=$C95,"Conferir participantes",IF(OR($K95="Encerrada",$J95=""),"",IF($L95&lt;0,"Conferir revisão vencida",IF($L95&lt;=Premissas!$B$5,"Conferir revisão próxima","No prazo"))))))</f>
        <v/>
      </c>
      <c r="N95" s="10">
        <f>IF(OR($A95="",$F95="",$J95="",$G95=""),"",IFERROR(ROUNDUP(($J95-IF($I95&lt;&gt;"",$I95,$F95))/VLOOKUP($G95,Premissas!$E$4:$F$7,2,FALSE),0),""))</f>
        <v/>
      </c>
    </row>
    <row r="96" ht="32" customHeight="1">
      <c r="A96" s="14" t="n"/>
      <c r="B96" s="15" t="n"/>
      <c r="C96" s="15" t="n"/>
      <c r="D96" s="15" t="n"/>
      <c r="E96" s="15" t="n"/>
      <c r="F96" s="16" t="n"/>
      <c r="G96" s="14" t="n"/>
      <c r="H96" s="14" t="n"/>
      <c r="I96" s="16" t="n"/>
      <c r="J96" s="17">
        <f>IF($A96="","",IFERROR(IF($I96&lt;&gt;"",$I96+Premissas!$B$4,IF($F96&lt;&gt;"",$F96+Premissas!$B$4,"")),""))</f>
        <v/>
      </c>
      <c r="K96" s="14" t="n"/>
      <c r="L96" s="18">
        <f>IF(OR($A96="",$J96=""),"",IFERROR($J96-TODAY(),""))</f>
        <v/>
      </c>
      <c r="M96" s="3">
        <f>IF($A96="","",IF(OR($B96="",$C96="",$F96="",$G96="",$K96=""),"Conferir dados da dupla",IF($B96=$C96,"Conferir participantes",IF(OR($K96="Encerrada",$J96=""),"",IF($L96&lt;0,"Conferir revisão vencida",IF($L96&lt;=Premissas!$B$5,"Conferir revisão próxima","No prazo"))))))</f>
        <v/>
      </c>
      <c r="N96" s="12">
        <f>IF(OR($A96="",$F96="",$J96="",$G96=""),"",IFERROR(ROUNDUP(($J96-IF($I96&lt;&gt;"",$I96,$F96))/VLOOKUP($G96,Premissas!$E$4:$F$7,2,FALSE),0),""))</f>
        <v/>
      </c>
    </row>
    <row r="97" ht="32" customHeight="1">
      <c r="A97" s="14" t="n"/>
      <c r="B97" s="15" t="n"/>
      <c r="C97" s="15" t="n"/>
      <c r="D97" s="15" t="n"/>
      <c r="E97" s="15" t="n"/>
      <c r="F97" s="16" t="n"/>
      <c r="G97" s="14" t="n"/>
      <c r="H97" s="14" t="n"/>
      <c r="I97" s="16" t="n"/>
      <c r="J97" s="19">
        <f>IF($A97="","",IFERROR(IF($I97&lt;&gt;"",$I97+Premissas!$B$4,IF($F97&lt;&gt;"",$F97+Premissas!$B$4,"")),""))</f>
        <v/>
      </c>
      <c r="K97" s="14" t="n"/>
      <c r="L97" s="20">
        <f>IF(OR($A97="",$J97=""),"",IFERROR($J97-TODAY(),""))</f>
        <v/>
      </c>
      <c r="M97" s="5">
        <f>IF($A97="","",IF(OR($B97="",$C97="",$F97="",$G97="",$K97=""),"Conferir dados da dupla",IF($B97=$C97,"Conferir participantes",IF(OR($K97="Encerrada",$J97=""),"",IF($L97&lt;0,"Conferir revisão vencida",IF($L97&lt;=Premissas!$B$5,"Conferir revisão próxima","No prazo"))))))</f>
        <v/>
      </c>
      <c r="N97" s="10">
        <f>IF(OR($A97="",$F97="",$J97="",$G97=""),"",IFERROR(ROUNDUP(($J97-IF($I97&lt;&gt;"",$I97,$F97))/VLOOKUP($G97,Premissas!$E$4:$F$7,2,FALSE),0),""))</f>
        <v/>
      </c>
    </row>
    <row r="98" ht="32" customHeight="1">
      <c r="A98" s="14" t="n"/>
      <c r="B98" s="15" t="n"/>
      <c r="C98" s="15" t="n"/>
      <c r="D98" s="15" t="n"/>
      <c r="E98" s="15" t="n"/>
      <c r="F98" s="16" t="n"/>
      <c r="G98" s="14" t="n"/>
      <c r="H98" s="14" t="n"/>
      <c r="I98" s="16" t="n"/>
      <c r="J98" s="17">
        <f>IF($A98="","",IFERROR(IF($I98&lt;&gt;"",$I98+Premissas!$B$4,IF($F98&lt;&gt;"",$F98+Premissas!$B$4,"")),""))</f>
        <v/>
      </c>
      <c r="K98" s="14" t="n"/>
      <c r="L98" s="18">
        <f>IF(OR($A98="",$J98=""),"",IFERROR($J98-TODAY(),""))</f>
        <v/>
      </c>
      <c r="M98" s="3">
        <f>IF($A98="","",IF(OR($B98="",$C98="",$F98="",$G98="",$K98=""),"Conferir dados da dupla",IF($B98=$C98,"Conferir participantes",IF(OR($K98="Encerrada",$J98=""),"",IF($L98&lt;0,"Conferir revisão vencida",IF($L98&lt;=Premissas!$B$5,"Conferir revisão próxima","No prazo"))))))</f>
        <v/>
      </c>
      <c r="N98" s="12">
        <f>IF(OR($A98="",$F98="",$J98="",$G98=""),"",IFERROR(ROUNDUP(($J98-IF($I98&lt;&gt;"",$I98,$F98))/VLOOKUP($G98,Premissas!$E$4:$F$7,2,FALSE),0),""))</f>
        <v/>
      </c>
    </row>
    <row r="99" ht="32" customHeight="1">
      <c r="A99" s="14" t="n"/>
      <c r="B99" s="15" t="n"/>
      <c r="C99" s="15" t="n"/>
      <c r="D99" s="15" t="n"/>
      <c r="E99" s="15" t="n"/>
      <c r="F99" s="16" t="n"/>
      <c r="G99" s="14" t="n"/>
      <c r="H99" s="14" t="n"/>
      <c r="I99" s="16" t="n"/>
      <c r="J99" s="19">
        <f>IF($A99="","",IFERROR(IF($I99&lt;&gt;"",$I99+Premissas!$B$4,IF($F99&lt;&gt;"",$F99+Premissas!$B$4,"")),""))</f>
        <v/>
      </c>
      <c r="K99" s="14" t="n"/>
      <c r="L99" s="20">
        <f>IF(OR($A99="",$J99=""),"",IFERROR($J99-TODAY(),""))</f>
        <v/>
      </c>
      <c r="M99" s="5">
        <f>IF($A99="","",IF(OR($B99="",$C99="",$F99="",$G99="",$K99=""),"Conferir dados da dupla",IF($B99=$C99,"Conferir participantes",IF(OR($K99="Encerrada",$J99=""),"",IF($L99&lt;0,"Conferir revisão vencida",IF($L99&lt;=Premissas!$B$5,"Conferir revisão próxima","No prazo"))))))</f>
        <v/>
      </c>
      <c r="N99" s="10">
        <f>IF(OR($A99="",$F99="",$J99="",$G99=""),"",IFERROR(ROUNDUP(($J99-IF($I99&lt;&gt;"",$I99,$F99))/VLOOKUP($G99,Premissas!$E$4:$F$7,2,FALSE),0),""))</f>
        <v/>
      </c>
    </row>
    <row r="100" ht="32" customHeight="1">
      <c r="A100" s="14" t="n"/>
      <c r="B100" s="15" t="n"/>
      <c r="C100" s="15" t="n"/>
      <c r="D100" s="15" t="n"/>
      <c r="E100" s="15" t="n"/>
      <c r="F100" s="16" t="n"/>
      <c r="G100" s="14" t="n"/>
      <c r="H100" s="14" t="n"/>
      <c r="I100" s="16" t="n"/>
      <c r="J100" s="17">
        <f>IF($A100="","",IFERROR(IF($I100&lt;&gt;"",$I100+Premissas!$B$4,IF($F100&lt;&gt;"",$F100+Premissas!$B$4,"")),""))</f>
        <v/>
      </c>
      <c r="K100" s="14" t="n"/>
      <c r="L100" s="18">
        <f>IF(OR($A100="",$J100=""),"",IFERROR($J100-TODAY(),""))</f>
        <v/>
      </c>
      <c r="M100" s="3">
        <f>IF($A100="","",IF(OR($B100="",$C100="",$F100="",$G100="",$K100=""),"Conferir dados da dupla",IF($B100=$C100,"Conferir participantes",IF(OR($K100="Encerrada",$J100=""),"",IF($L100&lt;0,"Conferir revisão vencida",IF($L100&lt;=Premissas!$B$5,"Conferir revisão próxima","No prazo"))))))</f>
        <v/>
      </c>
      <c r="N100" s="12">
        <f>IF(OR($A100="",$F100="",$J100="",$G100=""),"",IFERROR(ROUNDUP(($J100-IF($I100&lt;&gt;"",$I100,$F100))/VLOOKUP($G100,Premissas!$E$4:$F$7,2,FALSE),0),""))</f>
        <v/>
      </c>
    </row>
    <row r="101" ht="32" customHeight="1">
      <c r="A101" s="14" t="n"/>
      <c r="B101" s="15" t="n"/>
      <c r="C101" s="15" t="n"/>
      <c r="D101" s="15" t="n"/>
      <c r="E101" s="15" t="n"/>
      <c r="F101" s="16" t="n"/>
      <c r="G101" s="14" t="n"/>
      <c r="H101" s="14" t="n"/>
      <c r="I101" s="16" t="n"/>
      <c r="J101" s="19">
        <f>IF($A101="","",IFERROR(IF($I101&lt;&gt;"",$I101+Premissas!$B$4,IF($F101&lt;&gt;"",$F101+Premissas!$B$4,"")),""))</f>
        <v/>
      </c>
      <c r="K101" s="14" t="n"/>
      <c r="L101" s="20">
        <f>IF(OR($A101="",$J101=""),"",IFERROR($J101-TODAY(),""))</f>
        <v/>
      </c>
      <c r="M101" s="5">
        <f>IF($A101="","",IF(OR($B101="",$C101="",$F101="",$G101="",$K101=""),"Conferir dados da dupla",IF($B101=$C101,"Conferir participantes",IF(OR($K101="Encerrada",$J101=""),"",IF($L101&lt;0,"Conferir revisão vencida",IF($L101&lt;=Premissas!$B$5,"Conferir revisão próxima","No prazo"))))))</f>
        <v/>
      </c>
      <c r="N101" s="10">
        <f>IF(OR($A101="",$F101="",$J101="",$G101=""),"",IFERROR(ROUNDUP(($J101-IF($I101&lt;&gt;"",$I101,$F101))/VLOOKUP($G101,Premissas!$E$4:$F$7,2,FALSE),0),""))</f>
        <v/>
      </c>
    </row>
    <row r="102" ht="32" customHeight="1">
      <c r="A102" s="14" t="n"/>
      <c r="B102" s="15" t="n"/>
      <c r="C102" s="15" t="n"/>
      <c r="D102" s="15" t="n"/>
      <c r="E102" s="15" t="n"/>
      <c r="F102" s="16" t="n"/>
      <c r="G102" s="14" t="n"/>
      <c r="H102" s="14" t="n"/>
      <c r="I102" s="16" t="n"/>
      <c r="J102" s="17">
        <f>IF($A102="","",IFERROR(IF($I102&lt;&gt;"",$I102+Premissas!$B$4,IF($F102&lt;&gt;"",$F102+Premissas!$B$4,"")),""))</f>
        <v/>
      </c>
      <c r="K102" s="14" t="n"/>
      <c r="L102" s="18">
        <f>IF(OR($A102="",$J102=""),"",IFERROR($J102-TODAY(),""))</f>
        <v/>
      </c>
      <c r="M102" s="3">
        <f>IF($A102="","",IF(OR($B102="",$C102="",$F102="",$G102="",$K102=""),"Conferir dados da dupla",IF($B102=$C102,"Conferir participantes",IF(OR($K102="Encerrada",$J102=""),"",IF($L102&lt;0,"Conferir revisão vencida",IF($L102&lt;=Premissas!$B$5,"Conferir revisão próxima","No prazo"))))))</f>
        <v/>
      </c>
      <c r="N102" s="12">
        <f>IF(OR($A102="",$F102="",$J102="",$G102=""),"",IFERROR(ROUNDUP(($J102-IF($I102&lt;&gt;"",$I102,$F102))/VLOOKUP($G102,Premissas!$E$4:$F$7,2,FALSE),0),""))</f>
        <v/>
      </c>
    </row>
    <row r="103" ht="32" customHeight="1">
      <c r="A103" s="14" t="n"/>
      <c r="B103" s="15" t="n"/>
      <c r="C103" s="15" t="n"/>
      <c r="D103" s="15" t="n"/>
      <c r="E103" s="15" t="n"/>
      <c r="F103" s="16" t="n"/>
      <c r="G103" s="14" t="n"/>
      <c r="H103" s="14" t="n"/>
      <c r="I103" s="16" t="n"/>
      <c r="J103" s="19">
        <f>IF($A103="","",IFERROR(IF($I103&lt;&gt;"",$I103+Premissas!$B$4,IF($F103&lt;&gt;"",$F103+Premissas!$B$4,"")),""))</f>
        <v/>
      </c>
      <c r="K103" s="14" t="n"/>
      <c r="L103" s="20">
        <f>IF(OR($A103="",$J103=""),"",IFERROR($J103-TODAY(),""))</f>
        <v/>
      </c>
      <c r="M103" s="5">
        <f>IF($A103="","",IF(OR($B103="",$C103="",$F103="",$G103="",$K103=""),"Conferir dados da dupla",IF($B103=$C103,"Conferir participantes",IF(OR($K103="Encerrada",$J103=""),"",IF($L103&lt;0,"Conferir revisão vencida",IF($L103&lt;=Premissas!$B$5,"Conferir revisão próxima","No prazo"))))))</f>
        <v/>
      </c>
      <c r="N103" s="10">
        <f>IF(OR($A103="",$F103="",$J103="",$G103=""),"",IFERROR(ROUNDUP(($J103-IF($I103&lt;&gt;"",$I103,$F103))/VLOOKUP($G103,Premissas!$E$4:$F$7,2,FALSE),0),""))</f>
        <v/>
      </c>
    </row>
  </sheetData>
  <autoFilter ref="A3:N103"/>
  <mergeCells count="1">
    <mergeCell ref="A1:N1"/>
  </mergeCells>
  <conditionalFormatting sqref="M4:M103">
    <cfRule type="expression" priority="1" dxfId="0">
      <formula>AND($A4&lt;&gt;"",LEFT($M4,8)="Conferir")</formula>
    </cfRule>
    <cfRule type="expression" priority="2" dxfId="1">
      <formula>AND($A4&lt;&gt;"",$M4="No prazo")</formula>
    </cfRule>
  </conditionalFormatting>
  <dataValidations count="5">
    <dataValidation sqref="G4:G103" showDropDown="0" showInputMessage="0" showErrorMessage="0" allowBlank="0" errorTitle="Frequência inválida" error="Selecione uma frequência da lista." promptTitle="Frequência" prompt="Escolha a frequência combinada pela dupla." type="list">
      <formula1>"Semanal,Quinzenal,Mensal,Bimestral"</formula1>
    </dataValidation>
    <dataValidation sqref="H4:H103" showDropDown="0" showInputMessage="0" showErrorMessage="0" allowBlank="0" errorTitle="Dia inválido" error="Selecione um dia da lista." type="list">
      <formula1>"Segunda-feira,Terça-feira,Quarta-feira,Quinta-feira,Sexta-feira,Sábado,Domingo"</formula1>
    </dataValidation>
    <dataValidation sqref="K4:K103" showDropDown="0" showInputMessage="0" showErrorMessage="0" allowBlank="0" errorTitle="Status inválido" error="Selecione um status da lista." type="list">
      <formula1>"Ativa,Em formação,Pausada,Encerrada"</formula1>
    </dataValidation>
    <dataValidation sqref="F4:F103" showDropDown="0" showInputMessage="0" showErrorMessage="0" allowBlank="0" errorTitle="Data fora do limite" error="Informe uma data de início dentro dos limites definidos." promptTitle="Data de início" prompt="Use o formato DD/MM/AAAA." type="date" operator="between">
      <formula1>INDIRECT("Premissas!$B$6")</formula1>
      <formula2>INDIRECT("Premissas!$B$7")</formula2>
    </dataValidation>
    <dataValidation sqref="I4:I103" showDropDown="0" showInputMessage="0" showErrorMessage="0" allowBlank="0" errorTitle="Revisão incoerente" error="A última revisão deve ser uma data válida, dentro dos limites, e não pode ser anterior ao início." type="custom">
      <formula1>OR(I4="",AND(ISNUMBER(I4),I4&gt;=INDIRECT("Premissas!$B$6"),I4&lt;=INDIRECT("Premissas!$B$7"),OR($F4="",I4&gt;=$F4)))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showGridLines="0" tabSelected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6" customWidth="1" min="2" max="2"/>
    <col width="22" customWidth="1" min="3" max="3"/>
    <col width="3" customWidth="1" min="4" max="4"/>
    <col width="22" customWidth="1" min="5" max="5"/>
    <col width="19" customWidth="1" min="6" max="6"/>
    <col width="3" customWidth="1" min="7" max="7"/>
    <col width="20" customWidth="1" min="8" max="8"/>
    <col width="3" customWidth="1" min="9" max="9"/>
    <col width="20" customWidth="1" min="10" max="10"/>
  </cols>
  <sheetData>
    <row r="1" ht="28" customHeight="1">
      <c r="A1" s="1" t="inlineStr">
        <is>
          <t>Premissas das duplas de discipulado</t>
        </is>
      </c>
    </row>
    <row r="2" ht="30" customHeight="1">
      <c r="A2" s="13" t="inlineStr">
        <is>
          <t>As opções textuais são referências estáveis; ajuste os prazos, limites e intervalos destacados em amarelo.</t>
        </is>
      </c>
    </row>
    <row r="3">
      <c r="A3" s="8" t="inlineStr">
        <is>
          <t>Parâmetro</t>
        </is>
      </c>
      <c r="B3" s="8" t="inlineStr">
        <is>
          <t>Valor</t>
        </is>
      </c>
      <c r="C3" s="8" t="inlineStr">
        <is>
          <t>Unidade ou uso</t>
        </is>
      </c>
      <c r="E3" s="8" t="inlineStr">
        <is>
          <t>Frequência combinada</t>
        </is>
      </c>
      <c r="F3" s="8" t="inlineStr">
        <is>
          <t>Intervalo estimado</t>
        </is>
      </c>
      <c r="H3" s="8" t="inlineStr">
        <is>
          <t>Status disponível</t>
        </is>
      </c>
      <c r="J3" s="8" t="inlineStr">
        <is>
          <t>Dia preferido</t>
        </is>
      </c>
    </row>
    <row r="4">
      <c r="A4" s="3" t="inlineStr">
        <is>
          <t>Intervalo padrão para revisão</t>
        </is>
      </c>
      <c r="B4" s="14" t="n">
        <v>90</v>
      </c>
      <c r="C4" s="3" t="inlineStr">
        <is>
          <t>dias</t>
        </is>
      </c>
      <c r="E4" s="11" t="inlineStr">
        <is>
          <t>Semanal</t>
        </is>
      </c>
      <c r="F4" s="21" t="n">
        <v>7</v>
      </c>
      <c r="H4" s="11" t="inlineStr">
        <is>
          <t>Ativa</t>
        </is>
      </c>
      <c r="J4" s="11" t="inlineStr">
        <is>
          <t>Segunda-feira</t>
        </is>
      </c>
    </row>
    <row r="5">
      <c r="A5" s="5" t="inlineStr">
        <is>
          <t>Antecedência para alerta</t>
        </is>
      </c>
      <c r="B5" s="14" t="n">
        <v>14</v>
      </c>
      <c r="C5" s="5" t="inlineStr">
        <is>
          <t>dias</t>
        </is>
      </c>
      <c r="E5" s="9" t="inlineStr">
        <is>
          <t>Quinzenal</t>
        </is>
      </c>
      <c r="F5" s="21" t="n">
        <v>14</v>
      </c>
      <c r="H5" s="9" t="inlineStr">
        <is>
          <t>Em formação</t>
        </is>
      </c>
      <c r="J5" s="9" t="inlineStr">
        <is>
          <t>Terça-feira</t>
        </is>
      </c>
    </row>
    <row r="6">
      <c r="A6" s="3" t="inlineStr">
        <is>
          <t>Data mínima aceita</t>
        </is>
      </c>
      <c r="B6" s="16" t="n">
        <v>45546</v>
      </c>
      <c r="C6" s="3" t="inlineStr">
        <is>
          <t>limite de entrada</t>
        </is>
      </c>
      <c r="E6" s="11" t="inlineStr">
        <is>
          <t>Mensal</t>
        </is>
      </c>
      <c r="F6" s="21" t="n">
        <v>30</v>
      </c>
      <c r="H6" s="11" t="inlineStr">
        <is>
          <t>Pausada</t>
        </is>
      </c>
      <c r="J6" s="11" t="inlineStr">
        <is>
          <t>Quarta-feira</t>
        </is>
      </c>
    </row>
    <row r="7">
      <c r="A7" s="5" t="inlineStr">
        <is>
          <t>Data máxima aceita</t>
        </is>
      </c>
      <c r="B7" s="16" t="n">
        <v>48101</v>
      </c>
      <c r="C7" s="5" t="inlineStr">
        <is>
          <t>limite de entrada</t>
        </is>
      </c>
      <c r="E7" s="9" t="inlineStr">
        <is>
          <t>Bimestral</t>
        </is>
      </c>
      <c r="F7" s="21" t="n">
        <v>60</v>
      </c>
      <c r="H7" s="9" t="inlineStr">
        <is>
          <t>Encerrada</t>
        </is>
      </c>
      <c r="J7" s="9" t="inlineStr">
        <is>
          <t>Quinta-feira</t>
        </is>
      </c>
    </row>
    <row r="8">
      <c r="J8" s="11" t="inlineStr">
        <is>
          <t>Sexta-feira</t>
        </is>
      </c>
    </row>
    <row r="9">
      <c r="J9" s="9" t="inlineStr">
        <is>
          <t>Sábado</t>
        </is>
      </c>
    </row>
    <row r="10">
      <c r="J10" s="11" t="inlineStr">
        <is>
          <t>Domingo</t>
        </is>
      </c>
    </row>
  </sheetData>
  <autoFilter ref="A3:C7"/>
  <mergeCells count="1">
    <mergeCell ref="A1:J1"/>
  </mergeCells>
  <dataValidations count="2">
    <dataValidation sqref="B4:B5 F4:F7" showDropDown="0" showInputMessage="0" showErrorMessage="0" allowBlank="0" errorTitle="Valor fora do intervalo" error="Informe um número inteiro entre 1 e 365." promptTitle="Prazo em dias" prompt="Informe a quantidade de dias." type="whole" operator="between">
      <formula1>1</formula1>
      <formula2>365</formula2>
    </dataValidation>
    <dataValidation sqref="B6:B7" showDropDown="0" showInputMessage="0" showErrorMessage="0" allowBlank="0" errorTitle="Data incoerente" error="Informe uma data válida. A data máxima não pode ser anterior à data mínima." type="custom">
      <formula1>AND(ISNUMBER(B6),B6&gt;=DATE(YEAR(TODAY())-10,1,1),B6&lt;=DATE(YEAR(TODAY())+10,12,31),OR(ROW()&lt;&gt;7,B6&gt;=$B$6))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2026-09-11T15:12:25Z</dcterms:created>
  <dcterms:modified xmlns:dcterms="http://purl.org/dc/terms/" xmlns:xsi="http://www.w3.org/2001/XMLSchema-instance" xsi:type="dcterms:W3CDTF">2026-09-11T15:12:26+00:00Z</dcterms:modified>
</cp:coreProperties>
</file>