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embros" sheetId="2" state="visible" r:id="rId2"/>
    <sheet xmlns:r="http://schemas.openxmlformats.org/officeDocument/2006/relationships" name="Célula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1" hidden="1">'Membros'!$A$4:$I$104</definedName>
    <definedName name="_xlnm._FilterDatabase" localSheetId="2" hidden="1">'Células'!$A$4:$J$104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836"/>
      <sz val="10"/>
    </font>
    <font>
      <name val="Calibri"/>
      <b val="1"/>
      <color rgb="00243836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3F7F4"/>
      </patternFill>
    </fill>
    <fill>
      <patternFill patternType="solid">
        <fgColor rgb="00C887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Alocados por região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'Resumo'!$A$15:$A$18</f>
            </numRef>
          </cat>
          <val>
            <numRef>
              <f>'Resumo'!$B$15:$B$18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Região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Membros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8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Resumo da distribuição de membros em células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20" t="n"/>
    </row>
    <row r="2"/>
    <row r="3" ht="30" customHeight="1">
      <c r="A3" s="3" t="inlineStr">
        <is>
          <t>Indicador</t>
        </is>
      </c>
      <c r="B3" s="3" t="inlineStr">
        <is>
          <t>Valor</t>
        </is>
      </c>
    </row>
    <row r="4" ht="23" customHeight="1">
      <c r="A4" s="4" t="inlineStr">
        <is>
          <t>Pessoas cadastradas</t>
        </is>
      </c>
      <c r="B4" s="5">
        <f>COUNTIF('Membros'!$A$5:$A$104,"&lt;&gt;")</f>
        <v/>
      </c>
    </row>
    <row r="5" ht="23" customHeight="1">
      <c r="A5" s="6" t="inlineStr">
        <is>
          <t>Alocações válidas</t>
        </is>
      </c>
      <c r="B5" s="7">
        <f>COUNTIF('Membros'!$H$5:$H$104,"Alocado")</f>
        <v/>
      </c>
    </row>
    <row r="6" ht="23" customHeight="1">
      <c r="A6" s="4" t="inlineStr">
        <is>
          <t>Pendentes de célula</t>
        </is>
      </c>
      <c r="B6" s="5">
        <f>COUNTIF('Membros'!$H$5:$H$104,"Pendente")</f>
        <v/>
      </c>
    </row>
    <row r="7" ht="23" customHeight="1">
      <c r="A7" s="6" t="inlineStr">
        <is>
          <t>Registros para conferência</t>
        </is>
      </c>
      <c r="B7" s="7">
        <f>COUNTIF('Membros'!$H$5:$H$104,"Conferir")</f>
        <v/>
      </c>
    </row>
    <row r="8" ht="23" customHeight="1">
      <c r="A8" s="4" t="inlineStr">
        <is>
          <t>Células ativas</t>
        </is>
      </c>
      <c r="B8" s="5">
        <f>COUNTIF('Células'!$F$5:$F$104,"Ativa")</f>
        <v/>
      </c>
    </row>
    <row r="9" ht="23" customHeight="1">
      <c r="A9" s="6" t="inlineStr">
        <is>
          <t>Capacidade das células ativas</t>
        </is>
      </c>
      <c r="B9" s="7">
        <f>SUMIF('Células'!$F$5:$F$104,"Ativa",'Células'!$E$5:$E$104)</f>
        <v/>
      </c>
    </row>
    <row r="10" ht="23" customHeight="1">
      <c r="A10" s="4" t="inlineStr">
        <is>
          <t>Pessoas atribuídas a células ativas</t>
        </is>
      </c>
      <c r="B10" s="5">
        <f>SUMIF('Células'!$F$5:$F$104,"Ativa",'Células'!$G$5:$G$104)</f>
        <v/>
      </c>
    </row>
    <row r="11" ht="23" customHeight="1">
      <c r="A11" s="6" t="inlineStr">
        <is>
          <t>Ocupação das células ativas</t>
        </is>
      </c>
      <c r="B11" s="21">
        <f>IFERROR(IF(SUMIF('Células'!$F$5:$F$104,"Ativa",'Células'!$E$5:$E$104)=0,"",SUMIF('Células'!$F$5:$F$104,"Ativa",'Células'!$G$5:$G$104)/SUMIF('Células'!$F$5:$F$104,"Ativa",'Células'!$E$5:$E$104)),"")</f>
        <v/>
      </c>
    </row>
    <row r="12"/>
    <row r="13"/>
    <row r="14" ht="30" customHeight="1">
      <c r="A14" s="9" t="inlineStr">
        <is>
          <t>Região</t>
        </is>
      </c>
      <c r="B14" s="9" t="inlineStr">
        <is>
          <t>Membros alocados</t>
        </is>
      </c>
    </row>
    <row r="15" ht="22" customHeight="1">
      <c r="A15" s="10">
        <f>IF('Premissas'!A10="","",'Premissas'!A10)</f>
        <v/>
      </c>
      <c r="B15" s="7">
        <f>IF(A15="","",COUNTIF('Membros'!$F$5:$F$104,A15))</f>
        <v/>
      </c>
    </row>
    <row r="16" ht="22" customHeight="1">
      <c r="A16" s="11">
        <f>IF('Premissas'!A11="","",'Premissas'!A11)</f>
        <v/>
      </c>
      <c r="B16" s="5">
        <f>IF(A16="","",COUNTIF('Membros'!$F$5:$F$104,A16))</f>
        <v/>
      </c>
    </row>
    <row r="17" ht="22" customHeight="1">
      <c r="A17" s="10">
        <f>IF('Premissas'!A12="","",'Premissas'!A12)</f>
        <v/>
      </c>
      <c r="B17" s="7">
        <f>IF(A17="","",COUNTIF('Membros'!$F$5:$F$104,A17))</f>
        <v/>
      </c>
    </row>
    <row r="18" ht="22" customHeight="1">
      <c r="A18" s="11">
        <f>IF('Premissas'!A13="","",'Premissas'!A13)</f>
        <v/>
      </c>
      <c r="B18" s="5">
        <f>IF(A18="","",COUNTIF('Membros'!$F$5:$F$104,A18))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16" customWidth="1" min="3" max="3"/>
    <col width="20" customWidth="1" min="4" max="4"/>
    <col width="26" customWidth="1" min="5" max="5"/>
    <col width="20" customWidth="1" min="6" max="6"/>
    <col width="24" customWidth="1" min="7" max="7"/>
    <col width="20" customWidth="1" min="8" max="8"/>
    <col width="26" customWidth="1" min="9" max="9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" t="inlineStr">
        <is>
          <t>Distribuição de membros em células fictícias</t>
        </is>
      </c>
      <c r="B1" s="19" t="n"/>
      <c r="C1" s="19" t="n"/>
      <c r="D1" s="19" t="n"/>
      <c r="E1" s="19" t="n"/>
      <c r="F1" s="19" t="n"/>
      <c r="G1" s="19" t="n"/>
      <c r="H1" s="19" t="n"/>
      <c r="I1" s="20" t="n"/>
    </row>
    <row r="2"/>
    <row r="3"/>
    <row r="4" ht="30" customHeight="1">
      <c r="A4" s="3" t="inlineStr">
        <is>
          <t>ID do membro</t>
        </is>
      </c>
      <c r="B4" s="3" t="inlineStr">
        <is>
          <t>Nome fictício</t>
        </is>
      </c>
      <c r="C4" s="3" t="inlineStr">
        <is>
          <t>Data de cadastro</t>
        </is>
      </c>
      <c r="D4" s="3" t="inlineStr">
        <is>
          <t>Região preferida</t>
        </is>
      </c>
      <c r="E4" s="3" t="inlineStr">
        <is>
          <t>Célula atribuída</t>
        </is>
      </c>
      <c r="F4" s="3" t="inlineStr">
        <is>
          <t>Região da célula</t>
        </is>
      </c>
      <c r="G4" s="3" t="inlineStr">
        <is>
          <t>Responsável da célula</t>
        </is>
      </c>
      <c r="H4" s="3" t="inlineStr">
        <is>
          <t>Situação da alocação</t>
        </is>
      </c>
      <c r="I4" s="3" t="inlineStr">
        <is>
          <t>Alerta</t>
        </is>
      </c>
    </row>
    <row r="5" ht="22" customHeight="1">
      <c r="A5" s="12" t="inlineStr">
        <is>
          <t>MEM-FIC-001</t>
        </is>
      </c>
      <c r="B5" s="12" t="inlineStr">
        <is>
          <t>Pessoa Fictícia Alfa</t>
        </is>
      </c>
      <c r="C5" s="22" t="n">
        <v>46066</v>
      </c>
      <c r="D5" s="12" t="inlineStr">
        <is>
          <t>Aurora fictícia</t>
        </is>
      </c>
      <c r="E5" s="12" t="inlineStr">
        <is>
          <t>Célula Fictícia Âmbar</t>
        </is>
      </c>
      <c r="F5" s="10">
        <f>IF(OR(A5="",E5=""),"",IFERROR(VLOOKUP(E5,'Células'!$B$5:$I$104,2,FALSE),""))</f>
        <v/>
      </c>
      <c r="G5" s="10">
        <f>IF(OR(A5="",E5=""),"",IFERROR(VLOOKUP(E5,'Células'!$B$5:$I$104,3,FALSE),""))</f>
        <v/>
      </c>
      <c r="H5" s="10">
        <f>IF(A5="","",IF(OR(B5="",C5="",D5="",COUNTIF($A$5:$A$104,A5)&gt;1),"Conferir",IF(E5="","Pendente",IF(OR(I5="OK",I5="Próxima do limite"),"Alocado","Conferir"))))</f>
        <v/>
      </c>
      <c r="I5" s="10">
        <f>IF(A5="","",IF(B5="","Informar nome",IF(C5="","Informar cadastro",IF(COUNTIF($A$5:$A$104,A5)&gt;1,"ID duplicado",IF(D5="","Informar região",IF(E5="","Definir célula",IF(COUNTIF('Células'!$B$5:$B$104,E5)=0,"Célula não cadastrada",IF(COUNTIF('Células'!$B$5:$B$104,E5)&gt;1,"Nome de célula ambíguo",IFERROR(IF(VLOOKUP(E5,'Células'!$B$5:$I$104,5,FALSE)&lt;&gt;"Ativa","Célula inativa",IF(VLOOKUP(E5,'Células'!$B$5:$I$104,2,FALSE)&lt;&gt;D5,"Conferir região",IF(VLOOKUP(E5,'Células'!$B$5:$I$104,8,FALSE)&gt;1,"Capacidade excedida",IF(VLOOKUP(E5,'Células'!$B$5:$I$104,8,FALSE)&gt;='Premissas'!$B$4,"Próxima do limite","OK")))),"Conferir cadastro da célula")))))))))</f>
        <v/>
      </c>
      <c r="X5">
        <f>IF('Premissas'!A10="","",'Premissas'!A10)</f>
        <v/>
      </c>
      <c r="Y5">
        <f>IF('Células'!B5="","",'Células'!B5)</f>
        <v/>
      </c>
      <c r="Z5">
        <f>'Premissas'!B6</f>
        <v/>
      </c>
    </row>
    <row r="6" ht="22" customHeight="1">
      <c r="A6" s="12" t="inlineStr">
        <is>
          <t>MEM-FIC-002</t>
        </is>
      </c>
      <c r="B6" s="12" t="inlineStr">
        <is>
          <t>Pessoa Fictícia Beta</t>
        </is>
      </c>
      <c r="C6" s="22" t="n">
        <v>46091</v>
      </c>
      <c r="D6" s="12" t="inlineStr">
        <is>
          <t>Aurora fictícia</t>
        </is>
      </c>
      <c r="E6" s="12" t="inlineStr">
        <is>
          <t>Célula Fictícia Âmbar</t>
        </is>
      </c>
      <c r="F6" s="11">
        <f>IF(OR(A6="",E6=""),"",IFERROR(VLOOKUP(E6,'Células'!$B$5:$I$104,2,FALSE),""))</f>
        <v/>
      </c>
      <c r="G6" s="11">
        <f>IF(OR(A6="",E6=""),"",IFERROR(VLOOKUP(E6,'Células'!$B$5:$I$104,3,FALSE),""))</f>
        <v/>
      </c>
      <c r="H6" s="11">
        <f>IF(A6="","",IF(OR(B6="",C6="",D6="",COUNTIF($A$5:$A$104,A6)&gt;1),"Conferir",IF(E6="","Pendente",IF(OR(I6="OK",I6="Próxima do limite"),"Alocado","Conferir"))))</f>
        <v/>
      </c>
      <c r="I6" s="11">
        <f>IF(A6="","",IF(B6="","Informar nome",IF(C6="","Informar cadastro",IF(COUNTIF($A$5:$A$104,A6)&gt;1,"ID duplicado",IF(D6="","Informar região",IF(E6="","Definir célula",IF(COUNTIF('Células'!$B$5:$B$104,E6)=0,"Célula não cadastrada",IF(COUNTIF('Células'!$B$5:$B$104,E6)&gt;1,"Nome de célula ambíguo",IFERROR(IF(VLOOKUP(E6,'Células'!$B$5:$I$104,5,FALSE)&lt;&gt;"Ativa","Célula inativa",IF(VLOOKUP(E6,'Células'!$B$5:$I$104,2,FALSE)&lt;&gt;D6,"Conferir região",IF(VLOOKUP(E6,'Células'!$B$5:$I$104,8,FALSE)&gt;1,"Capacidade excedida",IF(VLOOKUP(E6,'Células'!$B$5:$I$104,8,FALSE)&gt;='Premissas'!$B$4,"Próxima do limite","OK")))),"Conferir cadastro da célula")))))))))</f>
        <v/>
      </c>
      <c r="X6">
        <f>IF('Premissas'!A11="","",'Premissas'!A11)</f>
        <v/>
      </c>
      <c r="Y6">
        <f>IF('Células'!B6="","",'Células'!B6)</f>
        <v/>
      </c>
    </row>
    <row r="7" ht="22" customHeight="1">
      <c r="A7" s="12" t="inlineStr">
        <is>
          <t>MEM-FIC-003</t>
        </is>
      </c>
      <c r="B7" s="12" t="inlineStr">
        <is>
          <t>Pessoa Fictícia Gama</t>
        </is>
      </c>
      <c r="C7" s="22" t="n">
        <v>46116</v>
      </c>
      <c r="D7" s="12" t="inlineStr">
        <is>
          <t>Bosque fictício</t>
        </is>
      </c>
      <c r="E7" s="12" t="inlineStr">
        <is>
          <t>Célula Fictícia Âmbar</t>
        </is>
      </c>
      <c r="F7" s="10">
        <f>IF(OR(A7="",E7=""),"",IFERROR(VLOOKUP(E7,'Células'!$B$5:$I$104,2,FALSE),""))</f>
        <v/>
      </c>
      <c r="G7" s="10">
        <f>IF(OR(A7="",E7=""),"",IFERROR(VLOOKUP(E7,'Células'!$B$5:$I$104,3,FALSE),""))</f>
        <v/>
      </c>
      <c r="H7" s="10">
        <f>IF(A7="","",IF(OR(B7="",C7="",D7="",COUNTIF($A$5:$A$104,A7)&gt;1),"Conferir",IF(E7="","Pendente",IF(OR(I7="OK",I7="Próxima do limite"),"Alocado","Conferir"))))</f>
        <v/>
      </c>
      <c r="I7" s="10">
        <f>IF(A7="","",IF(B7="","Informar nome",IF(C7="","Informar cadastro",IF(COUNTIF($A$5:$A$104,A7)&gt;1,"ID duplicado",IF(D7="","Informar região",IF(E7="","Definir célula",IF(COUNTIF('Células'!$B$5:$B$104,E7)=0,"Célula não cadastrada",IF(COUNTIF('Células'!$B$5:$B$104,E7)&gt;1,"Nome de célula ambíguo",IFERROR(IF(VLOOKUP(E7,'Células'!$B$5:$I$104,5,FALSE)&lt;&gt;"Ativa","Célula inativa",IF(VLOOKUP(E7,'Células'!$B$5:$I$104,2,FALSE)&lt;&gt;D7,"Conferir região",IF(VLOOKUP(E7,'Células'!$B$5:$I$104,8,FALSE)&gt;1,"Capacidade excedida",IF(VLOOKUP(E7,'Células'!$B$5:$I$104,8,FALSE)&gt;='Premissas'!$B$4,"Próxima do limite","OK")))),"Conferir cadastro da célula")))))))))</f>
        <v/>
      </c>
      <c r="X7">
        <f>IF('Premissas'!A12="","",'Premissas'!A12)</f>
        <v/>
      </c>
      <c r="Y7">
        <f>IF('Células'!B7="","",'Células'!B7)</f>
        <v/>
      </c>
    </row>
    <row r="8" ht="22" customHeight="1">
      <c r="A8" s="12" t="inlineStr">
        <is>
          <t>MEM-FIC-004</t>
        </is>
      </c>
      <c r="B8" s="12" t="inlineStr">
        <is>
          <t>Pessoa Fictícia Delta</t>
        </is>
      </c>
      <c r="C8" s="22" t="n">
        <v>46138</v>
      </c>
      <c r="D8" s="12" t="inlineStr">
        <is>
          <t>Aurora fictícia</t>
        </is>
      </c>
      <c r="E8" s="12" t="inlineStr">
        <is>
          <t>Célula Fictícia Cedro</t>
        </is>
      </c>
      <c r="F8" s="11">
        <f>IF(OR(A8="",E8=""),"",IFERROR(VLOOKUP(E8,'Células'!$B$5:$I$104,2,FALSE),""))</f>
        <v/>
      </c>
      <c r="G8" s="11">
        <f>IF(OR(A8="",E8=""),"",IFERROR(VLOOKUP(E8,'Células'!$B$5:$I$104,3,FALSE),""))</f>
        <v/>
      </c>
      <c r="H8" s="11">
        <f>IF(A8="","",IF(OR(B8="",C8="",D8="",COUNTIF($A$5:$A$104,A8)&gt;1),"Conferir",IF(E8="","Pendente",IF(OR(I8="OK",I8="Próxima do limite"),"Alocado","Conferir"))))</f>
        <v/>
      </c>
      <c r="I8" s="11">
        <f>IF(A8="","",IF(B8="","Informar nome",IF(C8="","Informar cadastro",IF(COUNTIF($A$5:$A$104,A8)&gt;1,"ID duplicado",IF(D8="","Informar região",IF(E8="","Definir célula",IF(COUNTIF('Células'!$B$5:$B$104,E8)=0,"Célula não cadastrada",IF(COUNTIF('Células'!$B$5:$B$104,E8)&gt;1,"Nome de célula ambíguo",IFERROR(IF(VLOOKUP(E8,'Células'!$B$5:$I$104,5,FALSE)&lt;&gt;"Ativa","Célula inativa",IF(VLOOKUP(E8,'Células'!$B$5:$I$104,2,FALSE)&lt;&gt;D8,"Conferir região",IF(VLOOKUP(E8,'Células'!$B$5:$I$104,8,FALSE)&gt;1,"Capacidade excedida",IF(VLOOKUP(E8,'Células'!$B$5:$I$104,8,FALSE)&gt;='Premissas'!$B$4,"Próxima do limite","OK")))),"Conferir cadastro da célula")))))))))</f>
        <v/>
      </c>
      <c r="X8">
        <f>IF('Premissas'!A13="","",'Premissas'!A13)</f>
        <v/>
      </c>
      <c r="Y8">
        <f>IF('Células'!B8="","",'Células'!B8)</f>
        <v/>
      </c>
    </row>
    <row r="9" ht="22" customHeight="1">
      <c r="A9" s="12" t="inlineStr">
        <is>
          <t>MEM-FIC-005</t>
        </is>
      </c>
      <c r="B9" s="12" t="inlineStr">
        <is>
          <t>Pessoa Fictícia Épsilon</t>
        </is>
      </c>
      <c r="C9" s="22" t="n">
        <v>46161</v>
      </c>
      <c r="D9" s="12" t="inlineStr">
        <is>
          <t>Bosque fictício</t>
        </is>
      </c>
      <c r="E9" s="12" t="inlineStr">
        <is>
          <t>Célula Fictícia Estrela</t>
        </is>
      </c>
      <c r="F9" s="10">
        <f>IF(OR(A9="",E9=""),"",IFERROR(VLOOKUP(E9,'Células'!$B$5:$I$104,2,FALSE),""))</f>
        <v/>
      </c>
      <c r="G9" s="10">
        <f>IF(OR(A9="",E9=""),"",IFERROR(VLOOKUP(E9,'Células'!$B$5:$I$104,3,FALSE),""))</f>
        <v/>
      </c>
      <c r="H9" s="10">
        <f>IF(A9="","",IF(OR(B9="",C9="",D9="",COUNTIF($A$5:$A$104,A9)&gt;1),"Conferir",IF(E9="","Pendente",IF(OR(I9="OK",I9="Próxima do limite"),"Alocado","Conferir"))))</f>
        <v/>
      </c>
      <c r="I9" s="10">
        <f>IF(A9="","",IF(B9="","Informar nome",IF(C9="","Informar cadastro",IF(COUNTIF($A$5:$A$104,A9)&gt;1,"ID duplicado",IF(D9="","Informar região",IF(E9="","Definir célula",IF(COUNTIF('Células'!$B$5:$B$104,E9)=0,"Célula não cadastrada",IF(COUNTIF('Células'!$B$5:$B$104,E9)&gt;1,"Nome de célula ambíguo",IFERROR(IF(VLOOKUP(E9,'Células'!$B$5:$I$104,5,FALSE)&lt;&gt;"Ativa","Célula inativa",IF(VLOOKUP(E9,'Células'!$B$5:$I$104,2,FALSE)&lt;&gt;D9,"Conferir região",IF(VLOOKUP(E9,'Células'!$B$5:$I$104,8,FALSE)&gt;1,"Capacidade excedida",IF(VLOOKUP(E9,'Células'!$B$5:$I$104,8,FALSE)&gt;='Premissas'!$B$4,"Próxima do limite","OK")))),"Conferir cadastro da célula")))))))))</f>
        <v/>
      </c>
      <c r="X9">
        <f>IF('Premissas'!A14="","",'Premissas'!A14)</f>
        <v/>
      </c>
      <c r="Y9">
        <f>IF('Células'!B9="","",'Células'!B9)</f>
        <v/>
      </c>
    </row>
    <row r="10" ht="22" customHeight="1">
      <c r="A10" s="12" t="inlineStr">
        <is>
          <t>MEM-FIC-006</t>
        </is>
      </c>
      <c r="B10" s="12" t="inlineStr">
        <is>
          <t>Pessoa Fictícia Zeta</t>
        </is>
      </c>
      <c r="C10" s="22" t="n">
        <v>46184</v>
      </c>
      <c r="D10" s="12" t="inlineStr">
        <is>
          <t>Bosque fictício</t>
        </is>
      </c>
      <c r="E10" s="12" t="inlineStr">
        <is>
          <t>Célula Fictícia Estrela</t>
        </is>
      </c>
      <c r="F10" s="11">
        <f>IF(OR(A10="",E10=""),"",IFERROR(VLOOKUP(E10,'Células'!$B$5:$I$104,2,FALSE),""))</f>
        <v/>
      </c>
      <c r="G10" s="11">
        <f>IF(OR(A10="",E10=""),"",IFERROR(VLOOKUP(E10,'Células'!$B$5:$I$104,3,FALSE),""))</f>
        <v/>
      </c>
      <c r="H10" s="11">
        <f>IF(A10="","",IF(OR(B10="",C10="",D10="",COUNTIF($A$5:$A$104,A10)&gt;1),"Conferir",IF(E10="","Pendente",IF(OR(I10="OK",I10="Próxima do limite"),"Alocado","Conferir"))))</f>
        <v/>
      </c>
      <c r="I10" s="11">
        <f>IF(A10="","",IF(B10="","Informar nome",IF(C10="","Informar cadastro",IF(COUNTIF($A$5:$A$104,A10)&gt;1,"ID duplicado",IF(D10="","Informar região",IF(E10="","Definir célula",IF(COUNTIF('Células'!$B$5:$B$104,E10)=0,"Célula não cadastrada",IF(COUNTIF('Células'!$B$5:$B$104,E10)&gt;1,"Nome de célula ambíguo",IFERROR(IF(VLOOKUP(E10,'Células'!$B$5:$I$104,5,FALSE)&lt;&gt;"Ativa","Célula inativa",IF(VLOOKUP(E10,'Células'!$B$5:$I$104,2,FALSE)&lt;&gt;D10,"Conferir região",IF(VLOOKUP(E10,'Células'!$B$5:$I$104,8,FALSE)&gt;1,"Capacidade excedida",IF(VLOOKUP(E10,'Células'!$B$5:$I$104,8,FALSE)&gt;='Premissas'!$B$4,"Próxima do limite","OK")))),"Conferir cadastro da célula")))))))))</f>
        <v/>
      </c>
      <c r="X10">
        <f>IF('Premissas'!A15="","",'Premissas'!A15)</f>
        <v/>
      </c>
      <c r="Y10">
        <f>IF('Células'!B10="","",'Células'!B10)</f>
        <v/>
      </c>
    </row>
    <row r="11" ht="22" customHeight="1">
      <c r="A11" s="12" t="inlineStr">
        <is>
          <t>MEM-FIC-007</t>
        </is>
      </c>
      <c r="B11" s="12" t="inlineStr">
        <is>
          <t>Pessoa Fictícia Eta</t>
        </is>
      </c>
      <c r="C11" s="22" t="n">
        <v>46202</v>
      </c>
      <c r="D11" s="12" t="inlineStr">
        <is>
          <t>Bosque fictício</t>
        </is>
      </c>
      <c r="E11" s="12" t="inlineStr">
        <is>
          <t>Célula Fictícia Ponte</t>
        </is>
      </c>
      <c r="F11" s="10">
        <f>IF(OR(A11="",E11=""),"",IFERROR(VLOOKUP(E11,'Células'!$B$5:$I$104,2,FALSE),""))</f>
        <v/>
      </c>
      <c r="G11" s="10">
        <f>IF(OR(A11="",E11=""),"",IFERROR(VLOOKUP(E11,'Células'!$B$5:$I$104,3,FALSE),""))</f>
        <v/>
      </c>
      <c r="H11" s="10">
        <f>IF(A11="","",IF(OR(B11="",C11="",D11="",COUNTIF($A$5:$A$104,A11)&gt;1),"Conferir",IF(E11="","Pendente",IF(OR(I11="OK",I11="Próxima do limite"),"Alocado","Conferir"))))</f>
        <v/>
      </c>
      <c r="I11" s="10">
        <f>IF(A11="","",IF(B11="","Informar nome",IF(C11="","Informar cadastro",IF(COUNTIF($A$5:$A$104,A11)&gt;1,"ID duplicado",IF(D11="","Informar região",IF(E11="","Definir célula",IF(COUNTIF('Células'!$B$5:$B$104,E11)=0,"Célula não cadastrada",IF(COUNTIF('Células'!$B$5:$B$104,E11)&gt;1,"Nome de célula ambíguo",IFERROR(IF(VLOOKUP(E11,'Células'!$B$5:$I$104,5,FALSE)&lt;&gt;"Ativa","Célula inativa",IF(VLOOKUP(E11,'Células'!$B$5:$I$104,2,FALSE)&lt;&gt;D11,"Conferir região",IF(VLOOKUP(E11,'Células'!$B$5:$I$104,8,FALSE)&gt;1,"Capacidade excedida",IF(VLOOKUP(E11,'Células'!$B$5:$I$104,8,FALSE)&gt;='Premissas'!$B$4,"Próxima do limite","OK")))),"Conferir cadastro da célula")))))))))</f>
        <v/>
      </c>
      <c r="X11">
        <f>IF('Premissas'!A16="","",'Premissas'!A16)</f>
        <v/>
      </c>
      <c r="Y11">
        <f>IF('Células'!B11="","",'Células'!B11)</f>
        <v/>
      </c>
    </row>
    <row r="12" ht="22" customHeight="1">
      <c r="A12" s="12" t="inlineStr">
        <is>
          <t>MEM-FIC-008</t>
        </is>
      </c>
      <c r="B12" s="12" t="inlineStr">
        <is>
          <t>Pessoa Fictícia Teta</t>
        </is>
      </c>
      <c r="C12" s="22" t="n">
        <v>46223</v>
      </c>
      <c r="D12" s="12" t="inlineStr">
        <is>
          <t>Lago fictício</t>
        </is>
      </c>
      <c r="E12" s="12" t="inlineStr">
        <is>
          <t>Célula Fictícia Horizonte</t>
        </is>
      </c>
      <c r="F12" s="11">
        <f>IF(OR(A12="",E12=""),"",IFERROR(VLOOKUP(E12,'Células'!$B$5:$I$104,2,FALSE),""))</f>
        <v/>
      </c>
      <c r="G12" s="11">
        <f>IF(OR(A12="",E12=""),"",IFERROR(VLOOKUP(E12,'Células'!$B$5:$I$104,3,FALSE),""))</f>
        <v/>
      </c>
      <c r="H12" s="11">
        <f>IF(A12="","",IF(OR(B12="",C12="",D12="",COUNTIF($A$5:$A$104,A12)&gt;1),"Conferir",IF(E12="","Pendente",IF(OR(I12="OK",I12="Próxima do limite"),"Alocado","Conferir"))))</f>
        <v/>
      </c>
      <c r="I12" s="11">
        <f>IF(A12="","",IF(B12="","Informar nome",IF(C12="","Informar cadastro",IF(COUNTIF($A$5:$A$104,A12)&gt;1,"ID duplicado",IF(D12="","Informar região",IF(E12="","Definir célula",IF(COUNTIF('Células'!$B$5:$B$104,E12)=0,"Célula não cadastrada",IF(COUNTIF('Células'!$B$5:$B$104,E12)&gt;1,"Nome de célula ambíguo",IFERROR(IF(VLOOKUP(E12,'Células'!$B$5:$I$104,5,FALSE)&lt;&gt;"Ativa","Célula inativa",IF(VLOOKUP(E12,'Células'!$B$5:$I$104,2,FALSE)&lt;&gt;D12,"Conferir região",IF(VLOOKUP(E12,'Células'!$B$5:$I$104,8,FALSE)&gt;1,"Capacidade excedida",IF(VLOOKUP(E12,'Células'!$B$5:$I$104,8,FALSE)&gt;='Premissas'!$B$4,"Próxima do limite","OK")))),"Conferir cadastro da célula")))))))))</f>
        <v/>
      </c>
      <c r="X12">
        <f>IF('Premissas'!A17="","",'Premissas'!A17)</f>
        <v/>
      </c>
      <c r="Y12">
        <f>IF('Células'!B12="","",'Células'!B12)</f>
        <v/>
      </c>
    </row>
    <row r="13" ht="22" customHeight="1">
      <c r="A13" s="12" t="inlineStr">
        <is>
          <t>MEM-FIC-009</t>
        </is>
      </c>
      <c r="B13" s="12" t="inlineStr">
        <is>
          <t>Pessoa Fictícia Iota</t>
        </is>
      </c>
      <c r="C13" s="22" t="n">
        <v>46245</v>
      </c>
      <c r="D13" s="12" t="inlineStr">
        <is>
          <t>Lago fictício</t>
        </is>
      </c>
      <c r="E13" s="12" t="inlineStr">
        <is>
          <t>Célula Fictícia Ipê</t>
        </is>
      </c>
      <c r="F13" s="10">
        <f>IF(OR(A13="",E13=""),"",IFERROR(VLOOKUP(E13,'Células'!$B$5:$I$104,2,FALSE),""))</f>
        <v/>
      </c>
      <c r="G13" s="10">
        <f>IF(OR(A13="",E13=""),"",IFERROR(VLOOKUP(E13,'Células'!$B$5:$I$104,3,FALSE),""))</f>
        <v/>
      </c>
      <c r="H13" s="10">
        <f>IF(A13="","",IF(OR(B13="",C13="",D13="",COUNTIF($A$5:$A$104,A13)&gt;1),"Conferir",IF(E13="","Pendente",IF(OR(I13="OK",I13="Próxima do limite"),"Alocado","Conferir"))))</f>
        <v/>
      </c>
      <c r="I13" s="10">
        <f>IF(A13="","",IF(B13="","Informar nome",IF(C13="","Informar cadastro",IF(COUNTIF($A$5:$A$104,A13)&gt;1,"ID duplicado",IF(D13="","Informar região",IF(E13="","Definir célula",IF(COUNTIF('Células'!$B$5:$B$104,E13)=0,"Célula não cadastrada",IF(COUNTIF('Células'!$B$5:$B$104,E13)&gt;1,"Nome de célula ambíguo",IFERROR(IF(VLOOKUP(E13,'Células'!$B$5:$I$104,5,FALSE)&lt;&gt;"Ativa","Célula inativa",IF(VLOOKUP(E13,'Células'!$B$5:$I$104,2,FALSE)&lt;&gt;D13,"Conferir região",IF(VLOOKUP(E13,'Células'!$B$5:$I$104,8,FALSE)&gt;1,"Capacidade excedida",IF(VLOOKUP(E13,'Células'!$B$5:$I$104,8,FALSE)&gt;='Premissas'!$B$4,"Próxima do limite","OK")))),"Conferir cadastro da célula")))))))))</f>
        <v/>
      </c>
      <c r="X13">
        <f>IF('Premissas'!A18="","",'Premissas'!A18)</f>
        <v/>
      </c>
      <c r="Y13">
        <f>IF('Células'!B13="","",'Células'!B13)</f>
        <v/>
      </c>
    </row>
    <row r="14" ht="22" customHeight="1">
      <c r="A14" s="12" t="inlineStr">
        <is>
          <t>MEM-FIC-010</t>
        </is>
      </c>
      <c r="B14" s="12" t="inlineStr">
        <is>
          <t>Pessoa Fictícia Capa</t>
        </is>
      </c>
      <c r="C14" s="22" t="n">
        <v>46264</v>
      </c>
      <c r="D14" s="12" t="inlineStr">
        <is>
          <t>Colina fictícia</t>
        </is>
      </c>
      <c r="E14" s="12" t="n"/>
      <c r="F14" s="11">
        <f>IF(OR(A14="",E14=""),"",IFERROR(VLOOKUP(E14,'Células'!$B$5:$I$104,2,FALSE),""))</f>
        <v/>
      </c>
      <c r="G14" s="11">
        <f>IF(OR(A14="",E14=""),"",IFERROR(VLOOKUP(E14,'Células'!$B$5:$I$104,3,FALSE),""))</f>
        <v/>
      </c>
      <c r="H14" s="11">
        <f>IF(A14="","",IF(OR(B14="",C14="",D14="",COUNTIF($A$5:$A$104,A14)&gt;1),"Conferir",IF(E14="","Pendente",IF(OR(I14="OK",I14="Próxima do limite"),"Alocado","Conferir"))))</f>
        <v/>
      </c>
      <c r="I14" s="11">
        <f>IF(A14="","",IF(B14="","Informar nome",IF(C14="","Informar cadastro",IF(COUNTIF($A$5:$A$104,A14)&gt;1,"ID duplicado",IF(D14="","Informar região",IF(E14="","Definir célula",IF(COUNTIF('Células'!$B$5:$B$104,E14)=0,"Célula não cadastrada",IF(COUNTIF('Células'!$B$5:$B$104,E14)&gt;1,"Nome de célula ambíguo",IFERROR(IF(VLOOKUP(E14,'Células'!$B$5:$I$104,5,FALSE)&lt;&gt;"Ativa","Célula inativa",IF(VLOOKUP(E14,'Células'!$B$5:$I$104,2,FALSE)&lt;&gt;D14,"Conferir região",IF(VLOOKUP(E14,'Células'!$B$5:$I$104,8,FALSE)&gt;1,"Capacidade excedida",IF(VLOOKUP(E14,'Células'!$B$5:$I$104,8,FALSE)&gt;='Premissas'!$B$4,"Próxima do limite","OK")))),"Conferir cadastro da célula")))))))))</f>
        <v/>
      </c>
      <c r="X14">
        <f>IF('Premissas'!A19="","",'Premissas'!A19)</f>
        <v/>
      </c>
      <c r="Y14">
        <f>IF('Células'!B14="","",'Células'!B14)</f>
        <v/>
      </c>
    </row>
    <row r="15" ht="22" customHeight="1">
      <c r="A15" s="12" t="n"/>
      <c r="B15" s="12" t="n"/>
      <c r="C15" s="22" t="n"/>
      <c r="D15" s="12" t="n"/>
      <c r="E15" s="12" t="n"/>
      <c r="F15" s="10">
        <f>IF(OR(A15="",E15=""),"",IFERROR(VLOOKUP(E15,'Células'!$B$5:$I$104,2,FALSE),""))</f>
        <v/>
      </c>
      <c r="G15" s="10">
        <f>IF(OR(A15="",E15=""),"",IFERROR(VLOOKUP(E15,'Células'!$B$5:$I$104,3,FALSE),""))</f>
        <v/>
      </c>
      <c r="H15" s="10">
        <f>IF(A15="","",IF(OR(B15="",C15="",D15="",COUNTIF($A$5:$A$104,A15)&gt;1),"Conferir",IF(E15="","Pendente",IF(OR(I15="OK",I15="Próxima do limite"),"Alocado","Conferir"))))</f>
        <v/>
      </c>
      <c r="I15" s="10">
        <f>IF(A15="","",IF(B15="","Informar nome",IF(C15="","Informar cadastro",IF(COUNTIF($A$5:$A$104,A15)&gt;1,"ID duplicado",IF(D15="","Informar região",IF(E15="","Definir célula",IF(COUNTIF('Células'!$B$5:$B$104,E15)=0,"Célula não cadastrada",IF(COUNTIF('Células'!$B$5:$B$104,E15)&gt;1,"Nome de célula ambíguo",IFERROR(IF(VLOOKUP(E15,'Células'!$B$5:$I$104,5,FALSE)&lt;&gt;"Ativa","Célula inativa",IF(VLOOKUP(E15,'Células'!$B$5:$I$104,2,FALSE)&lt;&gt;D15,"Conferir região",IF(VLOOKUP(E15,'Células'!$B$5:$I$104,8,FALSE)&gt;1,"Capacidade excedida",IF(VLOOKUP(E15,'Células'!$B$5:$I$104,8,FALSE)&gt;='Premissas'!$B$4,"Próxima do limite","OK")))),"Conferir cadastro da célula")))))))))</f>
        <v/>
      </c>
      <c r="X15">
        <f>IF('Premissas'!A20="","",'Premissas'!A20)</f>
        <v/>
      </c>
      <c r="Y15">
        <f>IF('Células'!B15="","",'Células'!B15)</f>
        <v/>
      </c>
    </row>
    <row r="16" ht="22" customHeight="1">
      <c r="A16" s="12" t="n"/>
      <c r="B16" s="12" t="n"/>
      <c r="C16" s="22" t="n"/>
      <c r="D16" s="12" t="n"/>
      <c r="E16" s="12" t="n"/>
      <c r="F16" s="11">
        <f>IF(OR(A16="",E16=""),"",IFERROR(VLOOKUP(E16,'Células'!$B$5:$I$104,2,FALSE),""))</f>
        <v/>
      </c>
      <c r="G16" s="11">
        <f>IF(OR(A16="",E16=""),"",IFERROR(VLOOKUP(E16,'Células'!$B$5:$I$104,3,FALSE),""))</f>
        <v/>
      </c>
      <c r="H16" s="11">
        <f>IF(A16="","",IF(OR(B16="",C16="",D16="",COUNTIF($A$5:$A$104,A16)&gt;1),"Conferir",IF(E16="","Pendente",IF(OR(I16="OK",I16="Próxima do limite"),"Alocado","Conferir"))))</f>
        <v/>
      </c>
      <c r="I16" s="11">
        <f>IF(A16="","",IF(B16="","Informar nome",IF(C16="","Informar cadastro",IF(COUNTIF($A$5:$A$104,A16)&gt;1,"ID duplicado",IF(D16="","Informar região",IF(E16="","Definir célula",IF(COUNTIF('Células'!$B$5:$B$104,E16)=0,"Célula não cadastrada",IF(COUNTIF('Células'!$B$5:$B$104,E16)&gt;1,"Nome de célula ambíguo",IFERROR(IF(VLOOKUP(E16,'Células'!$B$5:$I$104,5,FALSE)&lt;&gt;"Ativa","Célula inativa",IF(VLOOKUP(E16,'Células'!$B$5:$I$104,2,FALSE)&lt;&gt;D16,"Conferir região",IF(VLOOKUP(E16,'Células'!$B$5:$I$104,8,FALSE)&gt;1,"Capacidade excedida",IF(VLOOKUP(E16,'Células'!$B$5:$I$104,8,FALSE)&gt;='Premissas'!$B$4,"Próxima do limite","OK")))),"Conferir cadastro da célula")))))))))</f>
        <v/>
      </c>
      <c r="X16">
        <f>IF('Premissas'!A21="","",'Premissas'!A21)</f>
        <v/>
      </c>
      <c r="Y16">
        <f>IF('Células'!B16="","",'Células'!B16)</f>
        <v/>
      </c>
    </row>
    <row r="17" ht="22" customHeight="1">
      <c r="A17" s="12" t="n"/>
      <c r="B17" s="12" t="n"/>
      <c r="C17" s="22" t="n"/>
      <c r="D17" s="12" t="n"/>
      <c r="E17" s="12" t="n"/>
      <c r="F17" s="10">
        <f>IF(OR(A17="",E17=""),"",IFERROR(VLOOKUP(E17,'Células'!$B$5:$I$104,2,FALSE),""))</f>
        <v/>
      </c>
      <c r="G17" s="10">
        <f>IF(OR(A17="",E17=""),"",IFERROR(VLOOKUP(E17,'Células'!$B$5:$I$104,3,FALSE),""))</f>
        <v/>
      </c>
      <c r="H17" s="10">
        <f>IF(A17="","",IF(OR(B17="",C17="",D17="",COUNTIF($A$5:$A$104,A17)&gt;1),"Conferir",IF(E17="","Pendente",IF(OR(I17="OK",I17="Próxima do limite"),"Alocado","Conferir"))))</f>
        <v/>
      </c>
      <c r="I17" s="10">
        <f>IF(A17="","",IF(B17="","Informar nome",IF(C17="","Informar cadastro",IF(COUNTIF($A$5:$A$104,A17)&gt;1,"ID duplicado",IF(D17="","Informar região",IF(E17="","Definir célula",IF(COUNTIF('Células'!$B$5:$B$104,E17)=0,"Célula não cadastrada",IF(COUNTIF('Células'!$B$5:$B$104,E17)&gt;1,"Nome de célula ambíguo",IFERROR(IF(VLOOKUP(E17,'Células'!$B$5:$I$104,5,FALSE)&lt;&gt;"Ativa","Célula inativa",IF(VLOOKUP(E17,'Células'!$B$5:$I$104,2,FALSE)&lt;&gt;D17,"Conferir região",IF(VLOOKUP(E17,'Células'!$B$5:$I$104,8,FALSE)&gt;1,"Capacidade excedida",IF(VLOOKUP(E17,'Células'!$B$5:$I$104,8,FALSE)&gt;='Premissas'!$B$4,"Próxima do limite","OK")))),"Conferir cadastro da célula")))))))))</f>
        <v/>
      </c>
      <c r="X17">
        <f>IF('Premissas'!A22="","",'Premissas'!A22)</f>
        <v/>
      </c>
      <c r="Y17">
        <f>IF('Células'!B17="","",'Células'!B17)</f>
        <v/>
      </c>
    </row>
    <row r="18" ht="22" customHeight="1">
      <c r="A18" s="12" t="n"/>
      <c r="B18" s="12" t="n"/>
      <c r="C18" s="22" t="n"/>
      <c r="D18" s="12" t="n"/>
      <c r="E18" s="12" t="n"/>
      <c r="F18" s="11">
        <f>IF(OR(A18="",E18=""),"",IFERROR(VLOOKUP(E18,'Células'!$B$5:$I$104,2,FALSE),""))</f>
        <v/>
      </c>
      <c r="G18" s="11">
        <f>IF(OR(A18="",E18=""),"",IFERROR(VLOOKUP(E18,'Células'!$B$5:$I$104,3,FALSE),""))</f>
        <v/>
      </c>
      <c r="H18" s="11">
        <f>IF(A18="","",IF(OR(B18="",C18="",D18="",COUNTIF($A$5:$A$104,A18)&gt;1),"Conferir",IF(E18="","Pendente",IF(OR(I18="OK",I18="Próxima do limite"),"Alocado","Conferir"))))</f>
        <v/>
      </c>
      <c r="I18" s="11">
        <f>IF(A18="","",IF(B18="","Informar nome",IF(C18="","Informar cadastro",IF(COUNTIF($A$5:$A$104,A18)&gt;1,"ID duplicado",IF(D18="","Informar região",IF(E18="","Definir célula",IF(COUNTIF('Células'!$B$5:$B$104,E18)=0,"Célula não cadastrada",IF(COUNTIF('Células'!$B$5:$B$104,E18)&gt;1,"Nome de célula ambíguo",IFERROR(IF(VLOOKUP(E18,'Células'!$B$5:$I$104,5,FALSE)&lt;&gt;"Ativa","Célula inativa",IF(VLOOKUP(E18,'Células'!$B$5:$I$104,2,FALSE)&lt;&gt;D18,"Conferir região",IF(VLOOKUP(E18,'Células'!$B$5:$I$104,8,FALSE)&gt;1,"Capacidade excedida",IF(VLOOKUP(E18,'Células'!$B$5:$I$104,8,FALSE)&gt;='Premissas'!$B$4,"Próxima do limite","OK")))),"Conferir cadastro da célula")))))))))</f>
        <v/>
      </c>
      <c r="X18">
        <f>IF('Premissas'!A23="","",'Premissas'!A23)</f>
        <v/>
      </c>
      <c r="Y18">
        <f>IF('Células'!B18="","",'Células'!B18)</f>
        <v/>
      </c>
    </row>
    <row r="19" ht="22" customHeight="1">
      <c r="A19" s="12" t="n"/>
      <c r="B19" s="12" t="n"/>
      <c r="C19" s="22" t="n"/>
      <c r="D19" s="12" t="n"/>
      <c r="E19" s="12" t="n"/>
      <c r="F19" s="10">
        <f>IF(OR(A19="",E19=""),"",IFERROR(VLOOKUP(E19,'Células'!$B$5:$I$104,2,FALSE),""))</f>
        <v/>
      </c>
      <c r="G19" s="10">
        <f>IF(OR(A19="",E19=""),"",IFERROR(VLOOKUP(E19,'Células'!$B$5:$I$104,3,FALSE),""))</f>
        <v/>
      </c>
      <c r="H19" s="10">
        <f>IF(A19="","",IF(OR(B19="",C19="",D19="",COUNTIF($A$5:$A$104,A19)&gt;1),"Conferir",IF(E19="","Pendente",IF(OR(I19="OK",I19="Próxima do limite"),"Alocado","Conferir"))))</f>
        <v/>
      </c>
      <c r="I19" s="10">
        <f>IF(A19="","",IF(B19="","Informar nome",IF(C19="","Informar cadastro",IF(COUNTIF($A$5:$A$104,A19)&gt;1,"ID duplicado",IF(D19="","Informar região",IF(E19="","Definir célula",IF(COUNTIF('Células'!$B$5:$B$104,E19)=0,"Célula não cadastrada",IF(COUNTIF('Células'!$B$5:$B$104,E19)&gt;1,"Nome de célula ambíguo",IFERROR(IF(VLOOKUP(E19,'Células'!$B$5:$I$104,5,FALSE)&lt;&gt;"Ativa","Célula inativa",IF(VLOOKUP(E19,'Células'!$B$5:$I$104,2,FALSE)&lt;&gt;D19,"Conferir região",IF(VLOOKUP(E19,'Células'!$B$5:$I$104,8,FALSE)&gt;1,"Capacidade excedida",IF(VLOOKUP(E19,'Células'!$B$5:$I$104,8,FALSE)&gt;='Premissas'!$B$4,"Próxima do limite","OK")))),"Conferir cadastro da célula")))))))))</f>
        <v/>
      </c>
      <c r="X19">
        <f>IF('Premissas'!A24="","",'Premissas'!A24)</f>
        <v/>
      </c>
      <c r="Y19">
        <f>IF('Células'!B19="","",'Células'!B19)</f>
        <v/>
      </c>
    </row>
    <row r="20" ht="22" customHeight="1">
      <c r="A20" s="12" t="n"/>
      <c r="B20" s="12" t="n"/>
      <c r="C20" s="22" t="n"/>
      <c r="D20" s="12" t="n"/>
      <c r="E20" s="12" t="n"/>
      <c r="F20" s="11">
        <f>IF(OR(A20="",E20=""),"",IFERROR(VLOOKUP(E20,'Células'!$B$5:$I$104,2,FALSE),""))</f>
        <v/>
      </c>
      <c r="G20" s="11">
        <f>IF(OR(A20="",E20=""),"",IFERROR(VLOOKUP(E20,'Células'!$B$5:$I$104,3,FALSE),""))</f>
        <v/>
      </c>
      <c r="H20" s="11">
        <f>IF(A20="","",IF(OR(B20="",C20="",D20="",COUNTIF($A$5:$A$104,A20)&gt;1),"Conferir",IF(E20="","Pendente",IF(OR(I20="OK",I20="Próxima do limite"),"Alocado","Conferir"))))</f>
        <v/>
      </c>
      <c r="I20" s="11">
        <f>IF(A20="","",IF(B20="","Informar nome",IF(C20="","Informar cadastro",IF(COUNTIF($A$5:$A$104,A20)&gt;1,"ID duplicado",IF(D20="","Informar região",IF(E20="","Definir célula",IF(COUNTIF('Células'!$B$5:$B$104,E20)=0,"Célula não cadastrada",IF(COUNTIF('Células'!$B$5:$B$104,E20)&gt;1,"Nome de célula ambíguo",IFERROR(IF(VLOOKUP(E20,'Células'!$B$5:$I$104,5,FALSE)&lt;&gt;"Ativa","Célula inativa",IF(VLOOKUP(E20,'Células'!$B$5:$I$104,2,FALSE)&lt;&gt;D20,"Conferir região",IF(VLOOKUP(E20,'Células'!$B$5:$I$104,8,FALSE)&gt;1,"Capacidade excedida",IF(VLOOKUP(E20,'Células'!$B$5:$I$104,8,FALSE)&gt;='Premissas'!$B$4,"Próxima do limite","OK")))),"Conferir cadastro da célula")))))))))</f>
        <v/>
      </c>
      <c r="X20">
        <f>IF('Premissas'!A25="","",'Premissas'!A25)</f>
        <v/>
      </c>
      <c r="Y20">
        <f>IF('Células'!B20="","",'Células'!B20)</f>
        <v/>
      </c>
    </row>
    <row r="21" ht="22" customHeight="1">
      <c r="A21" s="12" t="n"/>
      <c r="B21" s="12" t="n"/>
      <c r="C21" s="22" t="n"/>
      <c r="D21" s="12" t="n"/>
      <c r="E21" s="12" t="n"/>
      <c r="F21" s="10">
        <f>IF(OR(A21="",E21=""),"",IFERROR(VLOOKUP(E21,'Células'!$B$5:$I$104,2,FALSE),""))</f>
        <v/>
      </c>
      <c r="G21" s="10">
        <f>IF(OR(A21="",E21=""),"",IFERROR(VLOOKUP(E21,'Células'!$B$5:$I$104,3,FALSE),""))</f>
        <v/>
      </c>
      <c r="H21" s="10">
        <f>IF(A21="","",IF(OR(B21="",C21="",D21="",COUNTIF($A$5:$A$104,A21)&gt;1),"Conferir",IF(E21="","Pendente",IF(OR(I21="OK",I21="Próxima do limite"),"Alocado","Conferir"))))</f>
        <v/>
      </c>
      <c r="I21" s="10">
        <f>IF(A21="","",IF(B21="","Informar nome",IF(C21="","Informar cadastro",IF(COUNTIF($A$5:$A$104,A21)&gt;1,"ID duplicado",IF(D21="","Informar região",IF(E21="","Definir célula",IF(COUNTIF('Células'!$B$5:$B$104,E21)=0,"Célula não cadastrada",IF(COUNTIF('Células'!$B$5:$B$104,E21)&gt;1,"Nome de célula ambíguo",IFERROR(IF(VLOOKUP(E21,'Células'!$B$5:$I$104,5,FALSE)&lt;&gt;"Ativa","Célula inativa",IF(VLOOKUP(E21,'Células'!$B$5:$I$104,2,FALSE)&lt;&gt;D21,"Conferir região",IF(VLOOKUP(E21,'Células'!$B$5:$I$104,8,FALSE)&gt;1,"Capacidade excedida",IF(VLOOKUP(E21,'Células'!$B$5:$I$104,8,FALSE)&gt;='Premissas'!$B$4,"Próxima do limite","OK")))),"Conferir cadastro da célula")))))))))</f>
        <v/>
      </c>
      <c r="X21">
        <f>IF('Premissas'!A26="","",'Premissas'!A26)</f>
        <v/>
      </c>
      <c r="Y21">
        <f>IF('Células'!B21="","",'Células'!B21)</f>
        <v/>
      </c>
    </row>
    <row r="22" ht="22" customHeight="1">
      <c r="A22" s="12" t="n"/>
      <c r="B22" s="12" t="n"/>
      <c r="C22" s="22" t="n"/>
      <c r="D22" s="12" t="n"/>
      <c r="E22" s="12" t="n"/>
      <c r="F22" s="11">
        <f>IF(OR(A22="",E22=""),"",IFERROR(VLOOKUP(E22,'Células'!$B$5:$I$104,2,FALSE),""))</f>
        <v/>
      </c>
      <c r="G22" s="11">
        <f>IF(OR(A22="",E22=""),"",IFERROR(VLOOKUP(E22,'Células'!$B$5:$I$104,3,FALSE),""))</f>
        <v/>
      </c>
      <c r="H22" s="11">
        <f>IF(A22="","",IF(OR(B22="",C22="",D22="",COUNTIF($A$5:$A$104,A22)&gt;1),"Conferir",IF(E22="","Pendente",IF(OR(I22="OK",I22="Próxima do limite"),"Alocado","Conferir"))))</f>
        <v/>
      </c>
      <c r="I22" s="11">
        <f>IF(A22="","",IF(B22="","Informar nome",IF(C22="","Informar cadastro",IF(COUNTIF($A$5:$A$104,A22)&gt;1,"ID duplicado",IF(D22="","Informar região",IF(E22="","Definir célula",IF(COUNTIF('Células'!$B$5:$B$104,E22)=0,"Célula não cadastrada",IF(COUNTIF('Células'!$B$5:$B$104,E22)&gt;1,"Nome de célula ambíguo",IFERROR(IF(VLOOKUP(E22,'Células'!$B$5:$I$104,5,FALSE)&lt;&gt;"Ativa","Célula inativa",IF(VLOOKUP(E22,'Células'!$B$5:$I$104,2,FALSE)&lt;&gt;D22,"Conferir região",IF(VLOOKUP(E22,'Células'!$B$5:$I$104,8,FALSE)&gt;1,"Capacidade excedida",IF(VLOOKUP(E22,'Células'!$B$5:$I$104,8,FALSE)&gt;='Premissas'!$B$4,"Próxima do limite","OK")))),"Conferir cadastro da célula")))))))))</f>
        <v/>
      </c>
      <c r="X22">
        <f>IF('Premissas'!A27="","",'Premissas'!A27)</f>
        <v/>
      </c>
      <c r="Y22">
        <f>IF('Células'!B22="","",'Células'!B22)</f>
        <v/>
      </c>
    </row>
    <row r="23" ht="22" customHeight="1">
      <c r="A23" s="12" t="n"/>
      <c r="B23" s="12" t="n"/>
      <c r="C23" s="22" t="n"/>
      <c r="D23" s="12" t="n"/>
      <c r="E23" s="12" t="n"/>
      <c r="F23" s="10">
        <f>IF(OR(A23="",E23=""),"",IFERROR(VLOOKUP(E23,'Células'!$B$5:$I$104,2,FALSE),""))</f>
        <v/>
      </c>
      <c r="G23" s="10">
        <f>IF(OR(A23="",E23=""),"",IFERROR(VLOOKUP(E23,'Células'!$B$5:$I$104,3,FALSE),""))</f>
        <v/>
      </c>
      <c r="H23" s="10">
        <f>IF(A23="","",IF(OR(B23="",C23="",D23="",COUNTIF($A$5:$A$104,A23)&gt;1),"Conferir",IF(E23="","Pendente",IF(OR(I23="OK",I23="Próxima do limite"),"Alocado","Conferir"))))</f>
        <v/>
      </c>
      <c r="I23" s="10">
        <f>IF(A23="","",IF(B23="","Informar nome",IF(C23="","Informar cadastro",IF(COUNTIF($A$5:$A$104,A23)&gt;1,"ID duplicado",IF(D23="","Informar região",IF(E23="","Definir célula",IF(COUNTIF('Células'!$B$5:$B$104,E23)=0,"Célula não cadastrada",IF(COUNTIF('Células'!$B$5:$B$104,E23)&gt;1,"Nome de célula ambíguo",IFERROR(IF(VLOOKUP(E23,'Células'!$B$5:$I$104,5,FALSE)&lt;&gt;"Ativa","Célula inativa",IF(VLOOKUP(E23,'Células'!$B$5:$I$104,2,FALSE)&lt;&gt;D23,"Conferir região",IF(VLOOKUP(E23,'Células'!$B$5:$I$104,8,FALSE)&gt;1,"Capacidade excedida",IF(VLOOKUP(E23,'Células'!$B$5:$I$104,8,FALSE)&gt;='Premissas'!$B$4,"Próxima do limite","OK")))),"Conferir cadastro da célula")))))))))</f>
        <v/>
      </c>
      <c r="X23">
        <f>IF('Premissas'!A28="","",'Premissas'!A28)</f>
        <v/>
      </c>
      <c r="Y23">
        <f>IF('Células'!B23="","",'Células'!B23)</f>
        <v/>
      </c>
    </row>
    <row r="24" ht="22" customHeight="1">
      <c r="A24" s="12" t="n"/>
      <c r="B24" s="12" t="n"/>
      <c r="C24" s="22" t="n"/>
      <c r="D24" s="12" t="n"/>
      <c r="E24" s="12" t="n"/>
      <c r="F24" s="11">
        <f>IF(OR(A24="",E24=""),"",IFERROR(VLOOKUP(E24,'Células'!$B$5:$I$104,2,FALSE),""))</f>
        <v/>
      </c>
      <c r="G24" s="11">
        <f>IF(OR(A24="",E24=""),"",IFERROR(VLOOKUP(E24,'Células'!$B$5:$I$104,3,FALSE),""))</f>
        <v/>
      </c>
      <c r="H24" s="11">
        <f>IF(A24="","",IF(OR(B24="",C24="",D24="",COUNTIF($A$5:$A$104,A24)&gt;1),"Conferir",IF(E24="","Pendente",IF(OR(I24="OK",I24="Próxima do limite"),"Alocado","Conferir"))))</f>
        <v/>
      </c>
      <c r="I24" s="11">
        <f>IF(A24="","",IF(B24="","Informar nome",IF(C24="","Informar cadastro",IF(COUNTIF($A$5:$A$104,A24)&gt;1,"ID duplicado",IF(D24="","Informar região",IF(E24="","Definir célula",IF(COUNTIF('Células'!$B$5:$B$104,E24)=0,"Célula não cadastrada",IF(COUNTIF('Células'!$B$5:$B$104,E24)&gt;1,"Nome de célula ambíguo",IFERROR(IF(VLOOKUP(E24,'Células'!$B$5:$I$104,5,FALSE)&lt;&gt;"Ativa","Célula inativa",IF(VLOOKUP(E24,'Células'!$B$5:$I$104,2,FALSE)&lt;&gt;D24,"Conferir região",IF(VLOOKUP(E24,'Células'!$B$5:$I$104,8,FALSE)&gt;1,"Capacidade excedida",IF(VLOOKUP(E24,'Células'!$B$5:$I$104,8,FALSE)&gt;='Premissas'!$B$4,"Próxima do limite","OK")))),"Conferir cadastro da célula")))))))))</f>
        <v/>
      </c>
      <c r="X24">
        <f>IF('Premissas'!A29="","",'Premissas'!A29)</f>
        <v/>
      </c>
      <c r="Y24">
        <f>IF('Células'!B24="","",'Células'!B24)</f>
        <v/>
      </c>
    </row>
    <row r="25" ht="22" customHeight="1">
      <c r="A25" s="12" t="n"/>
      <c r="B25" s="12" t="n"/>
      <c r="C25" s="22" t="n"/>
      <c r="D25" s="12" t="n"/>
      <c r="E25" s="12" t="n"/>
      <c r="F25" s="10">
        <f>IF(OR(A25="",E25=""),"",IFERROR(VLOOKUP(E25,'Células'!$B$5:$I$104,2,FALSE),""))</f>
        <v/>
      </c>
      <c r="G25" s="10">
        <f>IF(OR(A25="",E25=""),"",IFERROR(VLOOKUP(E25,'Células'!$B$5:$I$104,3,FALSE),""))</f>
        <v/>
      </c>
      <c r="H25" s="10">
        <f>IF(A25="","",IF(OR(B25="",C25="",D25="",COUNTIF($A$5:$A$104,A25)&gt;1),"Conferir",IF(E25="","Pendente",IF(OR(I25="OK",I25="Próxima do limite"),"Alocado","Conferir"))))</f>
        <v/>
      </c>
      <c r="I25" s="10">
        <f>IF(A25="","",IF(B25="","Informar nome",IF(C25="","Informar cadastro",IF(COUNTIF($A$5:$A$104,A25)&gt;1,"ID duplicado",IF(D25="","Informar região",IF(E25="","Definir célula",IF(COUNTIF('Células'!$B$5:$B$104,E25)=0,"Célula não cadastrada",IF(COUNTIF('Células'!$B$5:$B$104,E25)&gt;1,"Nome de célula ambíguo",IFERROR(IF(VLOOKUP(E25,'Células'!$B$5:$I$104,5,FALSE)&lt;&gt;"Ativa","Célula inativa",IF(VLOOKUP(E25,'Células'!$B$5:$I$104,2,FALSE)&lt;&gt;D25,"Conferir região",IF(VLOOKUP(E25,'Células'!$B$5:$I$104,8,FALSE)&gt;1,"Capacidade excedida",IF(VLOOKUP(E25,'Células'!$B$5:$I$104,8,FALSE)&gt;='Premissas'!$B$4,"Próxima do limite","OK")))),"Conferir cadastro da célula")))))))))</f>
        <v/>
      </c>
      <c r="X25">
        <f>IF('Premissas'!A30="","",'Premissas'!A30)</f>
        <v/>
      </c>
      <c r="Y25">
        <f>IF('Células'!B25="","",'Células'!B25)</f>
        <v/>
      </c>
    </row>
    <row r="26" ht="22" customHeight="1">
      <c r="A26" s="12" t="n"/>
      <c r="B26" s="12" t="n"/>
      <c r="C26" s="22" t="n"/>
      <c r="D26" s="12" t="n"/>
      <c r="E26" s="12" t="n"/>
      <c r="F26" s="11">
        <f>IF(OR(A26="",E26=""),"",IFERROR(VLOOKUP(E26,'Células'!$B$5:$I$104,2,FALSE),""))</f>
        <v/>
      </c>
      <c r="G26" s="11">
        <f>IF(OR(A26="",E26=""),"",IFERROR(VLOOKUP(E26,'Células'!$B$5:$I$104,3,FALSE),""))</f>
        <v/>
      </c>
      <c r="H26" s="11">
        <f>IF(A26="","",IF(OR(B26="",C26="",D26="",COUNTIF($A$5:$A$104,A26)&gt;1),"Conferir",IF(E26="","Pendente",IF(OR(I26="OK",I26="Próxima do limite"),"Alocado","Conferir"))))</f>
        <v/>
      </c>
      <c r="I26" s="11">
        <f>IF(A26="","",IF(B26="","Informar nome",IF(C26="","Informar cadastro",IF(COUNTIF($A$5:$A$104,A26)&gt;1,"ID duplicado",IF(D26="","Informar região",IF(E26="","Definir célula",IF(COUNTIF('Células'!$B$5:$B$104,E26)=0,"Célula não cadastrada",IF(COUNTIF('Células'!$B$5:$B$104,E26)&gt;1,"Nome de célula ambíguo",IFERROR(IF(VLOOKUP(E26,'Células'!$B$5:$I$104,5,FALSE)&lt;&gt;"Ativa","Célula inativa",IF(VLOOKUP(E26,'Células'!$B$5:$I$104,2,FALSE)&lt;&gt;D26,"Conferir região",IF(VLOOKUP(E26,'Células'!$B$5:$I$104,8,FALSE)&gt;1,"Capacidade excedida",IF(VLOOKUP(E26,'Células'!$B$5:$I$104,8,FALSE)&gt;='Premissas'!$B$4,"Próxima do limite","OK")))),"Conferir cadastro da célula")))))))))</f>
        <v/>
      </c>
      <c r="X26">
        <f>IF('Premissas'!A31="","",'Premissas'!A31)</f>
        <v/>
      </c>
      <c r="Y26">
        <f>IF('Células'!B26="","",'Células'!B26)</f>
        <v/>
      </c>
    </row>
    <row r="27" ht="22" customHeight="1">
      <c r="A27" s="12" t="n"/>
      <c r="B27" s="12" t="n"/>
      <c r="C27" s="22" t="n"/>
      <c r="D27" s="12" t="n"/>
      <c r="E27" s="12" t="n"/>
      <c r="F27" s="10">
        <f>IF(OR(A27="",E27=""),"",IFERROR(VLOOKUP(E27,'Células'!$B$5:$I$104,2,FALSE),""))</f>
        <v/>
      </c>
      <c r="G27" s="10">
        <f>IF(OR(A27="",E27=""),"",IFERROR(VLOOKUP(E27,'Células'!$B$5:$I$104,3,FALSE),""))</f>
        <v/>
      </c>
      <c r="H27" s="10">
        <f>IF(A27="","",IF(OR(B27="",C27="",D27="",COUNTIF($A$5:$A$104,A27)&gt;1),"Conferir",IF(E27="","Pendente",IF(OR(I27="OK",I27="Próxima do limite"),"Alocado","Conferir"))))</f>
        <v/>
      </c>
      <c r="I27" s="10">
        <f>IF(A27="","",IF(B27="","Informar nome",IF(C27="","Informar cadastro",IF(COUNTIF($A$5:$A$104,A27)&gt;1,"ID duplicado",IF(D27="","Informar região",IF(E27="","Definir célula",IF(COUNTIF('Células'!$B$5:$B$104,E27)=0,"Célula não cadastrada",IF(COUNTIF('Células'!$B$5:$B$104,E27)&gt;1,"Nome de célula ambíguo",IFERROR(IF(VLOOKUP(E27,'Células'!$B$5:$I$104,5,FALSE)&lt;&gt;"Ativa","Célula inativa",IF(VLOOKUP(E27,'Células'!$B$5:$I$104,2,FALSE)&lt;&gt;D27,"Conferir região",IF(VLOOKUP(E27,'Células'!$B$5:$I$104,8,FALSE)&gt;1,"Capacidade excedida",IF(VLOOKUP(E27,'Células'!$B$5:$I$104,8,FALSE)&gt;='Premissas'!$B$4,"Próxima do limite","OK")))),"Conferir cadastro da célula")))))))))</f>
        <v/>
      </c>
      <c r="X27">
        <f>IF('Premissas'!A32="","",'Premissas'!A32)</f>
        <v/>
      </c>
      <c r="Y27">
        <f>IF('Células'!B27="","",'Células'!B27)</f>
        <v/>
      </c>
    </row>
    <row r="28" ht="22" customHeight="1">
      <c r="A28" s="12" t="n"/>
      <c r="B28" s="12" t="n"/>
      <c r="C28" s="22" t="n"/>
      <c r="D28" s="12" t="n"/>
      <c r="E28" s="12" t="n"/>
      <c r="F28" s="11">
        <f>IF(OR(A28="",E28=""),"",IFERROR(VLOOKUP(E28,'Células'!$B$5:$I$104,2,FALSE),""))</f>
        <v/>
      </c>
      <c r="G28" s="11">
        <f>IF(OR(A28="",E28=""),"",IFERROR(VLOOKUP(E28,'Células'!$B$5:$I$104,3,FALSE),""))</f>
        <v/>
      </c>
      <c r="H28" s="11">
        <f>IF(A28="","",IF(OR(B28="",C28="",D28="",COUNTIF($A$5:$A$104,A28)&gt;1),"Conferir",IF(E28="","Pendente",IF(OR(I28="OK",I28="Próxima do limite"),"Alocado","Conferir"))))</f>
        <v/>
      </c>
      <c r="I28" s="11">
        <f>IF(A28="","",IF(B28="","Informar nome",IF(C28="","Informar cadastro",IF(COUNTIF($A$5:$A$104,A28)&gt;1,"ID duplicado",IF(D28="","Informar região",IF(E28="","Definir célula",IF(COUNTIF('Células'!$B$5:$B$104,E28)=0,"Célula não cadastrada",IF(COUNTIF('Células'!$B$5:$B$104,E28)&gt;1,"Nome de célula ambíguo",IFERROR(IF(VLOOKUP(E28,'Células'!$B$5:$I$104,5,FALSE)&lt;&gt;"Ativa","Célula inativa",IF(VLOOKUP(E28,'Células'!$B$5:$I$104,2,FALSE)&lt;&gt;D28,"Conferir região",IF(VLOOKUP(E28,'Células'!$B$5:$I$104,8,FALSE)&gt;1,"Capacidade excedida",IF(VLOOKUP(E28,'Células'!$B$5:$I$104,8,FALSE)&gt;='Premissas'!$B$4,"Próxima do limite","OK")))),"Conferir cadastro da célula")))))))))</f>
        <v/>
      </c>
      <c r="X28">
        <f>IF('Premissas'!A33="","",'Premissas'!A33)</f>
        <v/>
      </c>
      <c r="Y28">
        <f>IF('Células'!B28="","",'Células'!B28)</f>
        <v/>
      </c>
    </row>
    <row r="29" ht="22" customHeight="1">
      <c r="A29" s="12" t="n"/>
      <c r="B29" s="12" t="n"/>
      <c r="C29" s="22" t="n"/>
      <c r="D29" s="12" t="n"/>
      <c r="E29" s="12" t="n"/>
      <c r="F29" s="10">
        <f>IF(OR(A29="",E29=""),"",IFERROR(VLOOKUP(E29,'Células'!$B$5:$I$104,2,FALSE),""))</f>
        <v/>
      </c>
      <c r="G29" s="10">
        <f>IF(OR(A29="",E29=""),"",IFERROR(VLOOKUP(E29,'Células'!$B$5:$I$104,3,FALSE),""))</f>
        <v/>
      </c>
      <c r="H29" s="10">
        <f>IF(A29="","",IF(OR(B29="",C29="",D29="",COUNTIF($A$5:$A$104,A29)&gt;1),"Conferir",IF(E29="","Pendente",IF(OR(I29="OK",I29="Próxima do limite"),"Alocado","Conferir"))))</f>
        <v/>
      </c>
      <c r="I29" s="10">
        <f>IF(A29="","",IF(B29="","Informar nome",IF(C29="","Informar cadastro",IF(COUNTIF($A$5:$A$104,A29)&gt;1,"ID duplicado",IF(D29="","Informar região",IF(E29="","Definir célula",IF(COUNTIF('Células'!$B$5:$B$104,E29)=0,"Célula não cadastrada",IF(COUNTIF('Células'!$B$5:$B$104,E29)&gt;1,"Nome de célula ambíguo",IFERROR(IF(VLOOKUP(E29,'Células'!$B$5:$I$104,5,FALSE)&lt;&gt;"Ativa","Célula inativa",IF(VLOOKUP(E29,'Células'!$B$5:$I$104,2,FALSE)&lt;&gt;D29,"Conferir região",IF(VLOOKUP(E29,'Células'!$B$5:$I$104,8,FALSE)&gt;1,"Capacidade excedida",IF(VLOOKUP(E29,'Células'!$B$5:$I$104,8,FALSE)&gt;='Premissas'!$B$4,"Próxima do limite","OK")))),"Conferir cadastro da célula")))))))))</f>
        <v/>
      </c>
      <c r="X29">
        <f>IF('Premissas'!A34="","",'Premissas'!A34)</f>
        <v/>
      </c>
      <c r="Y29">
        <f>IF('Células'!B29="","",'Células'!B29)</f>
        <v/>
      </c>
    </row>
    <row r="30" ht="22" customHeight="1">
      <c r="A30" s="12" t="n"/>
      <c r="B30" s="12" t="n"/>
      <c r="C30" s="22" t="n"/>
      <c r="D30" s="12" t="n"/>
      <c r="E30" s="12" t="n"/>
      <c r="F30" s="11">
        <f>IF(OR(A30="",E30=""),"",IFERROR(VLOOKUP(E30,'Células'!$B$5:$I$104,2,FALSE),""))</f>
        <v/>
      </c>
      <c r="G30" s="11">
        <f>IF(OR(A30="",E30=""),"",IFERROR(VLOOKUP(E30,'Células'!$B$5:$I$104,3,FALSE),""))</f>
        <v/>
      </c>
      <c r="H30" s="11">
        <f>IF(A30="","",IF(OR(B30="",C30="",D30="",COUNTIF($A$5:$A$104,A30)&gt;1),"Conferir",IF(E30="","Pendente",IF(OR(I30="OK",I30="Próxima do limite"),"Alocado","Conferir"))))</f>
        <v/>
      </c>
      <c r="I30" s="11">
        <f>IF(A30="","",IF(B30="","Informar nome",IF(C30="","Informar cadastro",IF(COUNTIF($A$5:$A$104,A30)&gt;1,"ID duplicado",IF(D30="","Informar região",IF(E30="","Definir célula",IF(COUNTIF('Células'!$B$5:$B$104,E30)=0,"Célula não cadastrada",IF(COUNTIF('Células'!$B$5:$B$104,E30)&gt;1,"Nome de célula ambíguo",IFERROR(IF(VLOOKUP(E30,'Células'!$B$5:$I$104,5,FALSE)&lt;&gt;"Ativa","Célula inativa",IF(VLOOKUP(E30,'Células'!$B$5:$I$104,2,FALSE)&lt;&gt;D30,"Conferir região",IF(VLOOKUP(E30,'Células'!$B$5:$I$104,8,FALSE)&gt;1,"Capacidade excedida",IF(VLOOKUP(E30,'Células'!$B$5:$I$104,8,FALSE)&gt;='Premissas'!$B$4,"Próxima do limite","OK")))),"Conferir cadastro da célula")))))))))</f>
        <v/>
      </c>
      <c r="X30">
        <f>IF('Premissas'!A35="","",'Premissas'!A35)</f>
        <v/>
      </c>
      <c r="Y30">
        <f>IF('Células'!B30="","",'Células'!B30)</f>
        <v/>
      </c>
    </row>
    <row r="31" ht="22" customHeight="1">
      <c r="A31" s="12" t="n"/>
      <c r="B31" s="12" t="n"/>
      <c r="C31" s="22" t="n"/>
      <c r="D31" s="12" t="n"/>
      <c r="E31" s="12" t="n"/>
      <c r="F31" s="10">
        <f>IF(OR(A31="",E31=""),"",IFERROR(VLOOKUP(E31,'Células'!$B$5:$I$104,2,FALSE),""))</f>
        <v/>
      </c>
      <c r="G31" s="10">
        <f>IF(OR(A31="",E31=""),"",IFERROR(VLOOKUP(E31,'Células'!$B$5:$I$104,3,FALSE),""))</f>
        <v/>
      </c>
      <c r="H31" s="10">
        <f>IF(A31="","",IF(OR(B31="",C31="",D31="",COUNTIF($A$5:$A$104,A31)&gt;1),"Conferir",IF(E31="","Pendente",IF(OR(I31="OK",I31="Próxima do limite"),"Alocado","Conferir"))))</f>
        <v/>
      </c>
      <c r="I31" s="10">
        <f>IF(A31="","",IF(B31="","Informar nome",IF(C31="","Informar cadastro",IF(COUNTIF($A$5:$A$104,A31)&gt;1,"ID duplicado",IF(D31="","Informar região",IF(E31="","Definir célula",IF(COUNTIF('Células'!$B$5:$B$104,E31)=0,"Célula não cadastrada",IF(COUNTIF('Células'!$B$5:$B$104,E31)&gt;1,"Nome de célula ambíguo",IFERROR(IF(VLOOKUP(E31,'Células'!$B$5:$I$104,5,FALSE)&lt;&gt;"Ativa","Célula inativa",IF(VLOOKUP(E31,'Células'!$B$5:$I$104,2,FALSE)&lt;&gt;D31,"Conferir região",IF(VLOOKUP(E31,'Células'!$B$5:$I$104,8,FALSE)&gt;1,"Capacidade excedida",IF(VLOOKUP(E31,'Células'!$B$5:$I$104,8,FALSE)&gt;='Premissas'!$B$4,"Próxima do limite","OK")))),"Conferir cadastro da célula")))))))))</f>
        <v/>
      </c>
      <c r="X31">
        <f>IF('Premissas'!A36="","",'Premissas'!A36)</f>
        <v/>
      </c>
      <c r="Y31">
        <f>IF('Células'!B31="","",'Células'!B31)</f>
        <v/>
      </c>
    </row>
    <row r="32" ht="22" customHeight="1">
      <c r="A32" s="12" t="n"/>
      <c r="B32" s="12" t="n"/>
      <c r="C32" s="22" t="n"/>
      <c r="D32" s="12" t="n"/>
      <c r="E32" s="12" t="n"/>
      <c r="F32" s="11">
        <f>IF(OR(A32="",E32=""),"",IFERROR(VLOOKUP(E32,'Células'!$B$5:$I$104,2,FALSE),""))</f>
        <v/>
      </c>
      <c r="G32" s="11">
        <f>IF(OR(A32="",E32=""),"",IFERROR(VLOOKUP(E32,'Células'!$B$5:$I$104,3,FALSE),""))</f>
        <v/>
      </c>
      <c r="H32" s="11">
        <f>IF(A32="","",IF(OR(B32="",C32="",D32="",COUNTIF($A$5:$A$104,A32)&gt;1),"Conferir",IF(E32="","Pendente",IF(OR(I32="OK",I32="Próxima do limite"),"Alocado","Conferir"))))</f>
        <v/>
      </c>
      <c r="I32" s="11">
        <f>IF(A32="","",IF(B32="","Informar nome",IF(C32="","Informar cadastro",IF(COUNTIF($A$5:$A$104,A32)&gt;1,"ID duplicado",IF(D32="","Informar região",IF(E32="","Definir célula",IF(COUNTIF('Células'!$B$5:$B$104,E32)=0,"Célula não cadastrada",IF(COUNTIF('Células'!$B$5:$B$104,E32)&gt;1,"Nome de célula ambíguo",IFERROR(IF(VLOOKUP(E32,'Células'!$B$5:$I$104,5,FALSE)&lt;&gt;"Ativa","Célula inativa",IF(VLOOKUP(E32,'Células'!$B$5:$I$104,2,FALSE)&lt;&gt;D32,"Conferir região",IF(VLOOKUP(E32,'Células'!$B$5:$I$104,8,FALSE)&gt;1,"Capacidade excedida",IF(VLOOKUP(E32,'Células'!$B$5:$I$104,8,FALSE)&gt;='Premissas'!$B$4,"Próxima do limite","OK")))),"Conferir cadastro da célula")))))))))</f>
        <v/>
      </c>
      <c r="X32">
        <f>IF('Premissas'!A37="","",'Premissas'!A37)</f>
        <v/>
      </c>
      <c r="Y32">
        <f>IF('Células'!B32="","",'Células'!B32)</f>
        <v/>
      </c>
    </row>
    <row r="33" ht="22" customHeight="1">
      <c r="A33" s="12" t="n"/>
      <c r="B33" s="12" t="n"/>
      <c r="C33" s="22" t="n"/>
      <c r="D33" s="12" t="n"/>
      <c r="E33" s="12" t="n"/>
      <c r="F33" s="10">
        <f>IF(OR(A33="",E33=""),"",IFERROR(VLOOKUP(E33,'Células'!$B$5:$I$104,2,FALSE),""))</f>
        <v/>
      </c>
      <c r="G33" s="10">
        <f>IF(OR(A33="",E33=""),"",IFERROR(VLOOKUP(E33,'Células'!$B$5:$I$104,3,FALSE),""))</f>
        <v/>
      </c>
      <c r="H33" s="10">
        <f>IF(A33="","",IF(OR(B33="",C33="",D33="",COUNTIF($A$5:$A$104,A33)&gt;1),"Conferir",IF(E33="","Pendente",IF(OR(I33="OK",I33="Próxima do limite"),"Alocado","Conferir"))))</f>
        <v/>
      </c>
      <c r="I33" s="10">
        <f>IF(A33="","",IF(B33="","Informar nome",IF(C33="","Informar cadastro",IF(COUNTIF($A$5:$A$104,A33)&gt;1,"ID duplicado",IF(D33="","Informar região",IF(E33="","Definir célula",IF(COUNTIF('Células'!$B$5:$B$104,E33)=0,"Célula não cadastrada",IF(COUNTIF('Células'!$B$5:$B$104,E33)&gt;1,"Nome de célula ambíguo",IFERROR(IF(VLOOKUP(E33,'Células'!$B$5:$I$104,5,FALSE)&lt;&gt;"Ativa","Célula inativa",IF(VLOOKUP(E33,'Células'!$B$5:$I$104,2,FALSE)&lt;&gt;D33,"Conferir região",IF(VLOOKUP(E33,'Células'!$B$5:$I$104,8,FALSE)&gt;1,"Capacidade excedida",IF(VLOOKUP(E33,'Células'!$B$5:$I$104,8,FALSE)&gt;='Premissas'!$B$4,"Próxima do limite","OK")))),"Conferir cadastro da célula")))))))))</f>
        <v/>
      </c>
      <c r="X33">
        <f>IF('Premissas'!A38="","",'Premissas'!A38)</f>
        <v/>
      </c>
      <c r="Y33">
        <f>IF('Células'!B33="","",'Células'!B33)</f>
        <v/>
      </c>
    </row>
    <row r="34" ht="22" customHeight="1">
      <c r="A34" s="12" t="n"/>
      <c r="B34" s="12" t="n"/>
      <c r="C34" s="22" t="n"/>
      <c r="D34" s="12" t="n"/>
      <c r="E34" s="12" t="n"/>
      <c r="F34" s="11">
        <f>IF(OR(A34="",E34=""),"",IFERROR(VLOOKUP(E34,'Células'!$B$5:$I$104,2,FALSE),""))</f>
        <v/>
      </c>
      <c r="G34" s="11">
        <f>IF(OR(A34="",E34=""),"",IFERROR(VLOOKUP(E34,'Células'!$B$5:$I$104,3,FALSE),""))</f>
        <v/>
      </c>
      <c r="H34" s="11">
        <f>IF(A34="","",IF(OR(B34="",C34="",D34="",COUNTIF($A$5:$A$104,A34)&gt;1),"Conferir",IF(E34="","Pendente",IF(OR(I34="OK",I34="Próxima do limite"),"Alocado","Conferir"))))</f>
        <v/>
      </c>
      <c r="I34" s="11">
        <f>IF(A34="","",IF(B34="","Informar nome",IF(C34="","Informar cadastro",IF(COUNTIF($A$5:$A$104,A34)&gt;1,"ID duplicado",IF(D34="","Informar região",IF(E34="","Definir célula",IF(COUNTIF('Células'!$B$5:$B$104,E34)=0,"Célula não cadastrada",IF(COUNTIF('Células'!$B$5:$B$104,E34)&gt;1,"Nome de célula ambíguo",IFERROR(IF(VLOOKUP(E34,'Células'!$B$5:$I$104,5,FALSE)&lt;&gt;"Ativa","Célula inativa",IF(VLOOKUP(E34,'Células'!$B$5:$I$104,2,FALSE)&lt;&gt;D34,"Conferir região",IF(VLOOKUP(E34,'Células'!$B$5:$I$104,8,FALSE)&gt;1,"Capacidade excedida",IF(VLOOKUP(E34,'Células'!$B$5:$I$104,8,FALSE)&gt;='Premissas'!$B$4,"Próxima do limite","OK")))),"Conferir cadastro da célula")))))))))</f>
        <v/>
      </c>
      <c r="X34">
        <f>IF('Premissas'!A39="","",'Premissas'!A39)</f>
        <v/>
      </c>
      <c r="Y34">
        <f>IF('Células'!B34="","",'Células'!B34)</f>
        <v/>
      </c>
    </row>
    <row r="35" ht="22" customHeight="1">
      <c r="A35" s="12" t="n"/>
      <c r="B35" s="12" t="n"/>
      <c r="C35" s="22" t="n"/>
      <c r="D35" s="12" t="n"/>
      <c r="E35" s="12" t="n"/>
      <c r="F35" s="10">
        <f>IF(OR(A35="",E35=""),"",IFERROR(VLOOKUP(E35,'Células'!$B$5:$I$104,2,FALSE),""))</f>
        <v/>
      </c>
      <c r="G35" s="10">
        <f>IF(OR(A35="",E35=""),"",IFERROR(VLOOKUP(E35,'Células'!$B$5:$I$104,3,FALSE),""))</f>
        <v/>
      </c>
      <c r="H35" s="10">
        <f>IF(A35="","",IF(OR(B35="",C35="",D35="",COUNTIF($A$5:$A$104,A35)&gt;1),"Conferir",IF(E35="","Pendente",IF(OR(I35="OK",I35="Próxima do limite"),"Alocado","Conferir"))))</f>
        <v/>
      </c>
      <c r="I35" s="10">
        <f>IF(A35="","",IF(B35="","Informar nome",IF(C35="","Informar cadastro",IF(COUNTIF($A$5:$A$104,A35)&gt;1,"ID duplicado",IF(D35="","Informar região",IF(E35="","Definir célula",IF(COUNTIF('Células'!$B$5:$B$104,E35)=0,"Célula não cadastrada",IF(COUNTIF('Células'!$B$5:$B$104,E35)&gt;1,"Nome de célula ambíguo",IFERROR(IF(VLOOKUP(E35,'Células'!$B$5:$I$104,5,FALSE)&lt;&gt;"Ativa","Célula inativa",IF(VLOOKUP(E35,'Células'!$B$5:$I$104,2,FALSE)&lt;&gt;D35,"Conferir região",IF(VLOOKUP(E35,'Células'!$B$5:$I$104,8,FALSE)&gt;1,"Capacidade excedida",IF(VLOOKUP(E35,'Células'!$B$5:$I$104,8,FALSE)&gt;='Premissas'!$B$4,"Próxima do limite","OK")))),"Conferir cadastro da célula")))))))))</f>
        <v/>
      </c>
      <c r="X35">
        <f>IF('Premissas'!A40="","",'Premissas'!A40)</f>
        <v/>
      </c>
      <c r="Y35">
        <f>IF('Células'!B35="","",'Células'!B35)</f>
        <v/>
      </c>
    </row>
    <row r="36" ht="22" customHeight="1">
      <c r="A36" s="12" t="n"/>
      <c r="B36" s="12" t="n"/>
      <c r="C36" s="22" t="n"/>
      <c r="D36" s="12" t="n"/>
      <c r="E36" s="12" t="n"/>
      <c r="F36" s="11">
        <f>IF(OR(A36="",E36=""),"",IFERROR(VLOOKUP(E36,'Células'!$B$5:$I$104,2,FALSE),""))</f>
        <v/>
      </c>
      <c r="G36" s="11">
        <f>IF(OR(A36="",E36=""),"",IFERROR(VLOOKUP(E36,'Células'!$B$5:$I$104,3,FALSE),""))</f>
        <v/>
      </c>
      <c r="H36" s="11">
        <f>IF(A36="","",IF(OR(B36="",C36="",D36="",COUNTIF($A$5:$A$104,A36)&gt;1),"Conferir",IF(E36="","Pendente",IF(OR(I36="OK",I36="Próxima do limite"),"Alocado","Conferir"))))</f>
        <v/>
      </c>
      <c r="I36" s="11">
        <f>IF(A36="","",IF(B36="","Informar nome",IF(C36="","Informar cadastro",IF(COUNTIF($A$5:$A$104,A36)&gt;1,"ID duplicado",IF(D36="","Informar região",IF(E36="","Definir célula",IF(COUNTIF('Células'!$B$5:$B$104,E36)=0,"Célula não cadastrada",IF(COUNTIF('Células'!$B$5:$B$104,E36)&gt;1,"Nome de célula ambíguo",IFERROR(IF(VLOOKUP(E36,'Células'!$B$5:$I$104,5,FALSE)&lt;&gt;"Ativa","Célula inativa",IF(VLOOKUP(E36,'Células'!$B$5:$I$104,2,FALSE)&lt;&gt;D36,"Conferir região",IF(VLOOKUP(E36,'Células'!$B$5:$I$104,8,FALSE)&gt;1,"Capacidade excedida",IF(VLOOKUP(E36,'Células'!$B$5:$I$104,8,FALSE)&gt;='Premissas'!$B$4,"Próxima do limite","OK")))),"Conferir cadastro da célula")))))))))</f>
        <v/>
      </c>
      <c r="X36">
        <f>IF('Premissas'!A41="","",'Premissas'!A41)</f>
        <v/>
      </c>
      <c r="Y36">
        <f>IF('Células'!B36="","",'Células'!B36)</f>
        <v/>
      </c>
    </row>
    <row r="37" ht="22" customHeight="1">
      <c r="A37" s="12" t="n"/>
      <c r="B37" s="12" t="n"/>
      <c r="C37" s="22" t="n"/>
      <c r="D37" s="12" t="n"/>
      <c r="E37" s="12" t="n"/>
      <c r="F37" s="10">
        <f>IF(OR(A37="",E37=""),"",IFERROR(VLOOKUP(E37,'Células'!$B$5:$I$104,2,FALSE),""))</f>
        <v/>
      </c>
      <c r="G37" s="10">
        <f>IF(OR(A37="",E37=""),"",IFERROR(VLOOKUP(E37,'Células'!$B$5:$I$104,3,FALSE),""))</f>
        <v/>
      </c>
      <c r="H37" s="10">
        <f>IF(A37="","",IF(OR(B37="",C37="",D37="",COUNTIF($A$5:$A$104,A37)&gt;1),"Conferir",IF(E37="","Pendente",IF(OR(I37="OK",I37="Próxima do limite"),"Alocado","Conferir"))))</f>
        <v/>
      </c>
      <c r="I37" s="10">
        <f>IF(A37="","",IF(B37="","Informar nome",IF(C37="","Informar cadastro",IF(COUNTIF($A$5:$A$104,A37)&gt;1,"ID duplicado",IF(D37="","Informar região",IF(E37="","Definir célula",IF(COUNTIF('Células'!$B$5:$B$104,E37)=0,"Célula não cadastrada",IF(COUNTIF('Células'!$B$5:$B$104,E37)&gt;1,"Nome de célula ambíguo",IFERROR(IF(VLOOKUP(E37,'Células'!$B$5:$I$104,5,FALSE)&lt;&gt;"Ativa","Célula inativa",IF(VLOOKUP(E37,'Células'!$B$5:$I$104,2,FALSE)&lt;&gt;D37,"Conferir região",IF(VLOOKUP(E37,'Células'!$B$5:$I$104,8,FALSE)&gt;1,"Capacidade excedida",IF(VLOOKUP(E37,'Células'!$B$5:$I$104,8,FALSE)&gt;='Premissas'!$B$4,"Próxima do limite","OK")))),"Conferir cadastro da célula")))))))))</f>
        <v/>
      </c>
      <c r="X37">
        <f>IF('Premissas'!A42="","",'Premissas'!A42)</f>
        <v/>
      </c>
      <c r="Y37">
        <f>IF('Células'!B37="","",'Células'!B37)</f>
        <v/>
      </c>
    </row>
    <row r="38" ht="22" customHeight="1">
      <c r="A38" s="12" t="n"/>
      <c r="B38" s="12" t="n"/>
      <c r="C38" s="22" t="n"/>
      <c r="D38" s="12" t="n"/>
      <c r="E38" s="12" t="n"/>
      <c r="F38" s="11">
        <f>IF(OR(A38="",E38=""),"",IFERROR(VLOOKUP(E38,'Células'!$B$5:$I$104,2,FALSE),""))</f>
        <v/>
      </c>
      <c r="G38" s="11">
        <f>IF(OR(A38="",E38=""),"",IFERROR(VLOOKUP(E38,'Células'!$B$5:$I$104,3,FALSE),""))</f>
        <v/>
      </c>
      <c r="H38" s="11">
        <f>IF(A38="","",IF(OR(B38="",C38="",D38="",COUNTIF($A$5:$A$104,A38)&gt;1),"Conferir",IF(E38="","Pendente",IF(OR(I38="OK",I38="Próxima do limite"),"Alocado","Conferir"))))</f>
        <v/>
      </c>
      <c r="I38" s="11">
        <f>IF(A38="","",IF(B38="","Informar nome",IF(C38="","Informar cadastro",IF(COUNTIF($A$5:$A$104,A38)&gt;1,"ID duplicado",IF(D38="","Informar região",IF(E38="","Definir célula",IF(COUNTIF('Células'!$B$5:$B$104,E38)=0,"Célula não cadastrada",IF(COUNTIF('Células'!$B$5:$B$104,E38)&gt;1,"Nome de célula ambíguo",IFERROR(IF(VLOOKUP(E38,'Células'!$B$5:$I$104,5,FALSE)&lt;&gt;"Ativa","Célula inativa",IF(VLOOKUP(E38,'Células'!$B$5:$I$104,2,FALSE)&lt;&gt;D38,"Conferir região",IF(VLOOKUP(E38,'Células'!$B$5:$I$104,8,FALSE)&gt;1,"Capacidade excedida",IF(VLOOKUP(E38,'Células'!$B$5:$I$104,8,FALSE)&gt;='Premissas'!$B$4,"Próxima do limite","OK")))),"Conferir cadastro da célula")))))))))</f>
        <v/>
      </c>
      <c r="X38">
        <f>IF('Premissas'!A43="","",'Premissas'!A43)</f>
        <v/>
      </c>
      <c r="Y38">
        <f>IF('Células'!B38="","",'Células'!B38)</f>
        <v/>
      </c>
    </row>
    <row r="39" ht="22" customHeight="1">
      <c r="A39" s="12" t="n"/>
      <c r="B39" s="12" t="n"/>
      <c r="C39" s="22" t="n"/>
      <c r="D39" s="12" t="n"/>
      <c r="E39" s="12" t="n"/>
      <c r="F39" s="10">
        <f>IF(OR(A39="",E39=""),"",IFERROR(VLOOKUP(E39,'Células'!$B$5:$I$104,2,FALSE),""))</f>
        <v/>
      </c>
      <c r="G39" s="10">
        <f>IF(OR(A39="",E39=""),"",IFERROR(VLOOKUP(E39,'Células'!$B$5:$I$104,3,FALSE),""))</f>
        <v/>
      </c>
      <c r="H39" s="10">
        <f>IF(A39="","",IF(OR(B39="",C39="",D39="",COUNTIF($A$5:$A$104,A39)&gt;1),"Conferir",IF(E39="","Pendente",IF(OR(I39="OK",I39="Próxima do limite"),"Alocado","Conferir"))))</f>
        <v/>
      </c>
      <c r="I39" s="10">
        <f>IF(A39="","",IF(B39="","Informar nome",IF(C39="","Informar cadastro",IF(COUNTIF($A$5:$A$104,A39)&gt;1,"ID duplicado",IF(D39="","Informar região",IF(E39="","Definir célula",IF(COUNTIF('Células'!$B$5:$B$104,E39)=0,"Célula não cadastrada",IF(COUNTIF('Células'!$B$5:$B$104,E39)&gt;1,"Nome de célula ambíguo",IFERROR(IF(VLOOKUP(E39,'Células'!$B$5:$I$104,5,FALSE)&lt;&gt;"Ativa","Célula inativa",IF(VLOOKUP(E39,'Células'!$B$5:$I$104,2,FALSE)&lt;&gt;D39,"Conferir região",IF(VLOOKUP(E39,'Células'!$B$5:$I$104,8,FALSE)&gt;1,"Capacidade excedida",IF(VLOOKUP(E39,'Células'!$B$5:$I$104,8,FALSE)&gt;='Premissas'!$B$4,"Próxima do limite","OK")))),"Conferir cadastro da célula")))))))))</f>
        <v/>
      </c>
      <c r="X39">
        <f>IF('Premissas'!A44="","",'Premissas'!A44)</f>
        <v/>
      </c>
      <c r="Y39">
        <f>IF('Células'!B39="","",'Células'!B39)</f>
        <v/>
      </c>
    </row>
    <row r="40" ht="22" customHeight="1">
      <c r="A40" s="12" t="n"/>
      <c r="B40" s="12" t="n"/>
      <c r="C40" s="22" t="n"/>
      <c r="D40" s="12" t="n"/>
      <c r="E40" s="12" t="n"/>
      <c r="F40" s="11">
        <f>IF(OR(A40="",E40=""),"",IFERROR(VLOOKUP(E40,'Células'!$B$5:$I$104,2,FALSE),""))</f>
        <v/>
      </c>
      <c r="G40" s="11">
        <f>IF(OR(A40="",E40=""),"",IFERROR(VLOOKUP(E40,'Células'!$B$5:$I$104,3,FALSE),""))</f>
        <v/>
      </c>
      <c r="H40" s="11">
        <f>IF(A40="","",IF(OR(B40="",C40="",D40="",COUNTIF($A$5:$A$104,A40)&gt;1),"Conferir",IF(E40="","Pendente",IF(OR(I40="OK",I40="Próxima do limite"),"Alocado","Conferir"))))</f>
        <v/>
      </c>
      <c r="I40" s="11">
        <f>IF(A40="","",IF(B40="","Informar nome",IF(C40="","Informar cadastro",IF(COUNTIF($A$5:$A$104,A40)&gt;1,"ID duplicado",IF(D40="","Informar região",IF(E40="","Definir célula",IF(COUNTIF('Células'!$B$5:$B$104,E40)=0,"Célula não cadastrada",IF(COUNTIF('Células'!$B$5:$B$104,E40)&gt;1,"Nome de célula ambíguo",IFERROR(IF(VLOOKUP(E40,'Células'!$B$5:$I$104,5,FALSE)&lt;&gt;"Ativa","Célula inativa",IF(VLOOKUP(E40,'Células'!$B$5:$I$104,2,FALSE)&lt;&gt;D40,"Conferir região",IF(VLOOKUP(E40,'Células'!$B$5:$I$104,8,FALSE)&gt;1,"Capacidade excedida",IF(VLOOKUP(E40,'Células'!$B$5:$I$104,8,FALSE)&gt;='Premissas'!$B$4,"Próxima do limite","OK")))),"Conferir cadastro da célula")))))))))</f>
        <v/>
      </c>
      <c r="X40">
        <f>IF('Premissas'!A45="","",'Premissas'!A45)</f>
        <v/>
      </c>
      <c r="Y40">
        <f>IF('Células'!B40="","",'Células'!B40)</f>
        <v/>
      </c>
    </row>
    <row r="41" ht="22" customHeight="1">
      <c r="A41" s="12" t="n"/>
      <c r="B41" s="12" t="n"/>
      <c r="C41" s="22" t="n"/>
      <c r="D41" s="12" t="n"/>
      <c r="E41" s="12" t="n"/>
      <c r="F41" s="10">
        <f>IF(OR(A41="",E41=""),"",IFERROR(VLOOKUP(E41,'Células'!$B$5:$I$104,2,FALSE),""))</f>
        <v/>
      </c>
      <c r="G41" s="10">
        <f>IF(OR(A41="",E41=""),"",IFERROR(VLOOKUP(E41,'Células'!$B$5:$I$104,3,FALSE),""))</f>
        <v/>
      </c>
      <c r="H41" s="10">
        <f>IF(A41="","",IF(OR(B41="",C41="",D41="",COUNTIF($A$5:$A$104,A41)&gt;1),"Conferir",IF(E41="","Pendente",IF(OR(I41="OK",I41="Próxima do limite"),"Alocado","Conferir"))))</f>
        <v/>
      </c>
      <c r="I41" s="10">
        <f>IF(A41="","",IF(B41="","Informar nome",IF(C41="","Informar cadastro",IF(COUNTIF($A$5:$A$104,A41)&gt;1,"ID duplicado",IF(D41="","Informar região",IF(E41="","Definir célula",IF(COUNTIF('Células'!$B$5:$B$104,E41)=0,"Célula não cadastrada",IF(COUNTIF('Células'!$B$5:$B$104,E41)&gt;1,"Nome de célula ambíguo",IFERROR(IF(VLOOKUP(E41,'Células'!$B$5:$I$104,5,FALSE)&lt;&gt;"Ativa","Célula inativa",IF(VLOOKUP(E41,'Células'!$B$5:$I$104,2,FALSE)&lt;&gt;D41,"Conferir região",IF(VLOOKUP(E41,'Células'!$B$5:$I$104,8,FALSE)&gt;1,"Capacidade excedida",IF(VLOOKUP(E41,'Células'!$B$5:$I$104,8,FALSE)&gt;='Premissas'!$B$4,"Próxima do limite","OK")))),"Conferir cadastro da célula")))))))))</f>
        <v/>
      </c>
      <c r="X41">
        <f>IF('Premissas'!A46="","",'Premissas'!A46)</f>
        <v/>
      </c>
      <c r="Y41">
        <f>IF('Células'!B41="","",'Células'!B41)</f>
        <v/>
      </c>
    </row>
    <row r="42" ht="22" customHeight="1">
      <c r="A42" s="12" t="n"/>
      <c r="B42" s="12" t="n"/>
      <c r="C42" s="22" t="n"/>
      <c r="D42" s="12" t="n"/>
      <c r="E42" s="12" t="n"/>
      <c r="F42" s="11">
        <f>IF(OR(A42="",E42=""),"",IFERROR(VLOOKUP(E42,'Células'!$B$5:$I$104,2,FALSE),""))</f>
        <v/>
      </c>
      <c r="G42" s="11">
        <f>IF(OR(A42="",E42=""),"",IFERROR(VLOOKUP(E42,'Células'!$B$5:$I$104,3,FALSE),""))</f>
        <v/>
      </c>
      <c r="H42" s="11">
        <f>IF(A42="","",IF(OR(B42="",C42="",D42="",COUNTIF($A$5:$A$104,A42)&gt;1),"Conferir",IF(E42="","Pendente",IF(OR(I42="OK",I42="Próxima do limite"),"Alocado","Conferir"))))</f>
        <v/>
      </c>
      <c r="I42" s="11">
        <f>IF(A42="","",IF(B42="","Informar nome",IF(C42="","Informar cadastro",IF(COUNTIF($A$5:$A$104,A42)&gt;1,"ID duplicado",IF(D42="","Informar região",IF(E42="","Definir célula",IF(COUNTIF('Células'!$B$5:$B$104,E42)=0,"Célula não cadastrada",IF(COUNTIF('Células'!$B$5:$B$104,E42)&gt;1,"Nome de célula ambíguo",IFERROR(IF(VLOOKUP(E42,'Células'!$B$5:$I$104,5,FALSE)&lt;&gt;"Ativa","Célula inativa",IF(VLOOKUP(E42,'Células'!$B$5:$I$104,2,FALSE)&lt;&gt;D42,"Conferir região",IF(VLOOKUP(E42,'Células'!$B$5:$I$104,8,FALSE)&gt;1,"Capacidade excedida",IF(VLOOKUP(E42,'Células'!$B$5:$I$104,8,FALSE)&gt;='Premissas'!$B$4,"Próxima do limite","OK")))),"Conferir cadastro da célula")))))))))</f>
        <v/>
      </c>
      <c r="X42">
        <f>IF('Premissas'!A47="","",'Premissas'!A47)</f>
        <v/>
      </c>
      <c r="Y42">
        <f>IF('Células'!B42="","",'Células'!B42)</f>
        <v/>
      </c>
    </row>
    <row r="43" ht="22" customHeight="1">
      <c r="A43" s="12" t="n"/>
      <c r="B43" s="12" t="n"/>
      <c r="C43" s="22" t="n"/>
      <c r="D43" s="12" t="n"/>
      <c r="E43" s="12" t="n"/>
      <c r="F43" s="10">
        <f>IF(OR(A43="",E43=""),"",IFERROR(VLOOKUP(E43,'Células'!$B$5:$I$104,2,FALSE),""))</f>
        <v/>
      </c>
      <c r="G43" s="10">
        <f>IF(OR(A43="",E43=""),"",IFERROR(VLOOKUP(E43,'Células'!$B$5:$I$104,3,FALSE),""))</f>
        <v/>
      </c>
      <c r="H43" s="10">
        <f>IF(A43="","",IF(OR(B43="",C43="",D43="",COUNTIF($A$5:$A$104,A43)&gt;1),"Conferir",IF(E43="","Pendente",IF(OR(I43="OK",I43="Próxima do limite"),"Alocado","Conferir"))))</f>
        <v/>
      </c>
      <c r="I43" s="10">
        <f>IF(A43="","",IF(B43="","Informar nome",IF(C43="","Informar cadastro",IF(COUNTIF($A$5:$A$104,A43)&gt;1,"ID duplicado",IF(D43="","Informar região",IF(E43="","Definir célula",IF(COUNTIF('Células'!$B$5:$B$104,E43)=0,"Célula não cadastrada",IF(COUNTIF('Células'!$B$5:$B$104,E43)&gt;1,"Nome de célula ambíguo",IFERROR(IF(VLOOKUP(E43,'Células'!$B$5:$I$104,5,FALSE)&lt;&gt;"Ativa","Célula inativa",IF(VLOOKUP(E43,'Células'!$B$5:$I$104,2,FALSE)&lt;&gt;D43,"Conferir região",IF(VLOOKUP(E43,'Células'!$B$5:$I$104,8,FALSE)&gt;1,"Capacidade excedida",IF(VLOOKUP(E43,'Células'!$B$5:$I$104,8,FALSE)&gt;='Premissas'!$B$4,"Próxima do limite","OK")))),"Conferir cadastro da célula")))))))))</f>
        <v/>
      </c>
      <c r="X43">
        <f>IF('Premissas'!A48="","",'Premissas'!A48)</f>
        <v/>
      </c>
      <c r="Y43">
        <f>IF('Células'!B43="","",'Células'!B43)</f>
        <v/>
      </c>
    </row>
    <row r="44" ht="22" customHeight="1">
      <c r="A44" s="12" t="n"/>
      <c r="B44" s="12" t="n"/>
      <c r="C44" s="22" t="n"/>
      <c r="D44" s="12" t="n"/>
      <c r="E44" s="12" t="n"/>
      <c r="F44" s="11">
        <f>IF(OR(A44="",E44=""),"",IFERROR(VLOOKUP(E44,'Células'!$B$5:$I$104,2,FALSE),""))</f>
        <v/>
      </c>
      <c r="G44" s="11">
        <f>IF(OR(A44="",E44=""),"",IFERROR(VLOOKUP(E44,'Células'!$B$5:$I$104,3,FALSE),""))</f>
        <v/>
      </c>
      <c r="H44" s="11">
        <f>IF(A44="","",IF(OR(B44="",C44="",D44="",COUNTIF($A$5:$A$104,A44)&gt;1),"Conferir",IF(E44="","Pendente",IF(OR(I44="OK",I44="Próxima do limite"),"Alocado","Conferir"))))</f>
        <v/>
      </c>
      <c r="I44" s="11">
        <f>IF(A44="","",IF(B44="","Informar nome",IF(C44="","Informar cadastro",IF(COUNTIF($A$5:$A$104,A44)&gt;1,"ID duplicado",IF(D44="","Informar região",IF(E44="","Definir célula",IF(COUNTIF('Células'!$B$5:$B$104,E44)=0,"Célula não cadastrada",IF(COUNTIF('Células'!$B$5:$B$104,E44)&gt;1,"Nome de célula ambíguo",IFERROR(IF(VLOOKUP(E44,'Células'!$B$5:$I$104,5,FALSE)&lt;&gt;"Ativa","Célula inativa",IF(VLOOKUP(E44,'Células'!$B$5:$I$104,2,FALSE)&lt;&gt;D44,"Conferir região",IF(VLOOKUP(E44,'Células'!$B$5:$I$104,8,FALSE)&gt;1,"Capacidade excedida",IF(VLOOKUP(E44,'Células'!$B$5:$I$104,8,FALSE)&gt;='Premissas'!$B$4,"Próxima do limite","OK")))),"Conferir cadastro da célula")))))))))</f>
        <v/>
      </c>
      <c r="X44">
        <f>IF('Premissas'!A49="","",'Premissas'!A49)</f>
        <v/>
      </c>
      <c r="Y44">
        <f>IF('Células'!B44="","",'Células'!B44)</f>
        <v/>
      </c>
    </row>
    <row r="45" ht="22" customHeight="1">
      <c r="A45" s="12" t="n"/>
      <c r="B45" s="12" t="n"/>
      <c r="C45" s="22" t="n"/>
      <c r="D45" s="12" t="n"/>
      <c r="E45" s="12" t="n"/>
      <c r="F45" s="10">
        <f>IF(OR(A45="",E45=""),"",IFERROR(VLOOKUP(E45,'Células'!$B$5:$I$104,2,FALSE),""))</f>
        <v/>
      </c>
      <c r="G45" s="10">
        <f>IF(OR(A45="",E45=""),"",IFERROR(VLOOKUP(E45,'Células'!$B$5:$I$104,3,FALSE),""))</f>
        <v/>
      </c>
      <c r="H45" s="10">
        <f>IF(A45="","",IF(OR(B45="",C45="",D45="",COUNTIF($A$5:$A$104,A45)&gt;1),"Conferir",IF(E45="","Pendente",IF(OR(I45="OK",I45="Próxima do limite"),"Alocado","Conferir"))))</f>
        <v/>
      </c>
      <c r="I45" s="10">
        <f>IF(A45="","",IF(B45="","Informar nome",IF(C45="","Informar cadastro",IF(COUNTIF($A$5:$A$104,A45)&gt;1,"ID duplicado",IF(D45="","Informar região",IF(E45="","Definir célula",IF(COUNTIF('Células'!$B$5:$B$104,E45)=0,"Célula não cadastrada",IF(COUNTIF('Células'!$B$5:$B$104,E45)&gt;1,"Nome de célula ambíguo",IFERROR(IF(VLOOKUP(E45,'Células'!$B$5:$I$104,5,FALSE)&lt;&gt;"Ativa","Célula inativa",IF(VLOOKUP(E45,'Células'!$B$5:$I$104,2,FALSE)&lt;&gt;D45,"Conferir região",IF(VLOOKUP(E45,'Células'!$B$5:$I$104,8,FALSE)&gt;1,"Capacidade excedida",IF(VLOOKUP(E45,'Células'!$B$5:$I$104,8,FALSE)&gt;='Premissas'!$B$4,"Próxima do limite","OK")))),"Conferir cadastro da célula")))))))))</f>
        <v/>
      </c>
      <c r="X45">
        <f>IF('Premissas'!A50="","",'Premissas'!A50)</f>
        <v/>
      </c>
      <c r="Y45">
        <f>IF('Células'!B45="","",'Células'!B45)</f>
        <v/>
      </c>
    </row>
    <row r="46" ht="22" customHeight="1">
      <c r="A46" s="12" t="n"/>
      <c r="B46" s="12" t="n"/>
      <c r="C46" s="22" t="n"/>
      <c r="D46" s="12" t="n"/>
      <c r="E46" s="12" t="n"/>
      <c r="F46" s="11">
        <f>IF(OR(A46="",E46=""),"",IFERROR(VLOOKUP(E46,'Células'!$B$5:$I$104,2,FALSE),""))</f>
        <v/>
      </c>
      <c r="G46" s="11">
        <f>IF(OR(A46="",E46=""),"",IFERROR(VLOOKUP(E46,'Células'!$B$5:$I$104,3,FALSE),""))</f>
        <v/>
      </c>
      <c r="H46" s="11">
        <f>IF(A46="","",IF(OR(B46="",C46="",D46="",COUNTIF($A$5:$A$104,A46)&gt;1),"Conferir",IF(E46="","Pendente",IF(OR(I46="OK",I46="Próxima do limite"),"Alocado","Conferir"))))</f>
        <v/>
      </c>
      <c r="I46" s="11">
        <f>IF(A46="","",IF(B46="","Informar nome",IF(C46="","Informar cadastro",IF(COUNTIF($A$5:$A$104,A46)&gt;1,"ID duplicado",IF(D46="","Informar região",IF(E46="","Definir célula",IF(COUNTIF('Células'!$B$5:$B$104,E46)=0,"Célula não cadastrada",IF(COUNTIF('Células'!$B$5:$B$104,E46)&gt;1,"Nome de célula ambíguo",IFERROR(IF(VLOOKUP(E46,'Células'!$B$5:$I$104,5,FALSE)&lt;&gt;"Ativa","Célula inativa",IF(VLOOKUP(E46,'Células'!$B$5:$I$104,2,FALSE)&lt;&gt;D46,"Conferir região",IF(VLOOKUP(E46,'Células'!$B$5:$I$104,8,FALSE)&gt;1,"Capacidade excedida",IF(VLOOKUP(E46,'Células'!$B$5:$I$104,8,FALSE)&gt;='Premissas'!$B$4,"Próxima do limite","OK")))),"Conferir cadastro da célula")))))))))</f>
        <v/>
      </c>
      <c r="X46">
        <f>IF('Premissas'!A51="","",'Premissas'!A51)</f>
        <v/>
      </c>
      <c r="Y46">
        <f>IF('Células'!B46="","",'Células'!B46)</f>
        <v/>
      </c>
    </row>
    <row r="47" ht="22" customHeight="1">
      <c r="A47" s="12" t="n"/>
      <c r="B47" s="12" t="n"/>
      <c r="C47" s="22" t="n"/>
      <c r="D47" s="12" t="n"/>
      <c r="E47" s="12" t="n"/>
      <c r="F47" s="10">
        <f>IF(OR(A47="",E47=""),"",IFERROR(VLOOKUP(E47,'Células'!$B$5:$I$104,2,FALSE),""))</f>
        <v/>
      </c>
      <c r="G47" s="10">
        <f>IF(OR(A47="",E47=""),"",IFERROR(VLOOKUP(E47,'Células'!$B$5:$I$104,3,FALSE),""))</f>
        <v/>
      </c>
      <c r="H47" s="10">
        <f>IF(A47="","",IF(OR(B47="",C47="",D47="",COUNTIF($A$5:$A$104,A47)&gt;1),"Conferir",IF(E47="","Pendente",IF(OR(I47="OK",I47="Próxima do limite"),"Alocado","Conferir"))))</f>
        <v/>
      </c>
      <c r="I47" s="10">
        <f>IF(A47="","",IF(B47="","Informar nome",IF(C47="","Informar cadastro",IF(COUNTIF($A$5:$A$104,A47)&gt;1,"ID duplicado",IF(D47="","Informar região",IF(E47="","Definir célula",IF(COUNTIF('Células'!$B$5:$B$104,E47)=0,"Célula não cadastrada",IF(COUNTIF('Células'!$B$5:$B$104,E47)&gt;1,"Nome de célula ambíguo",IFERROR(IF(VLOOKUP(E47,'Células'!$B$5:$I$104,5,FALSE)&lt;&gt;"Ativa","Célula inativa",IF(VLOOKUP(E47,'Células'!$B$5:$I$104,2,FALSE)&lt;&gt;D47,"Conferir região",IF(VLOOKUP(E47,'Células'!$B$5:$I$104,8,FALSE)&gt;1,"Capacidade excedida",IF(VLOOKUP(E47,'Células'!$B$5:$I$104,8,FALSE)&gt;='Premissas'!$B$4,"Próxima do limite","OK")))),"Conferir cadastro da célula")))))))))</f>
        <v/>
      </c>
      <c r="X47">
        <f>IF('Premissas'!A52="","",'Premissas'!A52)</f>
        <v/>
      </c>
      <c r="Y47">
        <f>IF('Células'!B47="","",'Células'!B47)</f>
        <v/>
      </c>
    </row>
    <row r="48" ht="22" customHeight="1">
      <c r="A48" s="12" t="n"/>
      <c r="B48" s="12" t="n"/>
      <c r="C48" s="22" t="n"/>
      <c r="D48" s="12" t="n"/>
      <c r="E48" s="12" t="n"/>
      <c r="F48" s="11">
        <f>IF(OR(A48="",E48=""),"",IFERROR(VLOOKUP(E48,'Células'!$B$5:$I$104,2,FALSE),""))</f>
        <v/>
      </c>
      <c r="G48" s="11">
        <f>IF(OR(A48="",E48=""),"",IFERROR(VLOOKUP(E48,'Células'!$B$5:$I$104,3,FALSE),""))</f>
        <v/>
      </c>
      <c r="H48" s="11">
        <f>IF(A48="","",IF(OR(B48="",C48="",D48="",COUNTIF($A$5:$A$104,A48)&gt;1),"Conferir",IF(E48="","Pendente",IF(OR(I48="OK",I48="Próxima do limite"),"Alocado","Conferir"))))</f>
        <v/>
      </c>
      <c r="I48" s="11">
        <f>IF(A48="","",IF(B48="","Informar nome",IF(C48="","Informar cadastro",IF(COUNTIF($A$5:$A$104,A48)&gt;1,"ID duplicado",IF(D48="","Informar região",IF(E48="","Definir célula",IF(COUNTIF('Células'!$B$5:$B$104,E48)=0,"Célula não cadastrada",IF(COUNTIF('Células'!$B$5:$B$104,E48)&gt;1,"Nome de célula ambíguo",IFERROR(IF(VLOOKUP(E48,'Células'!$B$5:$I$104,5,FALSE)&lt;&gt;"Ativa","Célula inativa",IF(VLOOKUP(E48,'Células'!$B$5:$I$104,2,FALSE)&lt;&gt;D48,"Conferir região",IF(VLOOKUP(E48,'Células'!$B$5:$I$104,8,FALSE)&gt;1,"Capacidade excedida",IF(VLOOKUP(E48,'Células'!$B$5:$I$104,8,FALSE)&gt;='Premissas'!$B$4,"Próxima do limite","OK")))),"Conferir cadastro da célula")))))))))</f>
        <v/>
      </c>
      <c r="X48">
        <f>IF('Premissas'!A53="","",'Premissas'!A53)</f>
        <v/>
      </c>
      <c r="Y48">
        <f>IF('Células'!B48="","",'Células'!B48)</f>
        <v/>
      </c>
    </row>
    <row r="49" ht="22" customHeight="1">
      <c r="A49" s="12" t="n"/>
      <c r="B49" s="12" t="n"/>
      <c r="C49" s="22" t="n"/>
      <c r="D49" s="12" t="n"/>
      <c r="E49" s="12" t="n"/>
      <c r="F49" s="10">
        <f>IF(OR(A49="",E49=""),"",IFERROR(VLOOKUP(E49,'Células'!$B$5:$I$104,2,FALSE),""))</f>
        <v/>
      </c>
      <c r="G49" s="10">
        <f>IF(OR(A49="",E49=""),"",IFERROR(VLOOKUP(E49,'Células'!$B$5:$I$104,3,FALSE),""))</f>
        <v/>
      </c>
      <c r="H49" s="10">
        <f>IF(A49="","",IF(OR(B49="",C49="",D49="",COUNTIF($A$5:$A$104,A49)&gt;1),"Conferir",IF(E49="","Pendente",IF(OR(I49="OK",I49="Próxima do limite"),"Alocado","Conferir"))))</f>
        <v/>
      </c>
      <c r="I49" s="10">
        <f>IF(A49="","",IF(B49="","Informar nome",IF(C49="","Informar cadastro",IF(COUNTIF($A$5:$A$104,A49)&gt;1,"ID duplicado",IF(D49="","Informar região",IF(E49="","Definir célula",IF(COUNTIF('Células'!$B$5:$B$104,E49)=0,"Célula não cadastrada",IF(COUNTIF('Células'!$B$5:$B$104,E49)&gt;1,"Nome de célula ambíguo",IFERROR(IF(VLOOKUP(E49,'Células'!$B$5:$I$104,5,FALSE)&lt;&gt;"Ativa","Célula inativa",IF(VLOOKUP(E49,'Células'!$B$5:$I$104,2,FALSE)&lt;&gt;D49,"Conferir região",IF(VLOOKUP(E49,'Células'!$B$5:$I$104,8,FALSE)&gt;1,"Capacidade excedida",IF(VLOOKUP(E49,'Células'!$B$5:$I$104,8,FALSE)&gt;='Premissas'!$B$4,"Próxima do limite","OK")))),"Conferir cadastro da célula")))))))))</f>
        <v/>
      </c>
      <c r="X49">
        <f>IF('Premissas'!A54="","",'Premissas'!A54)</f>
        <v/>
      </c>
      <c r="Y49">
        <f>IF('Células'!B49="","",'Células'!B49)</f>
        <v/>
      </c>
    </row>
    <row r="50" ht="22" customHeight="1">
      <c r="A50" s="12" t="n"/>
      <c r="B50" s="12" t="n"/>
      <c r="C50" s="22" t="n"/>
      <c r="D50" s="12" t="n"/>
      <c r="E50" s="12" t="n"/>
      <c r="F50" s="11">
        <f>IF(OR(A50="",E50=""),"",IFERROR(VLOOKUP(E50,'Células'!$B$5:$I$104,2,FALSE),""))</f>
        <v/>
      </c>
      <c r="G50" s="11">
        <f>IF(OR(A50="",E50=""),"",IFERROR(VLOOKUP(E50,'Células'!$B$5:$I$104,3,FALSE),""))</f>
        <v/>
      </c>
      <c r="H50" s="11">
        <f>IF(A50="","",IF(OR(B50="",C50="",D50="",COUNTIF($A$5:$A$104,A50)&gt;1),"Conferir",IF(E50="","Pendente",IF(OR(I50="OK",I50="Próxima do limite"),"Alocado","Conferir"))))</f>
        <v/>
      </c>
      <c r="I50" s="11">
        <f>IF(A50="","",IF(B50="","Informar nome",IF(C50="","Informar cadastro",IF(COUNTIF($A$5:$A$104,A50)&gt;1,"ID duplicado",IF(D50="","Informar região",IF(E50="","Definir célula",IF(COUNTIF('Células'!$B$5:$B$104,E50)=0,"Célula não cadastrada",IF(COUNTIF('Células'!$B$5:$B$104,E50)&gt;1,"Nome de célula ambíguo",IFERROR(IF(VLOOKUP(E50,'Células'!$B$5:$I$104,5,FALSE)&lt;&gt;"Ativa","Célula inativa",IF(VLOOKUP(E50,'Células'!$B$5:$I$104,2,FALSE)&lt;&gt;D50,"Conferir região",IF(VLOOKUP(E50,'Células'!$B$5:$I$104,8,FALSE)&gt;1,"Capacidade excedida",IF(VLOOKUP(E50,'Células'!$B$5:$I$104,8,FALSE)&gt;='Premissas'!$B$4,"Próxima do limite","OK")))),"Conferir cadastro da célula")))))))))</f>
        <v/>
      </c>
      <c r="X50">
        <f>IF('Premissas'!A55="","",'Premissas'!A55)</f>
        <v/>
      </c>
      <c r="Y50">
        <f>IF('Células'!B50="","",'Células'!B50)</f>
        <v/>
      </c>
    </row>
    <row r="51" ht="22" customHeight="1">
      <c r="A51" s="12" t="n"/>
      <c r="B51" s="12" t="n"/>
      <c r="C51" s="22" t="n"/>
      <c r="D51" s="12" t="n"/>
      <c r="E51" s="12" t="n"/>
      <c r="F51" s="10">
        <f>IF(OR(A51="",E51=""),"",IFERROR(VLOOKUP(E51,'Células'!$B$5:$I$104,2,FALSE),""))</f>
        <v/>
      </c>
      <c r="G51" s="10">
        <f>IF(OR(A51="",E51=""),"",IFERROR(VLOOKUP(E51,'Células'!$B$5:$I$104,3,FALSE),""))</f>
        <v/>
      </c>
      <c r="H51" s="10">
        <f>IF(A51="","",IF(OR(B51="",C51="",D51="",COUNTIF($A$5:$A$104,A51)&gt;1),"Conferir",IF(E51="","Pendente",IF(OR(I51="OK",I51="Próxima do limite"),"Alocado","Conferir"))))</f>
        <v/>
      </c>
      <c r="I51" s="10">
        <f>IF(A51="","",IF(B51="","Informar nome",IF(C51="","Informar cadastro",IF(COUNTIF($A$5:$A$104,A51)&gt;1,"ID duplicado",IF(D51="","Informar região",IF(E51="","Definir célula",IF(COUNTIF('Células'!$B$5:$B$104,E51)=0,"Célula não cadastrada",IF(COUNTIF('Células'!$B$5:$B$104,E51)&gt;1,"Nome de célula ambíguo",IFERROR(IF(VLOOKUP(E51,'Células'!$B$5:$I$104,5,FALSE)&lt;&gt;"Ativa","Célula inativa",IF(VLOOKUP(E51,'Células'!$B$5:$I$104,2,FALSE)&lt;&gt;D51,"Conferir região",IF(VLOOKUP(E51,'Células'!$B$5:$I$104,8,FALSE)&gt;1,"Capacidade excedida",IF(VLOOKUP(E51,'Células'!$B$5:$I$104,8,FALSE)&gt;='Premissas'!$B$4,"Próxima do limite","OK")))),"Conferir cadastro da célula")))))))))</f>
        <v/>
      </c>
      <c r="X51">
        <f>IF('Premissas'!A56="","",'Premissas'!A56)</f>
        <v/>
      </c>
      <c r="Y51">
        <f>IF('Células'!B51="","",'Células'!B51)</f>
        <v/>
      </c>
    </row>
    <row r="52" ht="22" customHeight="1">
      <c r="A52" s="12" t="n"/>
      <c r="B52" s="12" t="n"/>
      <c r="C52" s="22" t="n"/>
      <c r="D52" s="12" t="n"/>
      <c r="E52" s="12" t="n"/>
      <c r="F52" s="11">
        <f>IF(OR(A52="",E52=""),"",IFERROR(VLOOKUP(E52,'Células'!$B$5:$I$104,2,FALSE),""))</f>
        <v/>
      </c>
      <c r="G52" s="11">
        <f>IF(OR(A52="",E52=""),"",IFERROR(VLOOKUP(E52,'Células'!$B$5:$I$104,3,FALSE),""))</f>
        <v/>
      </c>
      <c r="H52" s="11">
        <f>IF(A52="","",IF(OR(B52="",C52="",D52="",COUNTIF($A$5:$A$104,A52)&gt;1),"Conferir",IF(E52="","Pendente",IF(OR(I52="OK",I52="Próxima do limite"),"Alocado","Conferir"))))</f>
        <v/>
      </c>
      <c r="I52" s="11">
        <f>IF(A52="","",IF(B52="","Informar nome",IF(C52="","Informar cadastro",IF(COUNTIF($A$5:$A$104,A52)&gt;1,"ID duplicado",IF(D52="","Informar região",IF(E52="","Definir célula",IF(COUNTIF('Células'!$B$5:$B$104,E52)=0,"Célula não cadastrada",IF(COUNTIF('Células'!$B$5:$B$104,E52)&gt;1,"Nome de célula ambíguo",IFERROR(IF(VLOOKUP(E52,'Células'!$B$5:$I$104,5,FALSE)&lt;&gt;"Ativa","Célula inativa",IF(VLOOKUP(E52,'Células'!$B$5:$I$104,2,FALSE)&lt;&gt;D52,"Conferir região",IF(VLOOKUP(E52,'Células'!$B$5:$I$104,8,FALSE)&gt;1,"Capacidade excedida",IF(VLOOKUP(E52,'Células'!$B$5:$I$104,8,FALSE)&gt;='Premissas'!$B$4,"Próxima do limite","OK")))),"Conferir cadastro da célula")))))))))</f>
        <v/>
      </c>
      <c r="X52">
        <f>IF('Premissas'!A57="","",'Premissas'!A57)</f>
        <v/>
      </c>
      <c r="Y52">
        <f>IF('Células'!B52="","",'Células'!B52)</f>
        <v/>
      </c>
    </row>
    <row r="53" ht="22" customHeight="1">
      <c r="A53" s="12" t="n"/>
      <c r="B53" s="12" t="n"/>
      <c r="C53" s="22" t="n"/>
      <c r="D53" s="12" t="n"/>
      <c r="E53" s="12" t="n"/>
      <c r="F53" s="10">
        <f>IF(OR(A53="",E53=""),"",IFERROR(VLOOKUP(E53,'Células'!$B$5:$I$104,2,FALSE),""))</f>
        <v/>
      </c>
      <c r="G53" s="10">
        <f>IF(OR(A53="",E53=""),"",IFERROR(VLOOKUP(E53,'Células'!$B$5:$I$104,3,FALSE),""))</f>
        <v/>
      </c>
      <c r="H53" s="10">
        <f>IF(A53="","",IF(OR(B53="",C53="",D53="",COUNTIF($A$5:$A$104,A53)&gt;1),"Conferir",IF(E53="","Pendente",IF(OR(I53="OK",I53="Próxima do limite"),"Alocado","Conferir"))))</f>
        <v/>
      </c>
      <c r="I53" s="10">
        <f>IF(A53="","",IF(B53="","Informar nome",IF(C53="","Informar cadastro",IF(COUNTIF($A$5:$A$104,A53)&gt;1,"ID duplicado",IF(D53="","Informar região",IF(E53="","Definir célula",IF(COUNTIF('Células'!$B$5:$B$104,E53)=0,"Célula não cadastrada",IF(COUNTIF('Células'!$B$5:$B$104,E53)&gt;1,"Nome de célula ambíguo",IFERROR(IF(VLOOKUP(E53,'Células'!$B$5:$I$104,5,FALSE)&lt;&gt;"Ativa","Célula inativa",IF(VLOOKUP(E53,'Células'!$B$5:$I$104,2,FALSE)&lt;&gt;D53,"Conferir região",IF(VLOOKUP(E53,'Células'!$B$5:$I$104,8,FALSE)&gt;1,"Capacidade excedida",IF(VLOOKUP(E53,'Células'!$B$5:$I$104,8,FALSE)&gt;='Premissas'!$B$4,"Próxima do limite","OK")))),"Conferir cadastro da célula")))))))))</f>
        <v/>
      </c>
      <c r="X53">
        <f>IF('Premissas'!A58="","",'Premissas'!A58)</f>
        <v/>
      </c>
      <c r="Y53">
        <f>IF('Células'!B53="","",'Células'!B53)</f>
        <v/>
      </c>
    </row>
    <row r="54" ht="22" customHeight="1">
      <c r="A54" s="12" t="n"/>
      <c r="B54" s="12" t="n"/>
      <c r="C54" s="22" t="n"/>
      <c r="D54" s="12" t="n"/>
      <c r="E54" s="12" t="n"/>
      <c r="F54" s="11">
        <f>IF(OR(A54="",E54=""),"",IFERROR(VLOOKUP(E54,'Células'!$B$5:$I$104,2,FALSE),""))</f>
        <v/>
      </c>
      <c r="G54" s="11">
        <f>IF(OR(A54="",E54=""),"",IFERROR(VLOOKUP(E54,'Células'!$B$5:$I$104,3,FALSE),""))</f>
        <v/>
      </c>
      <c r="H54" s="11">
        <f>IF(A54="","",IF(OR(B54="",C54="",D54="",COUNTIF($A$5:$A$104,A54)&gt;1),"Conferir",IF(E54="","Pendente",IF(OR(I54="OK",I54="Próxima do limite"),"Alocado","Conferir"))))</f>
        <v/>
      </c>
      <c r="I54" s="11">
        <f>IF(A54="","",IF(B54="","Informar nome",IF(C54="","Informar cadastro",IF(COUNTIF($A$5:$A$104,A54)&gt;1,"ID duplicado",IF(D54="","Informar região",IF(E54="","Definir célula",IF(COUNTIF('Células'!$B$5:$B$104,E54)=0,"Célula não cadastrada",IF(COUNTIF('Células'!$B$5:$B$104,E54)&gt;1,"Nome de célula ambíguo",IFERROR(IF(VLOOKUP(E54,'Células'!$B$5:$I$104,5,FALSE)&lt;&gt;"Ativa","Célula inativa",IF(VLOOKUP(E54,'Células'!$B$5:$I$104,2,FALSE)&lt;&gt;D54,"Conferir região",IF(VLOOKUP(E54,'Células'!$B$5:$I$104,8,FALSE)&gt;1,"Capacidade excedida",IF(VLOOKUP(E54,'Células'!$B$5:$I$104,8,FALSE)&gt;='Premissas'!$B$4,"Próxima do limite","OK")))),"Conferir cadastro da célula")))))))))</f>
        <v/>
      </c>
      <c r="X54">
        <f>IF('Premissas'!A59="","",'Premissas'!A59)</f>
        <v/>
      </c>
      <c r="Y54">
        <f>IF('Células'!B54="","",'Células'!B54)</f>
        <v/>
      </c>
    </row>
    <row r="55" ht="22" customHeight="1">
      <c r="A55" s="12" t="n"/>
      <c r="B55" s="12" t="n"/>
      <c r="C55" s="22" t="n"/>
      <c r="D55" s="12" t="n"/>
      <c r="E55" s="12" t="n"/>
      <c r="F55" s="10">
        <f>IF(OR(A55="",E55=""),"",IFERROR(VLOOKUP(E55,'Células'!$B$5:$I$104,2,FALSE),""))</f>
        <v/>
      </c>
      <c r="G55" s="10">
        <f>IF(OR(A55="",E55=""),"",IFERROR(VLOOKUP(E55,'Células'!$B$5:$I$104,3,FALSE),""))</f>
        <v/>
      </c>
      <c r="H55" s="10">
        <f>IF(A55="","",IF(OR(B55="",C55="",D55="",COUNTIF($A$5:$A$104,A55)&gt;1),"Conferir",IF(E55="","Pendente",IF(OR(I55="OK",I55="Próxima do limite"),"Alocado","Conferir"))))</f>
        <v/>
      </c>
      <c r="I55" s="10">
        <f>IF(A55="","",IF(B55="","Informar nome",IF(C55="","Informar cadastro",IF(COUNTIF($A$5:$A$104,A55)&gt;1,"ID duplicado",IF(D55="","Informar região",IF(E55="","Definir célula",IF(COUNTIF('Células'!$B$5:$B$104,E55)=0,"Célula não cadastrada",IF(COUNTIF('Células'!$B$5:$B$104,E55)&gt;1,"Nome de célula ambíguo",IFERROR(IF(VLOOKUP(E55,'Células'!$B$5:$I$104,5,FALSE)&lt;&gt;"Ativa","Célula inativa",IF(VLOOKUP(E55,'Células'!$B$5:$I$104,2,FALSE)&lt;&gt;D55,"Conferir região",IF(VLOOKUP(E55,'Células'!$B$5:$I$104,8,FALSE)&gt;1,"Capacidade excedida",IF(VLOOKUP(E55,'Células'!$B$5:$I$104,8,FALSE)&gt;='Premissas'!$B$4,"Próxima do limite","OK")))),"Conferir cadastro da célula")))))))))</f>
        <v/>
      </c>
      <c r="X55">
        <f>IF('Premissas'!A60="","",'Premissas'!A60)</f>
        <v/>
      </c>
      <c r="Y55">
        <f>IF('Células'!B55="","",'Células'!B55)</f>
        <v/>
      </c>
    </row>
    <row r="56" ht="22" customHeight="1">
      <c r="A56" s="12" t="n"/>
      <c r="B56" s="12" t="n"/>
      <c r="C56" s="22" t="n"/>
      <c r="D56" s="12" t="n"/>
      <c r="E56" s="12" t="n"/>
      <c r="F56" s="11">
        <f>IF(OR(A56="",E56=""),"",IFERROR(VLOOKUP(E56,'Células'!$B$5:$I$104,2,FALSE),""))</f>
        <v/>
      </c>
      <c r="G56" s="11">
        <f>IF(OR(A56="",E56=""),"",IFERROR(VLOOKUP(E56,'Células'!$B$5:$I$104,3,FALSE),""))</f>
        <v/>
      </c>
      <c r="H56" s="11">
        <f>IF(A56="","",IF(OR(B56="",C56="",D56="",COUNTIF($A$5:$A$104,A56)&gt;1),"Conferir",IF(E56="","Pendente",IF(OR(I56="OK",I56="Próxima do limite"),"Alocado","Conferir"))))</f>
        <v/>
      </c>
      <c r="I56" s="11">
        <f>IF(A56="","",IF(B56="","Informar nome",IF(C56="","Informar cadastro",IF(COUNTIF($A$5:$A$104,A56)&gt;1,"ID duplicado",IF(D56="","Informar região",IF(E56="","Definir célula",IF(COUNTIF('Células'!$B$5:$B$104,E56)=0,"Célula não cadastrada",IF(COUNTIF('Células'!$B$5:$B$104,E56)&gt;1,"Nome de célula ambíguo",IFERROR(IF(VLOOKUP(E56,'Células'!$B$5:$I$104,5,FALSE)&lt;&gt;"Ativa","Célula inativa",IF(VLOOKUP(E56,'Células'!$B$5:$I$104,2,FALSE)&lt;&gt;D56,"Conferir região",IF(VLOOKUP(E56,'Células'!$B$5:$I$104,8,FALSE)&gt;1,"Capacidade excedida",IF(VLOOKUP(E56,'Células'!$B$5:$I$104,8,FALSE)&gt;='Premissas'!$B$4,"Próxima do limite","OK")))),"Conferir cadastro da célula")))))))))</f>
        <v/>
      </c>
      <c r="X56">
        <f>IF('Premissas'!A61="","",'Premissas'!A61)</f>
        <v/>
      </c>
      <c r="Y56">
        <f>IF('Células'!B56="","",'Células'!B56)</f>
        <v/>
      </c>
    </row>
    <row r="57" ht="22" customHeight="1">
      <c r="A57" s="12" t="n"/>
      <c r="B57" s="12" t="n"/>
      <c r="C57" s="22" t="n"/>
      <c r="D57" s="12" t="n"/>
      <c r="E57" s="12" t="n"/>
      <c r="F57" s="10">
        <f>IF(OR(A57="",E57=""),"",IFERROR(VLOOKUP(E57,'Células'!$B$5:$I$104,2,FALSE),""))</f>
        <v/>
      </c>
      <c r="G57" s="10">
        <f>IF(OR(A57="",E57=""),"",IFERROR(VLOOKUP(E57,'Células'!$B$5:$I$104,3,FALSE),""))</f>
        <v/>
      </c>
      <c r="H57" s="10">
        <f>IF(A57="","",IF(OR(B57="",C57="",D57="",COUNTIF($A$5:$A$104,A57)&gt;1),"Conferir",IF(E57="","Pendente",IF(OR(I57="OK",I57="Próxima do limite"),"Alocado","Conferir"))))</f>
        <v/>
      </c>
      <c r="I57" s="10">
        <f>IF(A57="","",IF(B57="","Informar nome",IF(C57="","Informar cadastro",IF(COUNTIF($A$5:$A$104,A57)&gt;1,"ID duplicado",IF(D57="","Informar região",IF(E57="","Definir célula",IF(COUNTIF('Células'!$B$5:$B$104,E57)=0,"Célula não cadastrada",IF(COUNTIF('Células'!$B$5:$B$104,E57)&gt;1,"Nome de célula ambíguo",IFERROR(IF(VLOOKUP(E57,'Células'!$B$5:$I$104,5,FALSE)&lt;&gt;"Ativa","Célula inativa",IF(VLOOKUP(E57,'Células'!$B$5:$I$104,2,FALSE)&lt;&gt;D57,"Conferir região",IF(VLOOKUP(E57,'Células'!$B$5:$I$104,8,FALSE)&gt;1,"Capacidade excedida",IF(VLOOKUP(E57,'Células'!$B$5:$I$104,8,FALSE)&gt;='Premissas'!$B$4,"Próxima do limite","OK")))),"Conferir cadastro da célula")))))))))</f>
        <v/>
      </c>
      <c r="X57">
        <f>IF('Premissas'!A62="","",'Premissas'!A62)</f>
        <v/>
      </c>
      <c r="Y57">
        <f>IF('Células'!B57="","",'Células'!B57)</f>
        <v/>
      </c>
    </row>
    <row r="58" ht="22" customHeight="1">
      <c r="A58" s="12" t="n"/>
      <c r="B58" s="12" t="n"/>
      <c r="C58" s="22" t="n"/>
      <c r="D58" s="12" t="n"/>
      <c r="E58" s="12" t="n"/>
      <c r="F58" s="11">
        <f>IF(OR(A58="",E58=""),"",IFERROR(VLOOKUP(E58,'Células'!$B$5:$I$104,2,FALSE),""))</f>
        <v/>
      </c>
      <c r="G58" s="11">
        <f>IF(OR(A58="",E58=""),"",IFERROR(VLOOKUP(E58,'Células'!$B$5:$I$104,3,FALSE),""))</f>
        <v/>
      </c>
      <c r="H58" s="11">
        <f>IF(A58="","",IF(OR(B58="",C58="",D58="",COUNTIF($A$5:$A$104,A58)&gt;1),"Conferir",IF(E58="","Pendente",IF(OR(I58="OK",I58="Próxima do limite"),"Alocado","Conferir"))))</f>
        <v/>
      </c>
      <c r="I58" s="11">
        <f>IF(A58="","",IF(B58="","Informar nome",IF(C58="","Informar cadastro",IF(COUNTIF($A$5:$A$104,A58)&gt;1,"ID duplicado",IF(D58="","Informar região",IF(E58="","Definir célula",IF(COUNTIF('Células'!$B$5:$B$104,E58)=0,"Célula não cadastrada",IF(COUNTIF('Células'!$B$5:$B$104,E58)&gt;1,"Nome de célula ambíguo",IFERROR(IF(VLOOKUP(E58,'Células'!$B$5:$I$104,5,FALSE)&lt;&gt;"Ativa","Célula inativa",IF(VLOOKUP(E58,'Células'!$B$5:$I$104,2,FALSE)&lt;&gt;D58,"Conferir região",IF(VLOOKUP(E58,'Células'!$B$5:$I$104,8,FALSE)&gt;1,"Capacidade excedida",IF(VLOOKUP(E58,'Células'!$B$5:$I$104,8,FALSE)&gt;='Premissas'!$B$4,"Próxima do limite","OK")))),"Conferir cadastro da célula")))))))))</f>
        <v/>
      </c>
      <c r="X58">
        <f>IF('Premissas'!A63="","",'Premissas'!A63)</f>
        <v/>
      </c>
      <c r="Y58">
        <f>IF('Células'!B58="","",'Células'!B58)</f>
        <v/>
      </c>
    </row>
    <row r="59" ht="22" customHeight="1">
      <c r="A59" s="12" t="n"/>
      <c r="B59" s="12" t="n"/>
      <c r="C59" s="22" t="n"/>
      <c r="D59" s="12" t="n"/>
      <c r="E59" s="12" t="n"/>
      <c r="F59" s="10">
        <f>IF(OR(A59="",E59=""),"",IFERROR(VLOOKUP(E59,'Células'!$B$5:$I$104,2,FALSE),""))</f>
        <v/>
      </c>
      <c r="G59" s="10">
        <f>IF(OR(A59="",E59=""),"",IFERROR(VLOOKUP(E59,'Células'!$B$5:$I$104,3,FALSE),""))</f>
        <v/>
      </c>
      <c r="H59" s="10">
        <f>IF(A59="","",IF(OR(B59="",C59="",D59="",COUNTIF($A$5:$A$104,A59)&gt;1),"Conferir",IF(E59="","Pendente",IF(OR(I59="OK",I59="Próxima do limite"),"Alocado","Conferir"))))</f>
        <v/>
      </c>
      <c r="I59" s="10">
        <f>IF(A59="","",IF(B59="","Informar nome",IF(C59="","Informar cadastro",IF(COUNTIF($A$5:$A$104,A59)&gt;1,"ID duplicado",IF(D59="","Informar região",IF(E59="","Definir célula",IF(COUNTIF('Células'!$B$5:$B$104,E59)=0,"Célula não cadastrada",IF(COUNTIF('Células'!$B$5:$B$104,E59)&gt;1,"Nome de célula ambíguo",IFERROR(IF(VLOOKUP(E59,'Células'!$B$5:$I$104,5,FALSE)&lt;&gt;"Ativa","Célula inativa",IF(VLOOKUP(E59,'Células'!$B$5:$I$104,2,FALSE)&lt;&gt;D59,"Conferir região",IF(VLOOKUP(E59,'Células'!$B$5:$I$104,8,FALSE)&gt;1,"Capacidade excedida",IF(VLOOKUP(E59,'Células'!$B$5:$I$104,8,FALSE)&gt;='Premissas'!$B$4,"Próxima do limite","OK")))),"Conferir cadastro da célula")))))))))</f>
        <v/>
      </c>
      <c r="X59">
        <f>IF('Premissas'!A64="","",'Premissas'!A64)</f>
        <v/>
      </c>
      <c r="Y59">
        <f>IF('Células'!B59="","",'Células'!B59)</f>
        <v/>
      </c>
    </row>
    <row r="60" ht="22" customHeight="1">
      <c r="A60" s="12" t="n"/>
      <c r="B60" s="12" t="n"/>
      <c r="C60" s="22" t="n"/>
      <c r="D60" s="12" t="n"/>
      <c r="E60" s="12" t="n"/>
      <c r="F60" s="11">
        <f>IF(OR(A60="",E60=""),"",IFERROR(VLOOKUP(E60,'Células'!$B$5:$I$104,2,FALSE),""))</f>
        <v/>
      </c>
      <c r="G60" s="11">
        <f>IF(OR(A60="",E60=""),"",IFERROR(VLOOKUP(E60,'Células'!$B$5:$I$104,3,FALSE),""))</f>
        <v/>
      </c>
      <c r="H60" s="11">
        <f>IF(A60="","",IF(OR(B60="",C60="",D60="",COUNTIF($A$5:$A$104,A60)&gt;1),"Conferir",IF(E60="","Pendente",IF(OR(I60="OK",I60="Próxima do limite"),"Alocado","Conferir"))))</f>
        <v/>
      </c>
      <c r="I60" s="11">
        <f>IF(A60="","",IF(B60="","Informar nome",IF(C60="","Informar cadastro",IF(COUNTIF($A$5:$A$104,A60)&gt;1,"ID duplicado",IF(D60="","Informar região",IF(E60="","Definir célula",IF(COUNTIF('Células'!$B$5:$B$104,E60)=0,"Célula não cadastrada",IF(COUNTIF('Células'!$B$5:$B$104,E60)&gt;1,"Nome de célula ambíguo",IFERROR(IF(VLOOKUP(E60,'Células'!$B$5:$I$104,5,FALSE)&lt;&gt;"Ativa","Célula inativa",IF(VLOOKUP(E60,'Células'!$B$5:$I$104,2,FALSE)&lt;&gt;D60,"Conferir região",IF(VLOOKUP(E60,'Células'!$B$5:$I$104,8,FALSE)&gt;1,"Capacidade excedida",IF(VLOOKUP(E60,'Células'!$B$5:$I$104,8,FALSE)&gt;='Premissas'!$B$4,"Próxima do limite","OK")))),"Conferir cadastro da célula")))))))))</f>
        <v/>
      </c>
      <c r="X60">
        <f>IF('Premissas'!A65="","",'Premissas'!A65)</f>
        <v/>
      </c>
      <c r="Y60">
        <f>IF('Células'!B60="","",'Células'!B60)</f>
        <v/>
      </c>
    </row>
    <row r="61" ht="22" customHeight="1">
      <c r="A61" s="12" t="n"/>
      <c r="B61" s="12" t="n"/>
      <c r="C61" s="22" t="n"/>
      <c r="D61" s="12" t="n"/>
      <c r="E61" s="12" t="n"/>
      <c r="F61" s="10">
        <f>IF(OR(A61="",E61=""),"",IFERROR(VLOOKUP(E61,'Células'!$B$5:$I$104,2,FALSE),""))</f>
        <v/>
      </c>
      <c r="G61" s="10">
        <f>IF(OR(A61="",E61=""),"",IFERROR(VLOOKUP(E61,'Células'!$B$5:$I$104,3,FALSE),""))</f>
        <v/>
      </c>
      <c r="H61" s="10">
        <f>IF(A61="","",IF(OR(B61="",C61="",D61="",COUNTIF($A$5:$A$104,A61)&gt;1),"Conferir",IF(E61="","Pendente",IF(OR(I61="OK",I61="Próxima do limite"),"Alocado","Conferir"))))</f>
        <v/>
      </c>
      <c r="I61" s="10">
        <f>IF(A61="","",IF(B61="","Informar nome",IF(C61="","Informar cadastro",IF(COUNTIF($A$5:$A$104,A61)&gt;1,"ID duplicado",IF(D61="","Informar região",IF(E61="","Definir célula",IF(COUNTIF('Células'!$B$5:$B$104,E61)=0,"Célula não cadastrada",IF(COUNTIF('Células'!$B$5:$B$104,E61)&gt;1,"Nome de célula ambíguo",IFERROR(IF(VLOOKUP(E61,'Células'!$B$5:$I$104,5,FALSE)&lt;&gt;"Ativa","Célula inativa",IF(VLOOKUP(E61,'Células'!$B$5:$I$104,2,FALSE)&lt;&gt;D61,"Conferir região",IF(VLOOKUP(E61,'Células'!$B$5:$I$104,8,FALSE)&gt;1,"Capacidade excedida",IF(VLOOKUP(E61,'Células'!$B$5:$I$104,8,FALSE)&gt;='Premissas'!$B$4,"Próxima do limite","OK")))),"Conferir cadastro da célula")))))))))</f>
        <v/>
      </c>
      <c r="X61">
        <f>IF('Premissas'!A66="","",'Premissas'!A66)</f>
        <v/>
      </c>
      <c r="Y61">
        <f>IF('Células'!B61="","",'Células'!B61)</f>
        <v/>
      </c>
    </row>
    <row r="62" ht="22" customHeight="1">
      <c r="A62" s="12" t="n"/>
      <c r="B62" s="12" t="n"/>
      <c r="C62" s="22" t="n"/>
      <c r="D62" s="12" t="n"/>
      <c r="E62" s="12" t="n"/>
      <c r="F62" s="11">
        <f>IF(OR(A62="",E62=""),"",IFERROR(VLOOKUP(E62,'Células'!$B$5:$I$104,2,FALSE),""))</f>
        <v/>
      </c>
      <c r="G62" s="11">
        <f>IF(OR(A62="",E62=""),"",IFERROR(VLOOKUP(E62,'Células'!$B$5:$I$104,3,FALSE),""))</f>
        <v/>
      </c>
      <c r="H62" s="11">
        <f>IF(A62="","",IF(OR(B62="",C62="",D62="",COUNTIF($A$5:$A$104,A62)&gt;1),"Conferir",IF(E62="","Pendente",IF(OR(I62="OK",I62="Próxima do limite"),"Alocado","Conferir"))))</f>
        <v/>
      </c>
      <c r="I62" s="11">
        <f>IF(A62="","",IF(B62="","Informar nome",IF(C62="","Informar cadastro",IF(COUNTIF($A$5:$A$104,A62)&gt;1,"ID duplicado",IF(D62="","Informar região",IF(E62="","Definir célula",IF(COUNTIF('Células'!$B$5:$B$104,E62)=0,"Célula não cadastrada",IF(COUNTIF('Células'!$B$5:$B$104,E62)&gt;1,"Nome de célula ambíguo",IFERROR(IF(VLOOKUP(E62,'Células'!$B$5:$I$104,5,FALSE)&lt;&gt;"Ativa","Célula inativa",IF(VLOOKUP(E62,'Células'!$B$5:$I$104,2,FALSE)&lt;&gt;D62,"Conferir região",IF(VLOOKUP(E62,'Células'!$B$5:$I$104,8,FALSE)&gt;1,"Capacidade excedida",IF(VLOOKUP(E62,'Células'!$B$5:$I$104,8,FALSE)&gt;='Premissas'!$B$4,"Próxima do limite","OK")))),"Conferir cadastro da célula")))))))))</f>
        <v/>
      </c>
      <c r="X62">
        <f>IF('Premissas'!A67="","",'Premissas'!A67)</f>
        <v/>
      </c>
      <c r="Y62">
        <f>IF('Células'!B62="","",'Células'!B62)</f>
        <v/>
      </c>
    </row>
    <row r="63" ht="22" customHeight="1">
      <c r="A63" s="12" t="n"/>
      <c r="B63" s="12" t="n"/>
      <c r="C63" s="22" t="n"/>
      <c r="D63" s="12" t="n"/>
      <c r="E63" s="12" t="n"/>
      <c r="F63" s="10">
        <f>IF(OR(A63="",E63=""),"",IFERROR(VLOOKUP(E63,'Células'!$B$5:$I$104,2,FALSE),""))</f>
        <v/>
      </c>
      <c r="G63" s="10">
        <f>IF(OR(A63="",E63=""),"",IFERROR(VLOOKUP(E63,'Células'!$B$5:$I$104,3,FALSE),""))</f>
        <v/>
      </c>
      <c r="H63" s="10">
        <f>IF(A63="","",IF(OR(B63="",C63="",D63="",COUNTIF($A$5:$A$104,A63)&gt;1),"Conferir",IF(E63="","Pendente",IF(OR(I63="OK",I63="Próxima do limite"),"Alocado","Conferir"))))</f>
        <v/>
      </c>
      <c r="I63" s="10">
        <f>IF(A63="","",IF(B63="","Informar nome",IF(C63="","Informar cadastro",IF(COUNTIF($A$5:$A$104,A63)&gt;1,"ID duplicado",IF(D63="","Informar região",IF(E63="","Definir célula",IF(COUNTIF('Células'!$B$5:$B$104,E63)=0,"Célula não cadastrada",IF(COUNTIF('Células'!$B$5:$B$104,E63)&gt;1,"Nome de célula ambíguo",IFERROR(IF(VLOOKUP(E63,'Células'!$B$5:$I$104,5,FALSE)&lt;&gt;"Ativa","Célula inativa",IF(VLOOKUP(E63,'Células'!$B$5:$I$104,2,FALSE)&lt;&gt;D63,"Conferir região",IF(VLOOKUP(E63,'Células'!$B$5:$I$104,8,FALSE)&gt;1,"Capacidade excedida",IF(VLOOKUP(E63,'Células'!$B$5:$I$104,8,FALSE)&gt;='Premissas'!$B$4,"Próxima do limite","OK")))),"Conferir cadastro da célula")))))))))</f>
        <v/>
      </c>
      <c r="X63">
        <f>IF('Premissas'!A68="","",'Premissas'!A68)</f>
        <v/>
      </c>
      <c r="Y63">
        <f>IF('Células'!B63="","",'Células'!B63)</f>
        <v/>
      </c>
    </row>
    <row r="64" ht="22" customHeight="1">
      <c r="A64" s="12" t="n"/>
      <c r="B64" s="12" t="n"/>
      <c r="C64" s="22" t="n"/>
      <c r="D64" s="12" t="n"/>
      <c r="E64" s="12" t="n"/>
      <c r="F64" s="11">
        <f>IF(OR(A64="",E64=""),"",IFERROR(VLOOKUP(E64,'Células'!$B$5:$I$104,2,FALSE),""))</f>
        <v/>
      </c>
      <c r="G64" s="11">
        <f>IF(OR(A64="",E64=""),"",IFERROR(VLOOKUP(E64,'Células'!$B$5:$I$104,3,FALSE),""))</f>
        <v/>
      </c>
      <c r="H64" s="11">
        <f>IF(A64="","",IF(OR(B64="",C64="",D64="",COUNTIF($A$5:$A$104,A64)&gt;1),"Conferir",IF(E64="","Pendente",IF(OR(I64="OK",I64="Próxima do limite"),"Alocado","Conferir"))))</f>
        <v/>
      </c>
      <c r="I64" s="11">
        <f>IF(A64="","",IF(B64="","Informar nome",IF(C64="","Informar cadastro",IF(COUNTIF($A$5:$A$104,A64)&gt;1,"ID duplicado",IF(D64="","Informar região",IF(E64="","Definir célula",IF(COUNTIF('Células'!$B$5:$B$104,E64)=0,"Célula não cadastrada",IF(COUNTIF('Células'!$B$5:$B$104,E64)&gt;1,"Nome de célula ambíguo",IFERROR(IF(VLOOKUP(E64,'Células'!$B$5:$I$104,5,FALSE)&lt;&gt;"Ativa","Célula inativa",IF(VLOOKUP(E64,'Células'!$B$5:$I$104,2,FALSE)&lt;&gt;D64,"Conferir região",IF(VLOOKUP(E64,'Células'!$B$5:$I$104,8,FALSE)&gt;1,"Capacidade excedida",IF(VLOOKUP(E64,'Células'!$B$5:$I$104,8,FALSE)&gt;='Premissas'!$B$4,"Próxima do limite","OK")))),"Conferir cadastro da célula")))))))))</f>
        <v/>
      </c>
      <c r="X64">
        <f>IF('Premissas'!A69="","",'Premissas'!A69)</f>
        <v/>
      </c>
      <c r="Y64">
        <f>IF('Células'!B64="","",'Células'!B64)</f>
        <v/>
      </c>
    </row>
    <row r="65" ht="22" customHeight="1">
      <c r="A65" s="12" t="n"/>
      <c r="B65" s="12" t="n"/>
      <c r="C65" s="22" t="n"/>
      <c r="D65" s="12" t="n"/>
      <c r="E65" s="12" t="n"/>
      <c r="F65" s="10">
        <f>IF(OR(A65="",E65=""),"",IFERROR(VLOOKUP(E65,'Células'!$B$5:$I$104,2,FALSE),""))</f>
        <v/>
      </c>
      <c r="G65" s="10">
        <f>IF(OR(A65="",E65=""),"",IFERROR(VLOOKUP(E65,'Células'!$B$5:$I$104,3,FALSE),""))</f>
        <v/>
      </c>
      <c r="H65" s="10">
        <f>IF(A65="","",IF(OR(B65="",C65="",D65="",COUNTIF($A$5:$A$104,A65)&gt;1),"Conferir",IF(E65="","Pendente",IF(OR(I65="OK",I65="Próxima do limite"),"Alocado","Conferir"))))</f>
        <v/>
      </c>
      <c r="I65" s="10">
        <f>IF(A65="","",IF(B65="","Informar nome",IF(C65="","Informar cadastro",IF(COUNTIF($A$5:$A$104,A65)&gt;1,"ID duplicado",IF(D65="","Informar região",IF(E65="","Definir célula",IF(COUNTIF('Células'!$B$5:$B$104,E65)=0,"Célula não cadastrada",IF(COUNTIF('Células'!$B$5:$B$104,E65)&gt;1,"Nome de célula ambíguo",IFERROR(IF(VLOOKUP(E65,'Células'!$B$5:$I$104,5,FALSE)&lt;&gt;"Ativa","Célula inativa",IF(VLOOKUP(E65,'Células'!$B$5:$I$104,2,FALSE)&lt;&gt;D65,"Conferir região",IF(VLOOKUP(E65,'Células'!$B$5:$I$104,8,FALSE)&gt;1,"Capacidade excedida",IF(VLOOKUP(E65,'Células'!$B$5:$I$104,8,FALSE)&gt;='Premissas'!$B$4,"Próxima do limite","OK")))),"Conferir cadastro da célula")))))))))</f>
        <v/>
      </c>
      <c r="X65">
        <f>IF('Premissas'!A70="","",'Premissas'!A70)</f>
        <v/>
      </c>
      <c r="Y65">
        <f>IF('Células'!B65="","",'Células'!B65)</f>
        <v/>
      </c>
    </row>
    <row r="66" ht="22" customHeight="1">
      <c r="A66" s="12" t="n"/>
      <c r="B66" s="12" t="n"/>
      <c r="C66" s="22" t="n"/>
      <c r="D66" s="12" t="n"/>
      <c r="E66" s="12" t="n"/>
      <c r="F66" s="11">
        <f>IF(OR(A66="",E66=""),"",IFERROR(VLOOKUP(E66,'Células'!$B$5:$I$104,2,FALSE),""))</f>
        <v/>
      </c>
      <c r="G66" s="11">
        <f>IF(OR(A66="",E66=""),"",IFERROR(VLOOKUP(E66,'Células'!$B$5:$I$104,3,FALSE),""))</f>
        <v/>
      </c>
      <c r="H66" s="11">
        <f>IF(A66="","",IF(OR(B66="",C66="",D66="",COUNTIF($A$5:$A$104,A66)&gt;1),"Conferir",IF(E66="","Pendente",IF(OR(I66="OK",I66="Próxima do limite"),"Alocado","Conferir"))))</f>
        <v/>
      </c>
      <c r="I66" s="11">
        <f>IF(A66="","",IF(B66="","Informar nome",IF(C66="","Informar cadastro",IF(COUNTIF($A$5:$A$104,A66)&gt;1,"ID duplicado",IF(D66="","Informar região",IF(E66="","Definir célula",IF(COUNTIF('Células'!$B$5:$B$104,E66)=0,"Célula não cadastrada",IF(COUNTIF('Células'!$B$5:$B$104,E66)&gt;1,"Nome de célula ambíguo",IFERROR(IF(VLOOKUP(E66,'Células'!$B$5:$I$104,5,FALSE)&lt;&gt;"Ativa","Célula inativa",IF(VLOOKUP(E66,'Células'!$B$5:$I$104,2,FALSE)&lt;&gt;D66,"Conferir região",IF(VLOOKUP(E66,'Células'!$B$5:$I$104,8,FALSE)&gt;1,"Capacidade excedida",IF(VLOOKUP(E66,'Células'!$B$5:$I$104,8,FALSE)&gt;='Premissas'!$B$4,"Próxima do limite","OK")))),"Conferir cadastro da célula")))))))))</f>
        <v/>
      </c>
      <c r="X66">
        <f>IF('Premissas'!A71="","",'Premissas'!A71)</f>
        <v/>
      </c>
      <c r="Y66">
        <f>IF('Células'!B66="","",'Células'!B66)</f>
        <v/>
      </c>
    </row>
    <row r="67" ht="22" customHeight="1">
      <c r="A67" s="12" t="n"/>
      <c r="B67" s="12" t="n"/>
      <c r="C67" s="22" t="n"/>
      <c r="D67" s="12" t="n"/>
      <c r="E67" s="12" t="n"/>
      <c r="F67" s="10">
        <f>IF(OR(A67="",E67=""),"",IFERROR(VLOOKUP(E67,'Células'!$B$5:$I$104,2,FALSE),""))</f>
        <v/>
      </c>
      <c r="G67" s="10">
        <f>IF(OR(A67="",E67=""),"",IFERROR(VLOOKUP(E67,'Células'!$B$5:$I$104,3,FALSE),""))</f>
        <v/>
      </c>
      <c r="H67" s="10">
        <f>IF(A67="","",IF(OR(B67="",C67="",D67="",COUNTIF($A$5:$A$104,A67)&gt;1),"Conferir",IF(E67="","Pendente",IF(OR(I67="OK",I67="Próxima do limite"),"Alocado","Conferir"))))</f>
        <v/>
      </c>
      <c r="I67" s="10">
        <f>IF(A67="","",IF(B67="","Informar nome",IF(C67="","Informar cadastro",IF(COUNTIF($A$5:$A$104,A67)&gt;1,"ID duplicado",IF(D67="","Informar região",IF(E67="","Definir célula",IF(COUNTIF('Células'!$B$5:$B$104,E67)=0,"Célula não cadastrada",IF(COUNTIF('Células'!$B$5:$B$104,E67)&gt;1,"Nome de célula ambíguo",IFERROR(IF(VLOOKUP(E67,'Células'!$B$5:$I$104,5,FALSE)&lt;&gt;"Ativa","Célula inativa",IF(VLOOKUP(E67,'Células'!$B$5:$I$104,2,FALSE)&lt;&gt;D67,"Conferir região",IF(VLOOKUP(E67,'Células'!$B$5:$I$104,8,FALSE)&gt;1,"Capacidade excedida",IF(VLOOKUP(E67,'Células'!$B$5:$I$104,8,FALSE)&gt;='Premissas'!$B$4,"Próxima do limite","OK")))),"Conferir cadastro da célula")))))))))</f>
        <v/>
      </c>
      <c r="X67">
        <f>IF('Premissas'!A72="","",'Premissas'!A72)</f>
        <v/>
      </c>
      <c r="Y67">
        <f>IF('Células'!B67="","",'Células'!B67)</f>
        <v/>
      </c>
    </row>
    <row r="68" ht="22" customHeight="1">
      <c r="A68" s="12" t="n"/>
      <c r="B68" s="12" t="n"/>
      <c r="C68" s="22" t="n"/>
      <c r="D68" s="12" t="n"/>
      <c r="E68" s="12" t="n"/>
      <c r="F68" s="11">
        <f>IF(OR(A68="",E68=""),"",IFERROR(VLOOKUP(E68,'Células'!$B$5:$I$104,2,FALSE),""))</f>
        <v/>
      </c>
      <c r="G68" s="11">
        <f>IF(OR(A68="",E68=""),"",IFERROR(VLOOKUP(E68,'Células'!$B$5:$I$104,3,FALSE),""))</f>
        <v/>
      </c>
      <c r="H68" s="11">
        <f>IF(A68="","",IF(OR(B68="",C68="",D68="",COUNTIF($A$5:$A$104,A68)&gt;1),"Conferir",IF(E68="","Pendente",IF(OR(I68="OK",I68="Próxima do limite"),"Alocado","Conferir"))))</f>
        <v/>
      </c>
      <c r="I68" s="11">
        <f>IF(A68="","",IF(B68="","Informar nome",IF(C68="","Informar cadastro",IF(COUNTIF($A$5:$A$104,A68)&gt;1,"ID duplicado",IF(D68="","Informar região",IF(E68="","Definir célula",IF(COUNTIF('Células'!$B$5:$B$104,E68)=0,"Célula não cadastrada",IF(COUNTIF('Células'!$B$5:$B$104,E68)&gt;1,"Nome de célula ambíguo",IFERROR(IF(VLOOKUP(E68,'Células'!$B$5:$I$104,5,FALSE)&lt;&gt;"Ativa","Célula inativa",IF(VLOOKUP(E68,'Células'!$B$5:$I$104,2,FALSE)&lt;&gt;D68,"Conferir região",IF(VLOOKUP(E68,'Células'!$B$5:$I$104,8,FALSE)&gt;1,"Capacidade excedida",IF(VLOOKUP(E68,'Células'!$B$5:$I$104,8,FALSE)&gt;='Premissas'!$B$4,"Próxima do limite","OK")))),"Conferir cadastro da célula")))))))))</f>
        <v/>
      </c>
      <c r="X68">
        <f>IF('Premissas'!A73="","",'Premissas'!A73)</f>
        <v/>
      </c>
      <c r="Y68">
        <f>IF('Células'!B68="","",'Células'!B68)</f>
        <v/>
      </c>
    </row>
    <row r="69" ht="22" customHeight="1">
      <c r="A69" s="12" t="n"/>
      <c r="B69" s="12" t="n"/>
      <c r="C69" s="22" t="n"/>
      <c r="D69" s="12" t="n"/>
      <c r="E69" s="12" t="n"/>
      <c r="F69" s="10">
        <f>IF(OR(A69="",E69=""),"",IFERROR(VLOOKUP(E69,'Células'!$B$5:$I$104,2,FALSE),""))</f>
        <v/>
      </c>
      <c r="G69" s="10">
        <f>IF(OR(A69="",E69=""),"",IFERROR(VLOOKUP(E69,'Células'!$B$5:$I$104,3,FALSE),""))</f>
        <v/>
      </c>
      <c r="H69" s="10">
        <f>IF(A69="","",IF(OR(B69="",C69="",D69="",COUNTIF($A$5:$A$104,A69)&gt;1),"Conferir",IF(E69="","Pendente",IF(OR(I69="OK",I69="Próxima do limite"),"Alocado","Conferir"))))</f>
        <v/>
      </c>
      <c r="I69" s="10">
        <f>IF(A69="","",IF(B69="","Informar nome",IF(C69="","Informar cadastro",IF(COUNTIF($A$5:$A$104,A69)&gt;1,"ID duplicado",IF(D69="","Informar região",IF(E69="","Definir célula",IF(COUNTIF('Células'!$B$5:$B$104,E69)=0,"Célula não cadastrada",IF(COUNTIF('Células'!$B$5:$B$104,E69)&gt;1,"Nome de célula ambíguo",IFERROR(IF(VLOOKUP(E69,'Células'!$B$5:$I$104,5,FALSE)&lt;&gt;"Ativa","Célula inativa",IF(VLOOKUP(E69,'Células'!$B$5:$I$104,2,FALSE)&lt;&gt;D69,"Conferir região",IF(VLOOKUP(E69,'Células'!$B$5:$I$104,8,FALSE)&gt;1,"Capacidade excedida",IF(VLOOKUP(E69,'Células'!$B$5:$I$104,8,FALSE)&gt;='Premissas'!$B$4,"Próxima do limite","OK")))),"Conferir cadastro da célula")))))))))</f>
        <v/>
      </c>
      <c r="X69">
        <f>IF('Premissas'!A74="","",'Premissas'!A74)</f>
        <v/>
      </c>
      <c r="Y69">
        <f>IF('Células'!B69="","",'Células'!B69)</f>
        <v/>
      </c>
    </row>
    <row r="70" ht="22" customHeight="1">
      <c r="A70" s="12" t="n"/>
      <c r="B70" s="12" t="n"/>
      <c r="C70" s="22" t="n"/>
      <c r="D70" s="12" t="n"/>
      <c r="E70" s="12" t="n"/>
      <c r="F70" s="11">
        <f>IF(OR(A70="",E70=""),"",IFERROR(VLOOKUP(E70,'Células'!$B$5:$I$104,2,FALSE),""))</f>
        <v/>
      </c>
      <c r="G70" s="11">
        <f>IF(OR(A70="",E70=""),"",IFERROR(VLOOKUP(E70,'Células'!$B$5:$I$104,3,FALSE),""))</f>
        <v/>
      </c>
      <c r="H70" s="11">
        <f>IF(A70="","",IF(OR(B70="",C70="",D70="",COUNTIF($A$5:$A$104,A70)&gt;1),"Conferir",IF(E70="","Pendente",IF(OR(I70="OK",I70="Próxima do limite"),"Alocado","Conferir"))))</f>
        <v/>
      </c>
      <c r="I70" s="11">
        <f>IF(A70="","",IF(B70="","Informar nome",IF(C70="","Informar cadastro",IF(COUNTIF($A$5:$A$104,A70)&gt;1,"ID duplicado",IF(D70="","Informar região",IF(E70="","Definir célula",IF(COUNTIF('Células'!$B$5:$B$104,E70)=0,"Célula não cadastrada",IF(COUNTIF('Células'!$B$5:$B$104,E70)&gt;1,"Nome de célula ambíguo",IFERROR(IF(VLOOKUP(E70,'Células'!$B$5:$I$104,5,FALSE)&lt;&gt;"Ativa","Célula inativa",IF(VLOOKUP(E70,'Células'!$B$5:$I$104,2,FALSE)&lt;&gt;D70,"Conferir região",IF(VLOOKUP(E70,'Células'!$B$5:$I$104,8,FALSE)&gt;1,"Capacidade excedida",IF(VLOOKUP(E70,'Células'!$B$5:$I$104,8,FALSE)&gt;='Premissas'!$B$4,"Próxima do limite","OK")))),"Conferir cadastro da célula")))))))))</f>
        <v/>
      </c>
      <c r="X70">
        <f>IF('Premissas'!A75="","",'Premissas'!A75)</f>
        <v/>
      </c>
      <c r="Y70">
        <f>IF('Células'!B70="","",'Células'!B70)</f>
        <v/>
      </c>
    </row>
    <row r="71" ht="22" customHeight="1">
      <c r="A71" s="12" t="n"/>
      <c r="B71" s="12" t="n"/>
      <c r="C71" s="22" t="n"/>
      <c r="D71" s="12" t="n"/>
      <c r="E71" s="12" t="n"/>
      <c r="F71" s="10">
        <f>IF(OR(A71="",E71=""),"",IFERROR(VLOOKUP(E71,'Células'!$B$5:$I$104,2,FALSE),""))</f>
        <v/>
      </c>
      <c r="G71" s="10">
        <f>IF(OR(A71="",E71=""),"",IFERROR(VLOOKUP(E71,'Células'!$B$5:$I$104,3,FALSE),""))</f>
        <v/>
      </c>
      <c r="H71" s="10">
        <f>IF(A71="","",IF(OR(B71="",C71="",D71="",COUNTIF($A$5:$A$104,A71)&gt;1),"Conferir",IF(E71="","Pendente",IF(OR(I71="OK",I71="Próxima do limite"),"Alocado","Conferir"))))</f>
        <v/>
      </c>
      <c r="I71" s="10">
        <f>IF(A71="","",IF(B71="","Informar nome",IF(C71="","Informar cadastro",IF(COUNTIF($A$5:$A$104,A71)&gt;1,"ID duplicado",IF(D71="","Informar região",IF(E71="","Definir célula",IF(COUNTIF('Células'!$B$5:$B$104,E71)=0,"Célula não cadastrada",IF(COUNTIF('Células'!$B$5:$B$104,E71)&gt;1,"Nome de célula ambíguo",IFERROR(IF(VLOOKUP(E71,'Células'!$B$5:$I$104,5,FALSE)&lt;&gt;"Ativa","Célula inativa",IF(VLOOKUP(E71,'Células'!$B$5:$I$104,2,FALSE)&lt;&gt;D71,"Conferir região",IF(VLOOKUP(E71,'Células'!$B$5:$I$104,8,FALSE)&gt;1,"Capacidade excedida",IF(VLOOKUP(E71,'Células'!$B$5:$I$104,8,FALSE)&gt;='Premissas'!$B$4,"Próxima do limite","OK")))),"Conferir cadastro da célula")))))))))</f>
        <v/>
      </c>
      <c r="X71">
        <f>IF('Premissas'!A76="","",'Premissas'!A76)</f>
        <v/>
      </c>
      <c r="Y71">
        <f>IF('Células'!B71="","",'Células'!B71)</f>
        <v/>
      </c>
    </row>
    <row r="72" ht="22" customHeight="1">
      <c r="A72" s="12" t="n"/>
      <c r="B72" s="12" t="n"/>
      <c r="C72" s="22" t="n"/>
      <c r="D72" s="12" t="n"/>
      <c r="E72" s="12" t="n"/>
      <c r="F72" s="11">
        <f>IF(OR(A72="",E72=""),"",IFERROR(VLOOKUP(E72,'Células'!$B$5:$I$104,2,FALSE),""))</f>
        <v/>
      </c>
      <c r="G72" s="11">
        <f>IF(OR(A72="",E72=""),"",IFERROR(VLOOKUP(E72,'Células'!$B$5:$I$104,3,FALSE),""))</f>
        <v/>
      </c>
      <c r="H72" s="11">
        <f>IF(A72="","",IF(OR(B72="",C72="",D72="",COUNTIF($A$5:$A$104,A72)&gt;1),"Conferir",IF(E72="","Pendente",IF(OR(I72="OK",I72="Próxima do limite"),"Alocado","Conferir"))))</f>
        <v/>
      </c>
      <c r="I72" s="11">
        <f>IF(A72="","",IF(B72="","Informar nome",IF(C72="","Informar cadastro",IF(COUNTIF($A$5:$A$104,A72)&gt;1,"ID duplicado",IF(D72="","Informar região",IF(E72="","Definir célula",IF(COUNTIF('Células'!$B$5:$B$104,E72)=0,"Célula não cadastrada",IF(COUNTIF('Células'!$B$5:$B$104,E72)&gt;1,"Nome de célula ambíguo",IFERROR(IF(VLOOKUP(E72,'Células'!$B$5:$I$104,5,FALSE)&lt;&gt;"Ativa","Célula inativa",IF(VLOOKUP(E72,'Células'!$B$5:$I$104,2,FALSE)&lt;&gt;D72,"Conferir região",IF(VLOOKUP(E72,'Células'!$B$5:$I$104,8,FALSE)&gt;1,"Capacidade excedida",IF(VLOOKUP(E72,'Células'!$B$5:$I$104,8,FALSE)&gt;='Premissas'!$B$4,"Próxima do limite","OK")))),"Conferir cadastro da célula")))))))))</f>
        <v/>
      </c>
      <c r="X72">
        <f>IF('Premissas'!A77="","",'Premissas'!A77)</f>
        <v/>
      </c>
      <c r="Y72">
        <f>IF('Células'!B72="","",'Células'!B72)</f>
        <v/>
      </c>
    </row>
    <row r="73" ht="22" customHeight="1">
      <c r="A73" s="12" t="n"/>
      <c r="B73" s="12" t="n"/>
      <c r="C73" s="22" t="n"/>
      <c r="D73" s="12" t="n"/>
      <c r="E73" s="12" t="n"/>
      <c r="F73" s="10">
        <f>IF(OR(A73="",E73=""),"",IFERROR(VLOOKUP(E73,'Células'!$B$5:$I$104,2,FALSE),""))</f>
        <v/>
      </c>
      <c r="G73" s="10">
        <f>IF(OR(A73="",E73=""),"",IFERROR(VLOOKUP(E73,'Células'!$B$5:$I$104,3,FALSE),""))</f>
        <v/>
      </c>
      <c r="H73" s="10">
        <f>IF(A73="","",IF(OR(B73="",C73="",D73="",COUNTIF($A$5:$A$104,A73)&gt;1),"Conferir",IF(E73="","Pendente",IF(OR(I73="OK",I73="Próxima do limite"),"Alocado","Conferir"))))</f>
        <v/>
      </c>
      <c r="I73" s="10">
        <f>IF(A73="","",IF(B73="","Informar nome",IF(C73="","Informar cadastro",IF(COUNTIF($A$5:$A$104,A73)&gt;1,"ID duplicado",IF(D73="","Informar região",IF(E73="","Definir célula",IF(COUNTIF('Células'!$B$5:$B$104,E73)=0,"Célula não cadastrada",IF(COUNTIF('Células'!$B$5:$B$104,E73)&gt;1,"Nome de célula ambíguo",IFERROR(IF(VLOOKUP(E73,'Células'!$B$5:$I$104,5,FALSE)&lt;&gt;"Ativa","Célula inativa",IF(VLOOKUP(E73,'Células'!$B$5:$I$104,2,FALSE)&lt;&gt;D73,"Conferir região",IF(VLOOKUP(E73,'Células'!$B$5:$I$104,8,FALSE)&gt;1,"Capacidade excedida",IF(VLOOKUP(E73,'Células'!$B$5:$I$104,8,FALSE)&gt;='Premissas'!$B$4,"Próxima do limite","OK")))),"Conferir cadastro da célula")))))))))</f>
        <v/>
      </c>
      <c r="X73">
        <f>IF('Premissas'!A78="","",'Premissas'!A78)</f>
        <v/>
      </c>
      <c r="Y73">
        <f>IF('Células'!B73="","",'Células'!B73)</f>
        <v/>
      </c>
    </row>
    <row r="74" ht="22" customHeight="1">
      <c r="A74" s="12" t="n"/>
      <c r="B74" s="12" t="n"/>
      <c r="C74" s="22" t="n"/>
      <c r="D74" s="12" t="n"/>
      <c r="E74" s="12" t="n"/>
      <c r="F74" s="11">
        <f>IF(OR(A74="",E74=""),"",IFERROR(VLOOKUP(E74,'Células'!$B$5:$I$104,2,FALSE),""))</f>
        <v/>
      </c>
      <c r="G74" s="11">
        <f>IF(OR(A74="",E74=""),"",IFERROR(VLOOKUP(E74,'Células'!$B$5:$I$104,3,FALSE),""))</f>
        <v/>
      </c>
      <c r="H74" s="11">
        <f>IF(A74="","",IF(OR(B74="",C74="",D74="",COUNTIF($A$5:$A$104,A74)&gt;1),"Conferir",IF(E74="","Pendente",IF(OR(I74="OK",I74="Próxima do limite"),"Alocado","Conferir"))))</f>
        <v/>
      </c>
      <c r="I74" s="11">
        <f>IF(A74="","",IF(B74="","Informar nome",IF(C74="","Informar cadastro",IF(COUNTIF($A$5:$A$104,A74)&gt;1,"ID duplicado",IF(D74="","Informar região",IF(E74="","Definir célula",IF(COUNTIF('Células'!$B$5:$B$104,E74)=0,"Célula não cadastrada",IF(COUNTIF('Células'!$B$5:$B$104,E74)&gt;1,"Nome de célula ambíguo",IFERROR(IF(VLOOKUP(E74,'Células'!$B$5:$I$104,5,FALSE)&lt;&gt;"Ativa","Célula inativa",IF(VLOOKUP(E74,'Células'!$B$5:$I$104,2,FALSE)&lt;&gt;D74,"Conferir região",IF(VLOOKUP(E74,'Células'!$B$5:$I$104,8,FALSE)&gt;1,"Capacidade excedida",IF(VLOOKUP(E74,'Células'!$B$5:$I$104,8,FALSE)&gt;='Premissas'!$B$4,"Próxima do limite","OK")))),"Conferir cadastro da célula")))))))))</f>
        <v/>
      </c>
      <c r="X74">
        <f>IF('Premissas'!A79="","",'Premissas'!A79)</f>
        <v/>
      </c>
      <c r="Y74">
        <f>IF('Células'!B74="","",'Células'!B74)</f>
        <v/>
      </c>
    </row>
    <row r="75" ht="22" customHeight="1">
      <c r="A75" s="12" t="n"/>
      <c r="B75" s="12" t="n"/>
      <c r="C75" s="22" t="n"/>
      <c r="D75" s="12" t="n"/>
      <c r="E75" s="12" t="n"/>
      <c r="F75" s="10">
        <f>IF(OR(A75="",E75=""),"",IFERROR(VLOOKUP(E75,'Células'!$B$5:$I$104,2,FALSE),""))</f>
        <v/>
      </c>
      <c r="G75" s="10">
        <f>IF(OR(A75="",E75=""),"",IFERROR(VLOOKUP(E75,'Células'!$B$5:$I$104,3,FALSE),""))</f>
        <v/>
      </c>
      <c r="H75" s="10">
        <f>IF(A75="","",IF(OR(B75="",C75="",D75="",COUNTIF($A$5:$A$104,A75)&gt;1),"Conferir",IF(E75="","Pendente",IF(OR(I75="OK",I75="Próxima do limite"),"Alocado","Conferir"))))</f>
        <v/>
      </c>
      <c r="I75" s="10">
        <f>IF(A75="","",IF(B75="","Informar nome",IF(C75="","Informar cadastro",IF(COUNTIF($A$5:$A$104,A75)&gt;1,"ID duplicado",IF(D75="","Informar região",IF(E75="","Definir célula",IF(COUNTIF('Células'!$B$5:$B$104,E75)=0,"Célula não cadastrada",IF(COUNTIF('Células'!$B$5:$B$104,E75)&gt;1,"Nome de célula ambíguo",IFERROR(IF(VLOOKUP(E75,'Células'!$B$5:$I$104,5,FALSE)&lt;&gt;"Ativa","Célula inativa",IF(VLOOKUP(E75,'Células'!$B$5:$I$104,2,FALSE)&lt;&gt;D75,"Conferir região",IF(VLOOKUP(E75,'Células'!$B$5:$I$104,8,FALSE)&gt;1,"Capacidade excedida",IF(VLOOKUP(E75,'Células'!$B$5:$I$104,8,FALSE)&gt;='Premissas'!$B$4,"Próxima do limite","OK")))),"Conferir cadastro da célula")))))))))</f>
        <v/>
      </c>
      <c r="X75">
        <f>IF('Premissas'!A80="","",'Premissas'!A80)</f>
        <v/>
      </c>
      <c r="Y75">
        <f>IF('Células'!B75="","",'Células'!B75)</f>
        <v/>
      </c>
    </row>
    <row r="76" ht="22" customHeight="1">
      <c r="A76" s="12" t="n"/>
      <c r="B76" s="12" t="n"/>
      <c r="C76" s="22" t="n"/>
      <c r="D76" s="12" t="n"/>
      <c r="E76" s="12" t="n"/>
      <c r="F76" s="11">
        <f>IF(OR(A76="",E76=""),"",IFERROR(VLOOKUP(E76,'Células'!$B$5:$I$104,2,FALSE),""))</f>
        <v/>
      </c>
      <c r="G76" s="11">
        <f>IF(OR(A76="",E76=""),"",IFERROR(VLOOKUP(E76,'Células'!$B$5:$I$104,3,FALSE),""))</f>
        <v/>
      </c>
      <c r="H76" s="11">
        <f>IF(A76="","",IF(OR(B76="",C76="",D76="",COUNTIF($A$5:$A$104,A76)&gt;1),"Conferir",IF(E76="","Pendente",IF(OR(I76="OK",I76="Próxima do limite"),"Alocado","Conferir"))))</f>
        <v/>
      </c>
      <c r="I76" s="11">
        <f>IF(A76="","",IF(B76="","Informar nome",IF(C76="","Informar cadastro",IF(COUNTIF($A$5:$A$104,A76)&gt;1,"ID duplicado",IF(D76="","Informar região",IF(E76="","Definir célula",IF(COUNTIF('Células'!$B$5:$B$104,E76)=0,"Célula não cadastrada",IF(COUNTIF('Células'!$B$5:$B$104,E76)&gt;1,"Nome de célula ambíguo",IFERROR(IF(VLOOKUP(E76,'Células'!$B$5:$I$104,5,FALSE)&lt;&gt;"Ativa","Célula inativa",IF(VLOOKUP(E76,'Células'!$B$5:$I$104,2,FALSE)&lt;&gt;D76,"Conferir região",IF(VLOOKUP(E76,'Células'!$B$5:$I$104,8,FALSE)&gt;1,"Capacidade excedida",IF(VLOOKUP(E76,'Células'!$B$5:$I$104,8,FALSE)&gt;='Premissas'!$B$4,"Próxima do limite","OK")))),"Conferir cadastro da célula")))))))))</f>
        <v/>
      </c>
      <c r="X76">
        <f>IF('Premissas'!A81="","",'Premissas'!A81)</f>
        <v/>
      </c>
      <c r="Y76">
        <f>IF('Células'!B76="","",'Células'!B76)</f>
        <v/>
      </c>
    </row>
    <row r="77" ht="22" customHeight="1">
      <c r="A77" s="12" t="n"/>
      <c r="B77" s="12" t="n"/>
      <c r="C77" s="22" t="n"/>
      <c r="D77" s="12" t="n"/>
      <c r="E77" s="12" t="n"/>
      <c r="F77" s="10">
        <f>IF(OR(A77="",E77=""),"",IFERROR(VLOOKUP(E77,'Células'!$B$5:$I$104,2,FALSE),""))</f>
        <v/>
      </c>
      <c r="G77" s="10">
        <f>IF(OR(A77="",E77=""),"",IFERROR(VLOOKUP(E77,'Células'!$B$5:$I$104,3,FALSE),""))</f>
        <v/>
      </c>
      <c r="H77" s="10">
        <f>IF(A77="","",IF(OR(B77="",C77="",D77="",COUNTIF($A$5:$A$104,A77)&gt;1),"Conferir",IF(E77="","Pendente",IF(OR(I77="OK",I77="Próxima do limite"),"Alocado","Conferir"))))</f>
        <v/>
      </c>
      <c r="I77" s="10">
        <f>IF(A77="","",IF(B77="","Informar nome",IF(C77="","Informar cadastro",IF(COUNTIF($A$5:$A$104,A77)&gt;1,"ID duplicado",IF(D77="","Informar região",IF(E77="","Definir célula",IF(COUNTIF('Células'!$B$5:$B$104,E77)=0,"Célula não cadastrada",IF(COUNTIF('Células'!$B$5:$B$104,E77)&gt;1,"Nome de célula ambíguo",IFERROR(IF(VLOOKUP(E77,'Células'!$B$5:$I$104,5,FALSE)&lt;&gt;"Ativa","Célula inativa",IF(VLOOKUP(E77,'Células'!$B$5:$I$104,2,FALSE)&lt;&gt;D77,"Conferir região",IF(VLOOKUP(E77,'Células'!$B$5:$I$104,8,FALSE)&gt;1,"Capacidade excedida",IF(VLOOKUP(E77,'Células'!$B$5:$I$104,8,FALSE)&gt;='Premissas'!$B$4,"Próxima do limite","OK")))),"Conferir cadastro da célula")))))))))</f>
        <v/>
      </c>
      <c r="X77">
        <f>IF('Premissas'!A82="","",'Premissas'!A82)</f>
        <v/>
      </c>
      <c r="Y77">
        <f>IF('Células'!B77="","",'Células'!B77)</f>
        <v/>
      </c>
    </row>
    <row r="78" ht="22" customHeight="1">
      <c r="A78" s="12" t="n"/>
      <c r="B78" s="12" t="n"/>
      <c r="C78" s="22" t="n"/>
      <c r="D78" s="12" t="n"/>
      <c r="E78" s="12" t="n"/>
      <c r="F78" s="11">
        <f>IF(OR(A78="",E78=""),"",IFERROR(VLOOKUP(E78,'Células'!$B$5:$I$104,2,FALSE),""))</f>
        <v/>
      </c>
      <c r="G78" s="11">
        <f>IF(OR(A78="",E78=""),"",IFERROR(VLOOKUP(E78,'Células'!$B$5:$I$104,3,FALSE),""))</f>
        <v/>
      </c>
      <c r="H78" s="11">
        <f>IF(A78="","",IF(OR(B78="",C78="",D78="",COUNTIF($A$5:$A$104,A78)&gt;1),"Conferir",IF(E78="","Pendente",IF(OR(I78="OK",I78="Próxima do limite"),"Alocado","Conferir"))))</f>
        <v/>
      </c>
      <c r="I78" s="11">
        <f>IF(A78="","",IF(B78="","Informar nome",IF(C78="","Informar cadastro",IF(COUNTIF($A$5:$A$104,A78)&gt;1,"ID duplicado",IF(D78="","Informar região",IF(E78="","Definir célula",IF(COUNTIF('Células'!$B$5:$B$104,E78)=0,"Célula não cadastrada",IF(COUNTIF('Células'!$B$5:$B$104,E78)&gt;1,"Nome de célula ambíguo",IFERROR(IF(VLOOKUP(E78,'Células'!$B$5:$I$104,5,FALSE)&lt;&gt;"Ativa","Célula inativa",IF(VLOOKUP(E78,'Células'!$B$5:$I$104,2,FALSE)&lt;&gt;D78,"Conferir região",IF(VLOOKUP(E78,'Células'!$B$5:$I$104,8,FALSE)&gt;1,"Capacidade excedida",IF(VLOOKUP(E78,'Células'!$B$5:$I$104,8,FALSE)&gt;='Premissas'!$B$4,"Próxima do limite","OK")))),"Conferir cadastro da célula")))))))))</f>
        <v/>
      </c>
      <c r="X78">
        <f>IF('Premissas'!A83="","",'Premissas'!A83)</f>
        <v/>
      </c>
      <c r="Y78">
        <f>IF('Células'!B78="","",'Células'!B78)</f>
        <v/>
      </c>
    </row>
    <row r="79" ht="22" customHeight="1">
      <c r="A79" s="12" t="n"/>
      <c r="B79" s="12" t="n"/>
      <c r="C79" s="22" t="n"/>
      <c r="D79" s="12" t="n"/>
      <c r="E79" s="12" t="n"/>
      <c r="F79" s="10">
        <f>IF(OR(A79="",E79=""),"",IFERROR(VLOOKUP(E79,'Células'!$B$5:$I$104,2,FALSE),""))</f>
        <v/>
      </c>
      <c r="G79" s="10">
        <f>IF(OR(A79="",E79=""),"",IFERROR(VLOOKUP(E79,'Células'!$B$5:$I$104,3,FALSE),""))</f>
        <v/>
      </c>
      <c r="H79" s="10">
        <f>IF(A79="","",IF(OR(B79="",C79="",D79="",COUNTIF($A$5:$A$104,A79)&gt;1),"Conferir",IF(E79="","Pendente",IF(OR(I79="OK",I79="Próxima do limite"),"Alocado","Conferir"))))</f>
        <v/>
      </c>
      <c r="I79" s="10">
        <f>IF(A79="","",IF(B79="","Informar nome",IF(C79="","Informar cadastro",IF(COUNTIF($A$5:$A$104,A79)&gt;1,"ID duplicado",IF(D79="","Informar região",IF(E79="","Definir célula",IF(COUNTIF('Células'!$B$5:$B$104,E79)=0,"Célula não cadastrada",IF(COUNTIF('Células'!$B$5:$B$104,E79)&gt;1,"Nome de célula ambíguo",IFERROR(IF(VLOOKUP(E79,'Células'!$B$5:$I$104,5,FALSE)&lt;&gt;"Ativa","Célula inativa",IF(VLOOKUP(E79,'Células'!$B$5:$I$104,2,FALSE)&lt;&gt;D79,"Conferir região",IF(VLOOKUP(E79,'Células'!$B$5:$I$104,8,FALSE)&gt;1,"Capacidade excedida",IF(VLOOKUP(E79,'Células'!$B$5:$I$104,8,FALSE)&gt;='Premissas'!$B$4,"Próxima do limite","OK")))),"Conferir cadastro da célula")))))))))</f>
        <v/>
      </c>
      <c r="X79">
        <f>IF('Premissas'!A84="","",'Premissas'!A84)</f>
        <v/>
      </c>
      <c r="Y79">
        <f>IF('Células'!B79="","",'Células'!B79)</f>
        <v/>
      </c>
    </row>
    <row r="80" ht="22" customHeight="1">
      <c r="A80" s="12" t="n"/>
      <c r="B80" s="12" t="n"/>
      <c r="C80" s="22" t="n"/>
      <c r="D80" s="12" t="n"/>
      <c r="E80" s="12" t="n"/>
      <c r="F80" s="11">
        <f>IF(OR(A80="",E80=""),"",IFERROR(VLOOKUP(E80,'Células'!$B$5:$I$104,2,FALSE),""))</f>
        <v/>
      </c>
      <c r="G80" s="11">
        <f>IF(OR(A80="",E80=""),"",IFERROR(VLOOKUP(E80,'Células'!$B$5:$I$104,3,FALSE),""))</f>
        <v/>
      </c>
      <c r="H80" s="11">
        <f>IF(A80="","",IF(OR(B80="",C80="",D80="",COUNTIF($A$5:$A$104,A80)&gt;1),"Conferir",IF(E80="","Pendente",IF(OR(I80="OK",I80="Próxima do limite"),"Alocado","Conferir"))))</f>
        <v/>
      </c>
      <c r="I80" s="11">
        <f>IF(A80="","",IF(B80="","Informar nome",IF(C80="","Informar cadastro",IF(COUNTIF($A$5:$A$104,A80)&gt;1,"ID duplicado",IF(D80="","Informar região",IF(E80="","Definir célula",IF(COUNTIF('Células'!$B$5:$B$104,E80)=0,"Célula não cadastrada",IF(COUNTIF('Células'!$B$5:$B$104,E80)&gt;1,"Nome de célula ambíguo",IFERROR(IF(VLOOKUP(E80,'Células'!$B$5:$I$104,5,FALSE)&lt;&gt;"Ativa","Célula inativa",IF(VLOOKUP(E80,'Células'!$B$5:$I$104,2,FALSE)&lt;&gt;D80,"Conferir região",IF(VLOOKUP(E80,'Células'!$B$5:$I$104,8,FALSE)&gt;1,"Capacidade excedida",IF(VLOOKUP(E80,'Células'!$B$5:$I$104,8,FALSE)&gt;='Premissas'!$B$4,"Próxima do limite","OK")))),"Conferir cadastro da célula")))))))))</f>
        <v/>
      </c>
      <c r="X80">
        <f>IF('Premissas'!A85="","",'Premissas'!A85)</f>
        <v/>
      </c>
      <c r="Y80">
        <f>IF('Células'!B80="","",'Células'!B80)</f>
        <v/>
      </c>
    </row>
    <row r="81" ht="22" customHeight="1">
      <c r="A81" s="12" t="n"/>
      <c r="B81" s="12" t="n"/>
      <c r="C81" s="22" t="n"/>
      <c r="D81" s="12" t="n"/>
      <c r="E81" s="12" t="n"/>
      <c r="F81" s="10">
        <f>IF(OR(A81="",E81=""),"",IFERROR(VLOOKUP(E81,'Células'!$B$5:$I$104,2,FALSE),""))</f>
        <v/>
      </c>
      <c r="G81" s="10">
        <f>IF(OR(A81="",E81=""),"",IFERROR(VLOOKUP(E81,'Células'!$B$5:$I$104,3,FALSE),""))</f>
        <v/>
      </c>
      <c r="H81" s="10">
        <f>IF(A81="","",IF(OR(B81="",C81="",D81="",COUNTIF($A$5:$A$104,A81)&gt;1),"Conferir",IF(E81="","Pendente",IF(OR(I81="OK",I81="Próxima do limite"),"Alocado","Conferir"))))</f>
        <v/>
      </c>
      <c r="I81" s="10">
        <f>IF(A81="","",IF(B81="","Informar nome",IF(C81="","Informar cadastro",IF(COUNTIF($A$5:$A$104,A81)&gt;1,"ID duplicado",IF(D81="","Informar região",IF(E81="","Definir célula",IF(COUNTIF('Células'!$B$5:$B$104,E81)=0,"Célula não cadastrada",IF(COUNTIF('Células'!$B$5:$B$104,E81)&gt;1,"Nome de célula ambíguo",IFERROR(IF(VLOOKUP(E81,'Células'!$B$5:$I$104,5,FALSE)&lt;&gt;"Ativa","Célula inativa",IF(VLOOKUP(E81,'Células'!$B$5:$I$104,2,FALSE)&lt;&gt;D81,"Conferir região",IF(VLOOKUP(E81,'Células'!$B$5:$I$104,8,FALSE)&gt;1,"Capacidade excedida",IF(VLOOKUP(E81,'Células'!$B$5:$I$104,8,FALSE)&gt;='Premissas'!$B$4,"Próxima do limite","OK")))),"Conferir cadastro da célula")))))))))</f>
        <v/>
      </c>
      <c r="X81">
        <f>IF('Premissas'!A86="","",'Premissas'!A86)</f>
        <v/>
      </c>
      <c r="Y81">
        <f>IF('Células'!B81="","",'Células'!B81)</f>
        <v/>
      </c>
    </row>
    <row r="82" ht="22" customHeight="1">
      <c r="A82" s="12" t="n"/>
      <c r="B82" s="12" t="n"/>
      <c r="C82" s="22" t="n"/>
      <c r="D82" s="12" t="n"/>
      <c r="E82" s="12" t="n"/>
      <c r="F82" s="11">
        <f>IF(OR(A82="",E82=""),"",IFERROR(VLOOKUP(E82,'Células'!$B$5:$I$104,2,FALSE),""))</f>
        <v/>
      </c>
      <c r="G82" s="11">
        <f>IF(OR(A82="",E82=""),"",IFERROR(VLOOKUP(E82,'Células'!$B$5:$I$104,3,FALSE),""))</f>
        <v/>
      </c>
      <c r="H82" s="11">
        <f>IF(A82="","",IF(OR(B82="",C82="",D82="",COUNTIF($A$5:$A$104,A82)&gt;1),"Conferir",IF(E82="","Pendente",IF(OR(I82="OK",I82="Próxima do limite"),"Alocado","Conferir"))))</f>
        <v/>
      </c>
      <c r="I82" s="11">
        <f>IF(A82="","",IF(B82="","Informar nome",IF(C82="","Informar cadastro",IF(COUNTIF($A$5:$A$104,A82)&gt;1,"ID duplicado",IF(D82="","Informar região",IF(E82="","Definir célula",IF(COUNTIF('Células'!$B$5:$B$104,E82)=0,"Célula não cadastrada",IF(COUNTIF('Células'!$B$5:$B$104,E82)&gt;1,"Nome de célula ambíguo",IFERROR(IF(VLOOKUP(E82,'Células'!$B$5:$I$104,5,FALSE)&lt;&gt;"Ativa","Célula inativa",IF(VLOOKUP(E82,'Células'!$B$5:$I$104,2,FALSE)&lt;&gt;D82,"Conferir região",IF(VLOOKUP(E82,'Células'!$B$5:$I$104,8,FALSE)&gt;1,"Capacidade excedida",IF(VLOOKUP(E82,'Células'!$B$5:$I$104,8,FALSE)&gt;='Premissas'!$B$4,"Próxima do limite","OK")))),"Conferir cadastro da célula")))))))))</f>
        <v/>
      </c>
      <c r="X82">
        <f>IF('Premissas'!A87="","",'Premissas'!A87)</f>
        <v/>
      </c>
      <c r="Y82">
        <f>IF('Células'!B82="","",'Células'!B82)</f>
        <v/>
      </c>
    </row>
    <row r="83" ht="22" customHeight="1">
      <c r="A83" s="12" t="n"/>
      <c r="B83" s="12" t="n"/>
      <c r="C83" s="22" t="n"/>
      <c r="D83" s="12" t="n"/>
      <c r="E83" s="12" t="n"/>
      <c r="F83" s="10">
        <f>IF(OR(A83="",E83=""),"",IFERROR(VLOOKUP(E83,'Células'!$B$5:$I$104,2,FALSE),""))</f>
        <v/>
      </c>
      <c r="G83" s="10">
        <f>IF(OR(A83="",E83=""),"",IFERROR(VLOOKUP(E83,'Células'!$B$5:$I$104,3,FALSE),""))</f>
        <v/>
      </c>
      <c r="H83" s="10">
        <f>IF(A83="","",IF(OR(B83="",C83="",D83="",COUNTIF($A$5:$A$104,A83)&gt;1),"Conferir",IF(E83="","Pendente",IF(OR(I83="OK",I83="Próxima do limite"),"Alocado","Conferir"))))</f>
        <v/>
      </c>
      <c r="I83" s="10">
        <f>IF(A83="","",IF(B83="","Informar nome",IF(C83="","Informar cadastro",IF(COUNTIF($A$5:$A$104,A83)&gt;1,"ID duplicado",IF(D83="","Informar região",IF(E83="","Definir célula",IF(COUNTIF('Células'!$B$5:$B$104,E83)=0,"Célula não cadastrada",IF(COUNTIF('Células'!$B$5:$B$104,E83)&gt;1,"Nome de célula ambíguo",IFERROR(IF(VLOOKUP(E83,'Células'!$B$5:$I$104,5,FALSE)&lt;&gt;"Ativa","Célula inativa",IF(VLOOKUP(E83,'Células'!$B$5:$I$104,2,FALSE)&lt;&gt;D83,"Conferir região",IF(VLOOKUP(E83,'Células'!$B$5:$I$104,8,FALSE)&gt;1,"Capacidade excedida",IF(VLOOKUP(E83,'Células'!$B$5:$I$104,8,FALSE)&gt;='Premissas'!$B$4,"Próxima do limite","OK")))),"Conferir cadastro da célula")))))))))</f>
        <v/>
      </c>
      <c r="X83">
        <f>IF('Premissas'!A88="","",'Premissas'!A88)</f>
        <v/>
      </c>
      <c r="Y83">
        <f>IF('Células'!B83="","",'Células'!B83)</f>
        <v/>
      </c>
    </row>
    <row r="84" ht="22" customHeight="1">
      <c r="A84" s="12" t="n"/>
      <c r="B84" s="12" t="n"/>
      <c r="C84" s="22" t="n"/>
      <c r="D84" s="12" t="n"/>
      <c r="E84" s="12" t="n"/>
      <c r="F84" s="11">
        <f>IF(OR(A84="",E84=""),"",IFERROR(VLOOKUP(E84,'Células'!$B$5:$I$104,2,FALSE),""))</f>
        <v/>
      </c>
      <c r="G84" s="11">
        <f>IF(OR(A84="",E84=""),"",IFERROR(VLOOKUP(E84,'Células'!$B$5:$I$104,3,FALSE),""))</f>
        <v/>
      </c>
      <c r="H84" s="11">
        <f>IF(A84="","",IF(OR(B84="",C84="",D84="",COUNTIF($A$5:$A$104,A84)&gt;1),"Conferir",IF(E84="","Pendente",IF(OR(I84="OK",I84="Próxima do limite"),"Alocado","Conferir"))))</f>
        <v/>
      </c>
      <c r="I84" s="11">
        <f>IF(A84="","",IF(B84="","Informar nome",IF(C84="","Informar cadastro",IF(COUNTIF($A$5:$A$104,A84)&gt;1,"ID duplicado",IF(D84="","Informar região",IF(E84="","Definir célula",IF(COUNTIF('Células'!$B$5:$B$104,E84)=0,"Célula não cadastrada",IF(COUNTIF('Células'!$B$5:$B$104,E84)&gt;1,"Nome de célula ambíguo",IFERROR(IF(VLOOKUP(E84,'Células'!$B$5:$I$104,5,FALSE)&lt;&gt;"Ativa","Célula inativa",IF(VLOOKUP(E84,'Células'!$B$5:$I$104,2,FALSE)&lt;&gt;D84,"Conferir região",IF(VLOOKUP(E84,'Células'!$B$5:$I$104,8,FALSE)&gt;1,"Capacidade excedida",IF(VLOOKUP(E84,'Células'!$B$5:$I$104,8,FALSE)&gt;='Premissas'!$B$4,"Próxima do limite","OK")))),"Conferir cadastro da célula")))))))))</f>
        <v/>
      </c>
      <c r="X84">
        <f>IF('Premissas'!A89="","",'Premissas'!A89)</f>
        <v/>
      </c>
      <c r="Y84">
        <f>IF('Células'!B84="","",'Células'!B84)</f>
        <v/>
      </c>
    </row>
    <row r="85" ht="22" customHeight="1">
      <c r="A85" s="12" t="n"/>
      <c r="B85" s="12" t="n"/>
      <c r="C85" s="22" t="n"/>
      <c r="D85" s="12" t="n"/>
      <c r="E85" s="12" t="n"/>
      <c r="F85" s="10">
        <f>IF(OR(A85="",E85=""),"",IFERROR(VLOOKUP(E85,'Células'!$B$5:$I$104,2,FALSE),""))</f>
        <v/>
      </c>
      <c r="G85" s="10">
        <f>IF(OR(A85="",E85=""),"",IFERROR(VLOOKUP(E85,'Células'!$B$5:$I$104,3,FALSE),""))</f>
        <v/>
      </c>
      <c r="H85" s="10">
        <f>IF(A85="","",IF(OR(B85="",C85="",D85="",COUNTIF($A$5:$A$104,A85)&gt;1),"Conferir",IF(E85="","Pendente",IF(OR(I85="OK",I85="Próxima do limite"),"Alocado","Conferir"))))</f>
        <v/>
      </c>
      <c r="I85" s="10">
        <f>IF(A85="","",IF(B85="","Informar nome",IF(C85="","Informar cadastro",IF(COUNTIF($A$5:$A$104,A85)&gt;1,"ID duplicado",IF(D85="","Informar região",IF(E85="","Definir célula",IF(COUNTIF('Células'!$B$5:$B$104,E85)=0,"Célula não cadastrada",IF(COUNTIF('Células'!$B$5:$B$104,E85)&gt;1,"Nome de célula ambíguo",IFERROR(IF(VLOOKUP(E85,'Células'!$B$5:$I$104,5,FALSE)&lt;&gt;"Ativa","Célula inativa",IF(VLOOKUP(E85,'Células'!$B$5:$I$104,2,FALSE)&lt;&gt;D85,"Conferir região",IF(VLOOKUP(E85,'Células'!$B$5:$I$104,8,FALSE)&gt;1,"Capacidade excedida",IF(VLOOKUP(E85,'Células'!$B$5:$I$104,8,FALSE)&gt;='Premissas'!$B$4,"Próxima do limite","OK")))),"Conferir cadastro da célula")))))))))</f>
        <v/>
      </c>
      <c r="X85">
        <f>IF('Premissas'!A90="","",'Premissas'!A90)</f>
        <v/>
      </c>
      <c r="Y85">
        <f>IF('Células'!B85="","",'Células'!B85)</f>
        <v/>
      </c>
    </row>
    <row r="86" ht="22" customHeight="1">
      <c r="A86" s="12" t="n"/>
      <c r="B86" s="12" t="n"/>
      <c r="C86" s="22" t="n"/>
      <c r="D86" s="12" t="n"/>
      <c r="E86" s="12" t="n"/>
      <c r="F86" s="11">
        <f>IF(OR(A86="",E86=""),"",IFERROR(VLOOKUP(E86,'Células'!$B$5:$I$104,2,FALSE),""))</f>
        <v/>
      </c>
      <c r="G86" s="11">
        <f>IF(OR(A86="",E86=""),"",IFERROR(VLOOKUP(E86,'Células'!$B$5:$I$104,3,FALSE),""))</f>
        <v/>
      </c>
      <c r="H86" s="11">
        <f>IF(A86="","",IF(OR(B86="",C86="",D86="",COUNTIF($A$5:$A$104,A86)&gt;1),"Conferir",IF(E86="","Pendente",IF(OR(I86="OK",I86="Próxima do limite"),"Alocado","Conferir"))))</f>
        <v/>
      </c>
      <c r="I86" s="11">
        <f>IF(A86="","",IF(B86="","Informar nome",IF(C86="","Informar cadastro",IF(COUNTIF($A$5:$A$104,A86)&gt;1,"ID duplicado",IF(D86="","Informar região",IF(E86="","Definir célula",IF(COUNTIF('Células'!$B$5:$B$104,E86)=0,"Célula não cadastrada",IF(COUNTIF('Células'!$B$5:$B$104,E86)&gt;1,"Nome de célula ambíguo",IFERROR(IF(VLOOKUP(E86,'Células'!$B$5:$I$104,5,FALSE)&lt;&gt;"Ativa","Célula inativa",IF(VLOOKUP(E86,'Células'!$B$5:$I$104,2,FALSE)&lt;&gt;D86,"Conferir região",IF(VLOOKUP(E86,'Células'!$B$5:$I$104,8,FALSE)&gt;1,"Capacidade excedida",IF(VLOOKUP(E86,'Células'!$B$5:$I$104,8,FALSE)&gt;='Premissas'!$B$4,"Próxima do limite","OK")))),"Conferir cadastro da célula")))))))))</f>
        <v/>
      </c>
      <c r="X86">
        <f>IF('Premissas'!A91="","",'Premissas'!A91)</f>
        <v/>
      </c>
      <c r="Y86">
        <f>IF('Células'!B86="","",'Células'!B86)</f>
        <v/>
      </c>
    </row>
    <row r="87" ht="22" customHeight="1">
      <c r="A87" s="12" t="n"/>
      <c r="B87" s="12" t="n"/>
      <c r="C87" s="22" t="n"/>
      <c r="D87" s="12" t="n"/>
      <c r="E87" s="12" t="n"/>
      <c r="F87" s="10">
        <f>IF(OR(A87="",E87=""),"",IFERROR(VLOOKUP(E87,'Células'!$B$5:$I$104,2,FALSE),""))</f>
        <v/>
      </c>
      <c r="G87" s="10">
        <f>IF(OR(A87="",E87=""),"",IFERROR(VLOOKUP(E87,'Células'!$B$5:$I$104,3,FALSE),""))</f>
        <v/>
      </c>
      <c r="H87" s="10">
        <f>IF(A87="","",IF(OR(B87="",C87="",D87="",COUNTIF($A$5:$A$104,A87)&gt;1),"Conferir",IF(E87="","Pendente",IF(OR(I87="OK",I87="Próxima do limite"),"Alocado","Conferir"))))</f>
        <v/>
      </c>
      <c r="I87" s="10">
        <f>IF(A87="","",IF(B87="","Informar nome",IF(C87="","Informar cadastro",IF(COUNTIF($A$5:$A$104,A87)&gt;1,"ID duplicado",IF(D87="","Informar região",IF(E87="","Definir célula",IF(COUNTIF('Células'!$B$5:$B$104,E87)=0,"Célula não cadastrada",IF(COUNTIF('Células'!$B$5:$B$104,E87)&gt;1,"Nome de célula ambíguo",IFERROR(IF(VLOOKUP(E87,'Células'!$B$5:$I$104,5,FALSE)&lt;&gt;"Ativa","Célula inativa",IF(VLOOKUP(E87,'Células'!$B$5:$I$104,2,FALSE)&lt;&gt;D87,"Conferir região",IF(VLOOKUP(E87,'Células'!$B$5:$I$104,8,FALSE)&gt;1,"Capacidade excedida",IF(VLOOKUP(E87,'Células'!$B$5:$I$104,8,FALSE)&gt;='Premissas'!$B$4,"Próxima do limite","OK")))),"Conferir cadastro da célula")))))))))</f>
        <v/>
      </c>
      <c r="X87">
        <f>IF('Premissas'!A92="","",'Premissas'!A92)</f>
        <v/>
      </c>
      <c r="Y87">
        <f>IF('Células'!B87="","",'Células'!B87)</f>
        <v/>
      </c>
    </row>
    <row r="88" ht="22" customHeight="1">
      <c r="A88" s="12" t="n"/>
      <c r="B88" s="12" t="n"/>
      <c r="C88" s="22" t="n"/>
      <c r="D88" s="12" t="n"/>
      <c r="E88" s="12" t="n"/>
      <c r="F88" s="11">
        <f>IF(OR(A88="",E88=""),"",IFERROR(VLOOKUP(E88,'Células'!$B$5:$I$104,2,FALSE),""))</f>
        <v/>
      </c>
      <c r="G88" s="11">
        <f>IF(OR(A88="",E88=""),"",IFERROR(VLOOKUP(E88,'Células'!$B$5:$I$104,3,FALSE),""))</f>
        <v/>
      </c>
      <c r="H88" s="11">
        <f>IF(A88="","",IF(OR(B88="",C88="",D88="",COUNTIF($A$5:$A$104,A88)&gt;1),"Conferir",IF(E88="","Pendente",IF(OR(I88="OK",I88="Próxima do limite"),"Alocado","Conferir"))))</f>
        <v/>
      </c>
      <c r="I88" s="11">
        <f>IF(A88="","",IF(B88="","Informar nome",IF(C88="","Informar cadastro",IF(COUNTIF($A$5:$A$104,A88)&gt;1,"ID duplicado",IF(D88="","Informar região",IF(E88="","Definir célula",IF(COUNTIF('Células'!$B$5:$B$104,E88)=0,"Célula não cadastrada",IF(COUNTIF('Células'!$B$5:$B$104,E88)&gt;1,"Nome de célula ambíguo",IFERROR(IF(VLOOKUP(E88,'Células'!$B$5:$I$104,5,FALSE)&lt;&gt;"Ativa","Célula inativa",IF(VLOOKUP(E88,'Células'!$B$5:$I$104,2,FALSE)&lt;&gt;D88,"Conferir região",IF(VLOOKUP(E88,'Células'!$B$5:$I$104,8,FALSE)&gt;1,"Capacidade excedida",IF(VLOOKUP(E88,'Células'!$B$5:$I$104,8,FALSE)&gt;='Premissas'!$B$4,"Próxima do limite","OK")))),"Conferir cadastro da célula")))))))))</f>
        <v/>
      </c>
      <c r="X88">
        <f>IF('Premissas'!A93="","",'Premissas'!A93)</f>
        <v/>
      </c>
      <c r="Y88">
        <f>IF('Células'!B88="","",'Células'!B88)</f>
        <v/>
      </c>
    </row>
    <row r="89" ht="22" customHeight="1">
      <c r="A89" s="12" t="n"/>
      <c r="B89" s="12" t="n"/>
      <c r="C89" s="22" t="n"/>
      <c r="D89" s="12" t="n"/>
      <c r="E89" s="12" t="n"/>
      <c r="F89" s="10">
        <f>IF(OR(A89="",E89=""),"",IFERROR(VLOOKUP(E89,'Células'!$B$5:$I$104,2,FALSE),""))</f>
        <v/>
      </c>
      <c r="G89" s="10">
        <f>IF(OR(A89="",E89=""),"",IFERROR(VLOOKUP(E89,'Células'!$B$5:$I$104,3,FALSE),""))</f>
        <v/>
      </c>
      <c r="H89" s="10">
        <f>IF(A89="","",IF(OR(B89="",C89="",D89="",COUNTIF($A$5:$A$104,A89)&gt;1),"Conferir",IF(E89="","Pendente",IF(OR(I89="OK",I89="Próxima do limite"),"Alocado","Conferir"))))</f>
        <v/>
      </c>
      <c r="I89" s="10">
        <f>IF(A89="","",IF(B89="","Informar nome",IF(C89="","Informar cadastro",IF(COUNTIF($A$5:$A$104,A89)&gt;1,"ID duplicado",IF(D89="","Informar região",IF(E89="","Definir célula",IF(COUNTIF('Células'!$B$5:$B$104,E89)=0,"Célula não cadastrada",IF(COUNTIF('Células'!$B$5:$B$104,E89)&gt;1,"Nome de célula ambíguo",IFERROR(IF(VLOOKUP(E89,'Células'!$B$5:$I$104,5,FALSE)&lt;&gt;"Ativa","Célula inativa",IF(VLOOKUP(E89,'Células'!$B$5:$I$104,2,FALSE)&lt;&gt;D89,"Conferir região",IF(VLOOKUP(E89,'Células'!$B$5:$I$104,8,FALSE)&gt;1,"Capacidade excedida",IF(VLOOKUP(E89,'Células'!$B$5:$I$104,8,FALSE)&gt;='Premissas'!$B$4,"Próxima do limite","OK")))),"Conferir cadastro da célula")))))))))</f>
        <v/>
      </c>
      <c r="X89">
        <f>IF('Premissas'!A94="","",'Premissas'!A94)</f>
        <v/>
      </c>
      <c r="Y89">
        <f>IF('Células'!B89="","",'Células'!B89)</f>
        <v/>
      </c>
    </row>
    <row r="90" ht="22" customHeight="1">
      <c r="A90" s="12" t="n"/>
      <c r="B90" s="12" t="n"/>
      <c r="C90" s="22" t="n"/>
      <c r="D90" s="12" t="n"/>
      <c r="E90" s="12" t="n"/>
      <c r="F90" s="11">
        <f>IF(OR(A90="",E90=""),"",IFERROR(VLOOKUP(E90,'Células'!$B$5:$I$104,2,FALSE),""))</f>
        <v/>
      </c>
      <c r="G90" s="11">
        <f>IF(OR(A90="",E90=""),"",IFERROR(VLOOKUP(E90,'Células'!$B$5:$I$104,3,FALSE),""))</f>
        <v/>
      </c>
      <c r="H90" s="11">
        <f>IF(A90="","",IF(OR(B90="",C90="",D90="",COUNTIF($A$5:$A$104,A90)&gt;1),"Conferir",IF(E90="","Pendente",IF(OR(I90="OK",I90="Próxima do limite"),"Alocado","Conferir"))))</f>
        <v/>
      </c>
      <c r="I90" s="11">
        <f>IF(A90="","",IF(B90="","Informar nome",IF(C90="","Informar cadastro",IF(COUNTIF($A$5:$A$104,A90)&gt;1,"ID duplicado",IF(D90="","Informar região",IF(E90="","Definir célula",IF(COUNTIF('Células'!$B$5:$B$104,E90)=0,"Célula não cadastrada",IF(COUNTIF('Células'!$B$5:$B$104,E90)&gt;1,"Nome de célula ambíguo",IFERROR(IF(VLOOKUP(E90,'Células'!$B$5:$I$104,5,FALSE)&lt;&gt;"Ativa","Célula inativa",IF(VLOOKUP(E90,'Células'!$B$5:$I$104,2,FALSE)&lt;&gt;D90,"Conferir região",IF(VLOOKUP(E90,'Células'!$B$5:$I$104,8,FALSE)&gt;1,"Capacidade excedida",IF(VLOOKUP(E90,'Células'!$B$5:$I$104,8,FALSE)&gt;='Premissas'!$B$4,"Próxima do limite","OK")))),"Conferir cadastro da célula")))))))))</f>
        <v/>
      </c>
      <c r="X90">
        <f>IF('Premissas'!A95="","",'Premissas'!A95)</f>
        <v/>
      </c>
      <c r="Y90">
        <f>IF('Células'!B90="","",'Células'!B90)</f>
        <v/>
      </c>
    </row>
    <row r="91" ht="22" customHeight="1">
      <c r="A91" s="12" t="n"/>
      <c r="B91" s="12" t="n"/>
      <c r="C91" s="22" t="n"/>
      <c r="D91" s="12" t="n"/>
      <c r="E91" s="12" t="n"/>
      <c r="F91" s="10">
        <f>IF(OR(A91="",E91=""),"",IFERROR(VLOOKUP(E91,'Células'!$B$5:$I$104,2,FALSE),""))</f>
        <v/>
      </c>
      <c r="G91" s="10">
        <f>IF(OR(A91="",E91=""),"",IFERROR(VLOOKUP(E91,'Células'!$B$5:$I$104,3,FALSE),""))</f>
        <v/>
      </c>
      <c r="H91" s="10">
        <f>IF(A91="","",IF(OR(B91="",C91="",D91="",COUNTIF($A$5:$A$104,A91)&gt;1),"Conferir",IF(E91="","Pendente",IF(OR(I91="OK",I91="Próxima do limite"),"Alocado","Conferir"))))</f>
        <v/>
      </c>
      <c r="I91" s="10">
        <f>IF(A91="","",IF(B91="","Informar nome",IF(C91="","Informar cadastro",IF(COUNTIF($A$5:$A$104,A91)&gt;1,"ID duplicado",IF(D91="","Informar região",IF(E91="","Definir célula",IF(COUNTIF('Células'!$B$5:$B$104,E91)=0,"Célula não cadastrada",IF(COUNTIF('Células'!$B$5:$B$104,E91)&gt;1,"Nome de célula ambíguo",IFERROR(IF(VLOOKUP(E91,'Células'!$B$5:$I$104,5,FALSE)&lt;&gt;"Ativa","Célula inativa",IF(VLOOKUP(E91,'Células'!$B$5:$I$104,2,FALSE)&lt;&gt;D91,"Conferir região",IF(VLOOKUP(E91,'Células'!$B$5:$I$104,8,FALSE)&gt;1,"Capacidade excedida",IF(VLOOKUP(E91,'Células'!$B$5:$I$104,8,FALSE)&gt;='Premissas'!$B$4,"Próxima do limite","OK")))),"Conferir cadastro da célula")))))))))</f>
        <v/>
      </c>
      <c r="X91">
        <f>IF('Premissas'!A96="","",'Premissas'!A96)</f>
        <v/>
      </c>
      <c r="Y91">
        <f>IF('Células'!B91="","",'Células'!B91)</f>
        <v/>
      </c>
    </row>
    <row r="92" ht="22" customHeight="1">
      <c r="A92" s="12" t="n"/>
      <c r="B92" s="12" t="n"/>
      <c r="C92" s="22" t="n"/>
      <c r="D92" s="12" t="n"/>
      <c r="E92" s="12" t="n"/>
      <c r="F92" s="11">
        <f>IF(OR(A92="",E92=""),"",IFERROR(VLOOKUP(E92,'Células'!$B$5:$I$104,2,FALSE),""))</f>
        <v/>
      </c>
      <c r="G92" s="11">
        <f>IF(OR(A92="",E92=""),"",IFERROR(VLOOKUP(E92,'Células'!$B$5:$I$104,3,FALSE),""))</f>
        <v/>
      </c>
      <c r="H92" s="11">
        <f>IF(A92="","",IF(OR(B92="",C92="",D92="",COUNTIF($A$5:$A$104,A92)&gt;1),"Conferir",IF(E92="","Pendente",IF(OR(I92="OK",I92="Próxima do limite"),"Alocado","Conferir"))))</f>
        <v/>
      </c>
      <c r="I92" s="11">
        <f>IF(A92="","",IF(B92="","Informar nome",IF(C92="","Informar cadastro",IF(COUNTIF($A$5:$A$104,A92)&gt;1,"ID duplicado",IF(D92="","Informar região",IF(E92="","Definir célula",IF(COUNTIF('Células'!$B$5:$B$104,E92)=0,"Célula não cadastrada",IF(COUNTIF('Células'!$B$5:$B$104,E92)&gt;1,"Nome de célula ambíguo",IFERROR(IF(VLOOKUP(E92,'Células'!$B$5:$I$104,5,FALSE)&lt;&gt;"Ativa","Célula inativa",IF(VLOOKUP(E92,'Células'!$B$5:$I$104,2,FALSE)&lt;&gt;D92,"Conferir região",IF(VLOOKUP(E92,'Células'!$B$5:$I$104,8,FALSE)&gt;1,"Capacidade excedida",IF(VLOOKUP(E92,'Células'!$B$5:$I$104,8,FALSE)&gt;='Premissas'!$B$4,"Próxima do limite","OK")))),"Conferir cadastro da célula")))))))))</f>
        <v/>
      </c>
      <c r="X92">
        <f>IF('Premissas'!A97="","",'Premissas'!A97)</f>
        <v/>
      </c>
      <c r="Y92">
        <f>IF('Células'!B92="","",'Células'!B92)</f>
        <v/>
      </c>
    </row>
    <row r="93" ht="22" customHeight="1">
      <c r="A93" s="12" t="n"/>
      <c r="B93" s="12" t="n"/>
      <c r="C93" s="22" t="n"/>
      <c r="D93" s="12" t="n"/>
      <c r="E93" s="12" t="n"/>
      <c r="F93" s="10">
        <f>IF(OR(A93="",E93=""),"",IFERROR(VLOOKUP(E93,'Células'!$B$5:$I$104,2,FALSE),""))</f>
        <v/>
      </c>
      <c r="G93" s="10">
        <f>IF(OR(A93="",E93=""),"",IFERROR(VLOOKUP(E93,'Células'!$B$5:$I$104,3,FALSE),""))</f>
        <v/>
      </c>
      <c r="H93" s="10">
        <f>IF(A93="","",IF(OR(B93="",C93="",D93="",COUNTIF($A$5:$A$104,A93)&gt;1),"Conferir",IF(E93="","Pendente",IF(OR(I93="OK",I93="Próxima do limite"),"Alocado","Conferir"))))</f>
        <v/>
      </c>
      <c r="I93" s="10">
        <f>IF(A93="","",IF(B93="","Informar nome",IF(C93="","Informar cadastro",IF(COUNTIF($A$5:$A$104,A93)&gt;1,"ID duplicado",IF(D93="","Informar região",IF(E93="","Definir célula",IF(COUNTIF('Células'!$B$5:$B$104,E93)=0,"Célula não cadastrada",IF(COUNTIF('Células'!$B$5:$B$104,E93)&gt;1,"Nome de célula ambíguo",IFERROR(IF(VLOOKUP(E93,'Células'!$B$5:$I$104,5,FALSE)&lt;&gt;"Ativa","Célula inativa",IF(VLOOKUP(E93,'Células'!$B$5:$I$104,2,FALSE)&lt;&gt;D93,"Conferir região",IF(VLOOKUP(E93,'Células'!$B$5:$I$104,8,FALSE)&gt;1,"Capacidade excedida",IF(VLOOKUP(E93,'Células'!$B$5:$I$104,8,FALSE)&gt;='Premissas'!$B$4,"Próxima do limite","OK")))),"Conferir cadastro da célula")))))))))</f>
        <v/>
      </c>
      <c r="X93">
        <f>IF('Premissas'!A98="","",'Premissas'!A98)</f>
        <v/>
      </c>
      <c r="Y93">
        <f>IF('Células'!B93="","",'Células'!B93)</f>
        <v/>
      </c>
    </row>
    <row r="94" ht="22" customHeight="1">
      <c r="A94" s="12" t="n"/>
      <c r="B94" s="12" t="n"/>
      <c r="C94" s="22" t="n"/>
      <c r="D94" s="12" t="n"/>
      <c r="E94" s="12" t="n"/>
      <c r="F94" s="11">
        <f>IF(OR(A94="",E94=""),"",IFERROR(VLOOKUP(E94,'Células'!$B$5:$I$104,2,FALSE),""))</f>
        <v/>
      </c>
      <c r="G94" s="11">
        <f>IF(OR(A94="",E94=""),"",IFERROR(VLOOKUP(E94,'Células'!$B$5:$I$104,3,FALSE),""))</f>
        <v/>
      </c>
      <c r="H94" s="11">
        <f>IF(A94="","",IF(OR(B94="",C94="",D94="",COUNTIF($A$5:$A$104,A94)&gt;1),"Conferir",IF(E94="","Pendente",IF(OR(I94="OK",I94="Próxima do limite"),"Alocado","Conferir"))))</f>
        <v/>
      </c>
      <c r="I94" s="11">
        <f>IF(A94="","",IF(B94="","Informar nome",IF(C94="","Informar cadastro",IF(COUNTIF($A$5:$A$104,A94)&gt;1,"ID duplicado",IF(D94="","Informar região",IF(E94="","Definir célula",IF(COUNTIF('Células'!$B$5:$B$104,E94)=0,"Célula não cadastrada",IF(COUNTIF('Células'!$B$5:$B$104,E94)&gt;1,"Nome de célula ambíguo",IFERROR(IF(VLOOKUP(E94,'Células'!$B$5:$I$104,5,FALSE)&lt;&gt;"Ativa","Célula inativa",IF(VLOOKUP(E94,'Células'!$B$5:$I$104,2,FALSE)&lt;&gt;D94,"Conferir região",IF(VLOOKUP(E94,'Células'!$B$5:$I$104,8,FALSE)&gt;1,"Capacidade excedida",IF(VLOOKUP(E94,'Células'!$B$5:$I$104,8,FALSE)&gt;='Premissas'!$B$4,"Próxima do limite","OK")))),"Conferir cadastro da célula")))))))))</f>
        <v/>
      </c>
      <c r="X94">
        <f>IF('Premissas'!A99="","",'Premissas'!A99)</f>
        <v/>
      </c>
      <c r="Y94">
        <f>IF('Células'!B94="","",'Células'!B94)</f>
        <v/>
      </c>
    </row>
    <row r="95" ht="22" customHeight="1">
      <c r="A95" s="12" t="n"/>
      <c r="B95" s="12" t="n"/>
      <c r="C95" s="22" t="n"/>
      <c r="D95" s="12" t="n"/>
      <c r="E95" s="12" t="n"/>
      <c r="F95" s="10">
        <f>IF(OR(A95="",E95=""),"",IFERROR(VLOOKUP(E95,'Células'!$B$5:$I$104,2,FALSE),""))</f>
        <v/>
      </c>
      <c r="G95" s="10">
        <f>IF(OR(A95="",E95=""),"",IFERROR(VLOOKUP(E95,'Células'!$B$5:$I$104,3,FALSE),""))</f>
        <v/>
      </c>
      <c r="H95" s="10">
        <f>IF(A95="","",IF(OR(B95="",C95="",D95="",COUNTIF($A$5:$A$104,A95)&gt;1),"Conferir",IF(E95="","Pendente",IF(OR(I95="OK",I95="Próxima do limite"),"Alocado","Conferir"))))</f>
        <v/>
      </c>
      <c r="I95" s="10">
        <f>IF(A95="","",IF(B95="","Informar nome",IF(C95="","Informar cadastro",IF(COUNTIF($A$5:$A$104,A95)&gt;1,"ID duplicado",IF(D95="","Informar região",IF(E95="","Definir célula",IF(COUNTIF('Células'!$B$5:$B$104,E95)=0,"Célula não cadastrada",IF(COUNTIF('Células'!$B$5:$B$104,E95)&gt;1,"Nome de célula ambíguo",IFERROR(IF(VLOOKUP(E95,'Células'!$B$5:$I$104,5,FALSE)&lt;&gt;"Ativa","Célula inativa",IF(VLOOKUP(E95,'Células'!$B$5:$I$104,2,FALSE)&lt;&gt;D95,"Conferir região",IF(VLOOKUP(E95,'Células'!$B$5:$I$104,8,FALSE)&gt;1,"Capacidade excedida",IF(VLOOKUP(E95,'Células'!$B$5:$I$104,8,FALSE)&gt;='Premissas'!$B$4,"Próxima do limite","OK")))),"Conferir cadastro da célula")))))))))</f>
        <v/>
      </c>
      <c r="X95">
        <f>IF('Premissas'!A100="","",'Premissas'!A100)</f>
        <v/>
      </c>
      <c r="Y95">
        <f>IF('Células'!B95="","",'Células'!B95)</f>
        <v/>
      </c>
    </row>
    <row r="96" ht="22" customHeight="1">
      <c r="A96" s="12" t="n"/>
      <c r="B96" s="12" t="n"/>
      <c r="C96" s="22" t="n"/>
      <c r="D96" s="12" t="n"/>
      <c r="E96" s="12" t="n"/>
      <c r="F96" s="11">
        <f>IF(OR(A96="",E96=""),"",IFERROR(VLOOKUP(E96,'Células'!$B$5:$I$104,2,FALSE),""))</f>
        <v/>
      </c>
      <c r="G96" s="11">
        <f>IF(OR(A96="",E96=""),"",IFERROR(VLOOKUP(E96,'Células'!$B$5:$I$104,3,FALSE),""))</f>
        <v/>
      </c>
      <c r="H96" s="11">
        <f>IF(A96="","",IF(OR(B96="",C96="",D96="",COUNTIF($A$5:$A$104,A96)&gt;1),"Conferir",IF(E96="","Pendente",IF(OR(I96="OK",I96="Próxima do limite"),"Alocado","Conferir"))))</f>
        <v/>
      </c>
      <c r="I96" s="11">
        <f>IF(A96="","",IF(B96="","Informar nome",IF(C96="","Informar cadastro",IF(COUNTIF($A$5:$A$104,A96)&gt;1,"ID duplicado",IF(D96="","Informar região",IF(E96="","Definir célula",IF(COUNTIF('Células'!$B$5:$B$104,E96)=0,"Célula não cadastrada",IF(COUNTIF('Células'!$B$5:$B$104,E96)&gt;1,"Nome de célula ambíguo",IFERROR(IF(VLOOKUP(E96,'Células'!$B$5:$I$104,5,FALSE)&lt;&gt;"Ativa","Célula inativa",IF(VLOOKUP(E96,'Células'!$B$5:$I$104,2,FALSE)&lt;&gt;D96,"Conferir região",IF(VLOOKUP(E96,'Células'!$B$5:$I$104,8,FALSE)&gt;1,"Capacidade excedida",IF(VLOOKUP(E96,'Células'!$B$5:$I$104,8,FALSE)&gt;='Premissas'!$B$4,"Próxima do limite","OK")))),"Conferir cadastro da célula")))))))))</f>
        <v/>
      </c>
      <c r="X96">
        <f>IF('Premissas'!A101="","",'Premissas'!A101)</f>
        <v/>
      </c>
      <c r="Y96">
        <f>IF('Células'!B96="","",'Células'!B96)</f>
        <v/>
      </c>
    </row>
    <row r="97" ht="22" customHeight="1">
      <c r="A97" s="12" t="n"/>
      <c r="B97" s="12" t="n"/>
      <c r="C97" s="22" t="n"/>
      <c r="D97" s="12" t="n"/>
      <c r="E97" s="12" t="n"/>
      <c r="F97" s="10">
        <f>IF(OR(A97="",E97=""),"",IFERROR(VLOOKUP(E97,'Células'!$B$5:$I$104,2,FALSE),""))</f>
        <v/>
      </c>
      <c r="G97" s="10">
        <f>IF(OR(A97="",E97=""),"",IFERROR(VLOOKUP(E97,'Células'!$B$5:$I$104,3,FALSE),""))</f>
        <v/>
      </c>
      <c r="H97" s="10">
        <f>IF(A97="","",IF(OR(B97="",C97="",D97="",COUNTIF($A$5:$A$104,A97)&gt;1),"Conferir",IF(E97="","Pendente",IF(OR(I97="OK",I97="Próxima do limite"),"Alocado","Conferir"))))</f>
        <v/>
      </c>
      <c r="I97" s="10">
        <f>IF(A97="","",IF(B97="","Informar nome",IF(C97="","Informar cadastro",IF(COUNTIF($A$5:$A$104,A97)&gt;1,"ID duplicado",IF(D97="","Informar região",IF(E97="","Definir célula",IF(COUNTIF('Células'!$B$5:$B$104,E97)=0,"Célula não cadastrada",IF(COUNTIF('Células'!$B$5:$B$104,E97)&gt;1,"Nome de célula ambíguo",IFERROR(IF(VLOOKUP(E97,'Células'!$B$5:$I$104,5,FALSE)&lt;&gt;"Ativa","Célula inativa",IF(VLOOKUP(E97,'Células'!$B$5:$I$104,2,FALSE)&lt;&gt;D97,"Conferir região",IF(VLOOKUP(E97,'Células'!$B$5:$I$104,8,FALSE)&gt;1,"Capacidade excedida",IF(VLOOKUP(E97,'Células'!$B$5:$I$104,8,FALSE)&gt;='Premissas'!$B$4,"Próxima do limite","OK")))),"Conferir cadastro da célula")))))))))</f>
        <v/>
      </c>
      <c r="X97">
        <f>IF('Premissas'!A102="","",'Premissas'!A102)</f>
        <v/>
      </c>
      <c r="Y97">
        <f>IF('Células'!B97="","",'Células'!B97)</f>
        <v/>
      </c>
    </row>
    <row r="98" ht="22" customHeight="1">
      <c r="A98" s="12" t="n"/>
      <c r="B98" s="12" t="n"/>
      <c r="C98" s="22" t="n"/>
      <c r="D98" s="12" t="n"/>
      <c r="E98" s="12" t="n"/>
      <c r="F98" s="11">
        <f>IF(OR(A98="",E98=""),"",IFERROR(VLOOKUP(E98,'Células'!$B$5:$I$104,2,FALSE),""))</f>
        <v/>
      </c>
      <c r="G98" s="11">
        <f>IF(OR(A98="",E98=""),"",IFERROR(VLOOKUP(E98,'Células'!$B$5:$I$104,3,FALSE),""))</f>
        <v/>
      </c>
      <c r="H98" s="11">
        <f>IF(A98="","",IF(OR(B98="",C98="",D98="",COUNTIF($A$5:$A$104,A98)&gt;1),"Conferir",IF(E98="","Pendente",IF(OR(I98="OK",I98="Próxima do limite"),"Alocado","Conferir"))))</f>
        <v/>
      </c>
      <c r="I98" s="11">
        <f>IF(A98="","",IF(B98="","Informar nome",IF(C98="","Informar cadastro",IF(COUNTIF($A$5:$A$104,A98)&gt;1,"ID duplicado",IF(D98="","Informar região",IF(E98="","Definir célula",IF(COUNTIF('Células'!$B$5:$B$104,E98)=0,"Célula não cadastrada",IF(COUNTIF('Células'!$B$5:$B$104,E98)&gt;1,"Nome de célula ambíguo",IFERROR(IF(VLOOKUP(E98,'Células'!$B$5:$I$104,5,FALSE)&lt;&gt;"Ativa","Célula inativa",IF(VLOOKUP(E98,'Células'!$B$5:$I$104,2,FALSE)&lt;&gt;D98,"Conferir região",IF(VLOOKUP(E98,'Células'!$B$5:$I$104,8,FALSE)&gt;1,"Capacidade excedida",IF(VLOOKUP(E98,'Células'!$B$5:$I$104,8,FALSE)&gt;='Premissas'!$B$4,"Próxima do limite","OK")))),"Conferir cadastro da célula")))))))))</f>
        <v/>
      </c>
      <c r="X98">
        <f>IF('Premissas'!A103="","",'Premissas'!A103)</f>
        <v/>
      </c>
      <c r="Y98">
        <f>IF('Células'!B98="","",'Células'!B98)</f>
        <v/>
      </c>
    </row>
    <row r="99" ht="22" customHeight="1">
      <c r="A99" s="12" t="n"/>
      <c r="B99" s="12" t="n"/>
      <c r="C99" s="22" t="n"/>
      <c r="D99" s="12" t="n"/>
      <c r="E99" s="12" t="n"/>
      <c r="F99" s="10">
        <f>IF(OR(A99="",E99=""),"",IFERROR(VLOOKUP(E99,'Células'!$B$5:$I$104,2,FALSE),""))</f>
        <v/>
      </c>
      <c r="G99" s="10">
        <f>IF(OR(A99="",E99=""),"",IFERROR(VLOOKUP(E99,'Células'!$B$5:$I$104,3,FALSE),""))</f>
        <v/>
      </c>
      <c r="H99" s="10">
        <f>IF(A99="","",IF(OR(B99="",C99="",D99="",COUNTIF($A$5:$A$104,A99)&gt;1),"Conferir",IF(E99="","Pendente",IF(OR(I99="OK",I99="Próxima do limite"),"Alocado","Conferir"))))</f>
        <v/>
      </c>
      <c r="I99" s="10">
        <f>IF(A99="","",IF(B99="","Informar nome",IF(C99="","Informar cadastro",IF(COUNTIF($A$5:$A$104,A99)&gt;1,"ID duplicado",IF(D99="","Informar região",IF(E99="","Definir célula",IF(COUNTIF('Células'!$B$5:$B$104,E99)=0,"Célula não cadastrada",IF(COUNTIF('Células'!$B$5:$B$104,E99)&gt;1,"Nome de célula ambíguo",IFERROR(IF(VLOOKUP(E99,'Células'!$B$5:$I$104,5,FALSE)&lt;&gt;"Ativa","Célula inativa",IF(VLOOKUP(E99,'Células'!$B$5:$I$104,2,FALSE)&lt;&gt;D99,"Conferir região",IF(VLOOKUP(E99,'Células'!$B$5:$I$104,8,FALSE)&gt;1,"Capacidade excedida",IF(VLOOKUP(E99,'Células'!$B$5:$I$104,8,FALSE)&gt;='Premissas'!$B$4,"Próxima do limite","OK")))),"Conferir cadastro da célula")))))))))</f>
        <v/>
      </c>
      <c r="X99">
        <f>IF('Premissas'!A104="","",'Premissas'!A104)</f>
        <v/>
      </c>
      <c r="Y99">
        <f>IF('Células'!B99="","",'Células'!B99)</f>
        <v/>
      </c>
    </row>
    <row r="100" ht="22" customHeight="1">
      <c r="A100" s="12" t="n"/>
      <c r="B100" s="12" t="n"/>
      <c r="C100" s="22" t="n"/>
      <c r="D100" s="12" t="n"/>
      <c r="E100" s="12" t="n"/>
      <c r="F100" s="11">
        <f>IF(OR(A100="",E100=""),"",IFERROR(VLOOKUP(E100,'Células'!$B$5:$I$104,2,FALSE),""))</f>
        <v/>
      </c>
      <c r="G100" s="11">
        <f>IF(OR(A100="",E100=""),"",IFERROR(VLOOKUP(E100,'Células'!$B$5:$I$104,3,FALSE),""))</f>
        <v/>
      </c>
      <c r="H100" s="11">
        <f>IF(A100="","",IF(OR(B100="",C100="",D100="",COUNTIF($A$5:$A$104,A100)&gt;1),"Conferir",IF(E100="","Pendente",IF(OR(I100="OK",I100="Próxima do limite"),"Alocado","Conferir"))))</f>
        <v/>
      </c>
      <c r="I100" s="11">
        <f>IF(A100="","",IF(B100="","Informar nome",IF(C100="","Informar cadastro",IF(COUNTIF($A$5:$A$104,A100)&gt;1,"ID duplicado",IF(D100="","Informar região",IF(E100="","Definir célula",IF(COUNTIF('Células'!$B$5:$B$104,E100)=0,"Célula não cadastrada",IF(COUNTIF('Células'!$B$5:$B$104,E100)&gt;1,"Nome de célula ambíguo",IFERROR(IF(VLOOKUP(E100,'Células'!$B$5:$I$104,5,FALSE)&lt;&gt;"Ativa","Célula inativa",IF(VLOOKUP(E100,'Células'!$B$5:$I$104,2,FALSE)&lt;&gt;D100,"Conferir região",IF(VLOOKUP(E100,'Células'!$B$5:$I$104,8,FALSE)&gt;1,"Capacidade excedida",IF(VLOOKUP(E100,'Células'!$B$5:$I$104,8,FALSE)&gt;='Premissas'!$B$4,"Próxima do limite","OK")))),"Conferir cadastro da célula")))))))))</f>
        <v/>
      </c>
      <c r="X100">
        <f>IF('Premissas'!A105="","",'Premissas'!A105)</f>
        <v/>
      </c>
      <c r="Y100">
        <f>IF('Células'!B100="","",'Células'!B100)</f>
        <v/>
      </c>
    </row>
    <row r="101" ht="22" customHeight="1">
      <c r="A101" s="12" t="n"/>
      <c r="B101" s="12" t="n"/>
      <c r="C101" s="22" t="n"/>
      <c r="D101" s="12" t="n"/>
      <c r="E101" s="12" t="n"/>
      <c r="F101" s="10">
        <f>IF(OR(A101="",E101=""),"",IFERROR(VLOOKUP(E101,'Células'!$B$5:$I$104,2,FALSE),""))</f>
        <v/>
      </c>
      <c r="G101" s="10">
        <f>IF(OR(A101="",E101=""),"",IFERROR(VLOOKUP(E101,'Células'!$B$5:$I$104,3,FALSE),""))</f>
        <v/>
      </c>
      <c r="H101" s="10">
        <f>IF(A101="","",IF(OR(B101="",C101="",D101="",COUNTIF($A$5:$A$104,A101)&gt;1),"Conferir",IF(E101="","Pendente",IF(OR(I101="OK",I101="Próxima do limite"),"Alocado","Conferir"))))</f>
        <v/>
      </c>
      <c r="I101" s="10">
        <f>IF(A101="","",IF(B101="","Informar nome",IF(C101="","Informar cadastro",IF(COUNTIF($A$5:$A$104,A101)&gt;1,"ID duplicado",IF(D101="","Informar região",IF(E101="","Definir célula",IF(COUNTIF('Células'!$B$5:$B$104,E101)=0,"Célula não cadastrada",IF(COUNTIF('Células'!$B$5:$B$104,E101)&gt;1,"Nome de célula ambíguo",IFERROR(IF(VLOOKUP(E101,'Células'!$B$5:$I$104,5,FALSE)&lt;&gt;"Ativa","Célula inativa",IF(VLOOKUP(E101,'Células'!$B$5:$I$104,2,FALSE)&lt;&gt;D101,"Conferir região",IF(VLOOKUP(E101,'Células'!$B$5:$I$104,8,FALSE)&gt;1,"Capacidade excedida",IF(VLOOKUP(E101,'Células'!$B$5:$I$104,8,FALSE)&gt;='Premissas'!$B$4,"Próxima do limite","OK")))),"Conferir cadastro da célula")))))))))</f>
        <v/>
      </c>
      <c r="X101">
        <f>IF('Premissas'!A106="","",'Premissas'!A106)</f>
        <v/>
      </c>
      <c r="Y101">
        <f>IF('Células'!B101="","",'Células'!B101)</f>
        <v/>
      </c>
    </row>
    <row r="102" ht="22" customHeight="1">
      <c r="A102" s="12" t="n"/>
      <c r="B102" s="12" t="n"/>
      <c r="C102" s="22" t="n"/>
      <c r="D102" s="12" t="n"/>
      <c r="E102" s="12" t="n"/>
      <c r="F102" s="11">
        <f>IF(OR(A102="",E102=""),"",IFERROR(VLOOKUP(E102,'Células'!$B$5:$I$104,2,FALSE),""))</f>
        <v/>
      </c>
      <c r="G102" s="11">
        <f>IF(OR(A102="",E102=""),"",IFERROR(VLOOKUP(E102,'Células'!$B$5:$I$104,3,FALSE),""))</f>
        <v/>
      </c>
      <c r="H102" s="11">
        <f>IF(A102="","",IF(OR(B102="",C102="",D102="",COUNTIF($A$5:$A$104,A102)&gt;1),"Conferir",IF(E102="","Pendente",IF(OR(I102="OK",I102="Próxima do limite"),"Alocado","Conferir"))))</f>
        <v/>
      </c>
      <c r="I102" s="11">
        <f>IF(A102="","",IF(B102="","Informar nome",IF(C102="","Informar cadastro",IF(COUNTIF($A$5:$A$104,A102)&gt;1,"ID duplicado",IF(D102="","Informar região",IF(E102="","Definir célula",IF(COUNTIF('Células'!$B$5:$B$104,E102)=0,"Célula não cadastrada",IF(COUNTIF('Células'!$B$5:$B$104,E102)&gt;1,"Nome de célula ambíguo",IFERROR(IF(VLOOKUP(E102,'Células'!$B$5:$I$104,5,FALSE)&lt;&gt;"Ativa","Célula inativa",IF(VLOOKUP(E102,'Células'!$B$5:$I$104,2,FALSE)&lt;&gt;D102,"Conferir região",IF(VLOOKUP(E102,'Células'!$B$5:$I$104,8,FALSE)&gt;1,"Capacidade excedida",IF(VLOOKUP(E102,'Células'!$B$5:$I$104,8,FALSE)&gt;='Premissas'!$B$4,"Próxima do limite","OK")))),"Conferir cadastro da célula")))))))))</f>
        <v/>
      </c>
      <c r="X102">
        <f>IF('Premissas'!A107="","",'Premissas'!A107)</f>
        <v/>
      </c>
      <c r="Y102">
        <f>IF('Células'!B102="","",'Células'!B102)</f>
        <v/>
      </c>
    </row>
    <row r="103" ht="22" customHeight="1">
      <c r="A103" s="12" t="n"/>
      <c r="B103" s="12" t="n"/>
      <c r="C103" s="22" t="n"/>
      <c r="D103" s="12" t="n"/>
      <c r="E103" s="12" t="n"/>
      <c r="F103" s="10">
        <f>IF(OR(A103="",E103=""),"",IFERROR(VLOOKUP(E103,'Células'!$B$5:$I$104,2,FALSE),""))</f>
        <v/>
      </c>
      <c r="G103" s="10">
        <f>IF(OR(A103="",E103=""),"",IFERROR(VLOOKUP(E103,'Células'!$B$5:$I$104,3,FALSE),""))</f>
        <v/>
      </c>
      <c r="H103" s="10">
        <f>IF(A103="","",IF(OR(B103="",C103="",D103="",COUNTIF($A$5:$A$104,A103)&gt;1),"Conferir",IF(E103="","Pendente",IF(OR(I103="OK",I103="Próxima do limite"),"Alocado","Conferir"))))</f>
        <v/>
      </c>
      <c r="I103" s="10">
        <f>IF(A103="","",IF(B103="","Informar nome",IF(C103="","Informar cadastro",IF(COUNTIF($A$5:$A$104,A103)&gt;1,"ID duplicado",IF(D103="","Informar região",IF(E103="","Definir célula",IF(COUNTIF('Células'!$B$5:$B$104,E103)=0,"Célula não cadastrada",IF(COUNTIF('Células'!$B$5:$B$104,E103)&gt;1,"Nome de célula ambíguo",IFERROR(IF(VLOOKUP(E103,'Células'!$B$5:$I$104,5,FALSE)&lt;&gt;"Ativa","Célula inativa",IF(VLOOKUP(E103,'Células'!$B$5:$I$104,2,FALSE)&lt;&gt;D103,"Conferir região",IF(VLOOKUP(E103,'Células'!$B$5:$I$104,8,FALSE)&gt;1,"Capacidade excedida",IF(VLOOKUP(E103,'Células'!$B$5:$I$104,8,FALSE)&gt;='Premissas'!$B$4,"Próxima do limite","OK")))),"Conferir cadastro da célula")))))))))</f>
        <v/>
      </c>
      <c r="X103">
        <f>IF('Premissas'!A108="","",'Premissas'!A108)</f>
        <v/>
      </c>
      <c r="Y103">
        <f>IF('Células'!B103="","",'Células'!B103)</f>
        <v/>
      </c>
    </row>
    <row r="104" ht="22" customHeight="1">
      <c r="A104" s="12" t="n"/>
      <c r="B104" s="12" t="n"/>
      <c r="C104" s="22" t="n"/>
      <c r="D104" s="12" t="n"/>
      <c r="E104" s="12" t="n"/>
      <c r="F104" s="11">
        <f>IF(OR(A104="",E104=""),"",IFERROR(VLOOKUP(E104,'Células'!$B$5:$I$104,2,FALSE),""))</f>
        <v/>
      </c>
      <c r="G104" s="11">
        <f>IF(OR(A104="",E104=""),"",IFERROR(VLOOKUP(E104,'Células'!$B$5:$I$104,3,FALSE),""))</f>
        <v/>
      </c>
      <c r="H104" s="11">
        <f>IF(A104="","",IF(OR(B104="",C104="",D104="",COUNTIF($A$5:$A$104,A104)&gt;1),"Conferir",IF(E104="","Pendente",IF(OR(I104="OK",I104="Próxima do limite"),"Alocado","Conferir"))))</f>
        <v/>
      </c>
      <c r="I104" s="11">
        <f>IF(A104="","",IF(B104="","Informar nome",IF(C104="","Informar cadastro",IF(COUNTIF($A$5:$A$104,A104)&gt;1,"ID duplicado",IF(D104="","Informar região",IF(E104="","Definir célula",IF(COUNTIF('Células'!$B$5:$B$104,E104)=0,"Célula não cadastrada",IF(COUNTIF('Células'!$B$5:$B$104,E104)&gt;1,"Nome de célula ambíguo",IFERROR(IF(VLOOKUP(E104,'Células'!$B$5:$I$104,5,FALSE)&lt;&gt;"Ativa","Célula inativa",IF(VLOOKUP(E104,'Células'!$B$5:$I$104,2,FALSE)&lt;&gt;D104,"Conferir região",IF(VLOOKUP(E104,'Células'!$B$5:$I$104,8,FALSE)&gt;1,"Capacidade excedida",IF(VLOOKUP(E104,'Células'!$B$5:$I$104,8,FALSE)&gt;='Premissas'!$B$4,"Próxima do limite","OK")))),"Conferir cadastro da célula")))))))))</f>
        <v/>
      </c>
      <c r="X104">
        <f>IF('Premissas'!A109="","",'Premissas'!A109)</f>
        <v/>
      </c>
      <c r="Y104">
        <f>IF('Células'!B104="","",'Células'!B104)</f>
        <v/>
      </c>
    </row>
  </sheetData>
  <autoFilter ref="A4:I104"/>
  <mergeCells count="1">
    <mergeCell ref="A1:I1"/>
  </mergeCells>
  <conditionalFormatting sqref="A5:A104">
    <cfRule type="expression" priority="1" dxfId="0">
      <formula>AND($A5&lt;&gt;"",COUNTIF($A$5:$A$104,$A5)&gt;1)</formula>
    </cfRule>
  </conditionalFormatting>
  <conditionalFormatting sqref="H5:H104">
    <cfRule type="expression" priority="2" dxfId="1">
      <formula>$H5="Alocado"</formula>
    </cfRule>
    <cfRule type="expression" priority="3" dxfId="0">
      <formula>$H5="Conferir"</formula>
    </cfRule>
    <cfRule type="expression" priority="4" dxfId="2">
      <formula>$H5="Pendente"</formula>
    </cfRule>
  </conditionalFormatting>
  <conditionalFormatting sqref="I5:I104">
    <cfRule type="expression" priority="5" dxfId="1">
      <formula>$I5="OK"</formula>
    </cfRule>
    <cfRule type="expression" priority="6" dxfId="2">
      <formula>$I5="Próxima do limite"</formula>
    </cfRule>
    <cfRule type="expression" priority="7" dxfId="0">
      <formula>AND($I5&lt;&gt;"",$I5&lt;&gt;"OK",$I5&lt;&gt;"Próxima do limite")</formula>
    </cfRule>
  </conditionalFormatting>
  <dataValidations count="4">
    <dataValidation sqref="A5:A104" showDropDown="0" showInputMessage="0" showErrorMessage="1" allowBlank="0" errorTitle="ID duplicado" error="O ID informado já existe. Use um código fictício único." type="custom">
      <formula1>OR(A5="",COUNTIF($A$5:$A$104,A5)=1)</formula1>
    </dataValidation>
    <dataValidation sqref="C5:C104" showDropDown="0" showInputMessage="0" showErrorMessage="1" allowBlank="0" errorTitle="Data inválida" error="Informe uma data entre a data mínima das Premissas e a data atual." type="custom">
      <formula1>OR(C5="",AND(ISNUMBER(C5),C5&gt;=$Z$5,C5&lt;=TODAY()))</formula1>
    </dataValidation>
    <dataValidation sqref="D5:D104" showDropDown="0" showInputMessage="1" showErrorMessage="1" allowBlank="0" errorTitle="Região inválida" error="Selecione uma região disponível nas Premissas." promptTitle="Região preferida" prompt="Escolha a região fictícia preferida." type="list">
      <formula1>$X$5:$X$8</formula1>
    </dataValidation>
    <dataValidation sqref="E5:E104" showDropDown="0" showInputMessage="1" showErrorMessage="1" allowBlank="0" errorTitle="Célula não encontrada" error="Digite exatamente um nome único cadastrado na planilha Células." promptTitle="Atribuição" prompt="Use um nome existente na planilha Células ou deixe em branco." type="custom">
      <formula1>OR(E5="",COUNTIF($Y$5:$Y$104,E5)=1)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0" customWidth="1" min="3" max="3"/>
    <col width="24" customWidth="1" min="4" max="4"/>
    <col width="12" customWidth="1" min="5" max="5"/>
    <col width="12" customWidth="1" min="6" max="6"/>
    <col width="18" customWidth="1" min="7" max="7"/>
    <col width="10" customWidth="1" min="8" max="8"/>
    <col width="12" customWidth="1" min="9" max="9"/>
    <col width="24" customWidth="1" min="10" max="10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" t="inlineStr">
        <is>
          <t>Cadastro e capacidade das células fictícias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20" t="n"/>
    </row>
    <row r="2"/>
    <row r="3"/>
    <row r="4" ht="30" customHeight="1">
      <c r="A4" s="3" t="inlineStr">
        <is>
          <t>ID da célula</t>
        </is>
      </c>
      <c r="B4" s="3" t="inlineStr">
        <is>
          <t>Nome fictício</t>
        </is>
      </c>
      <c r="C4" s="3" t="inlineStr">
        <is>
          <t>Região</t>
        </is>
      </c>
      <c r="D4" s="3" t="inlineStr">
        <is>
          <t>Responsável fictício</t>
        </is>
      </c>
      <c r="E4" s="3" t="inlineStr">
        <is>
          <t>Capacidade</t>
        </is>
      </c>
      <c r="F4" s="3" t="inlineStr">
        <is>
          <t>Status</t>
        </is>
      </c>
      <c r="G4" s="3" t="inlineStr">
        <is>
          <t>Membros atribuídos</t>
        </is>
      </c>
      <c r="H4" s="3" t="inlineStr">
        <is>
          <t>Vagas</t>
        </is>
      </c>
      <c r="I4" s="3" t="inlineStr">
        <is>
          <t>Ocupação</t>
        </is>
      </c>
      <c r="J4" s="3" t="inlineStr">
        <is>
          <t>Alerta</t>
        </is>
      </c>
    </row>
    <row r="5" ht="22" customHeight="1">
      <c r="A5" s="12" t="inlineStr">
        <is>
          <t>CEL-FIC-001</t>
        </is>
      </c>
      <c r="B5" s="12" t="inlineStr">
        <is>
          <t>Célula Fictícia Âmbar</t>
        </is>
      </c>
      <c r="C5" s="12" t="inlineStr">
        <is>
          <t>Aurora fictícia</t>
        </is>
      </c>
      <c r="D5" s="12" t="inlineStr">
        <is>
          <t>Responsável Fictício 01</t>
        </is>
      </c>
      <c r="E5" s="14" t="n">
        <v>3</v>
      </c>
      <c r="F5" s="12" t="inlineStr">
        <is>
          <t>Ativa</t>
        </is>
      </c>
      <c r="G5" s="7">
        <f>IF(OR(A5="",B5=""),"",COUNTIF('Membros'!$E$5:$E$104,B5))</f>
        <v/>
      </c>
      <c r="H5" s="7">
        <f>IF(OR(A5="",E5="",G5=""),"",MAX(E5-G5,0))</f>
        <v/>
      </c>
      <c r="I5" s="21">
        <f>IF(OR(A5="",E5="",G5=""),"",IFERROR(G5/E5,""))</f>
        <v/>
      </c>
      <c r="J5" s="10">
        <f>IF(A5="","",IF(B5="","Informar nome",IF(COUNTIF($A$5:$A$104,A5)&gt;1,"ID duplicado",IF(COUNTIF($B$5:$B$104,B5)&gt;1,"Nome duplicado",IF(C5="","Informar região",IF(D5="","Informar responsável",IF(E5="","Informar capacidade",IF(F5="","Informar status",IF(AND(F5="Inativa",G5&gt;0),"Conferir alocações",IF(G5&gt;E5,"Capacidade excedida",IF(I5&gt;='Premissas'!$B$4,"Próxima do limite","OK")))))))))))</f>
        <v/>
      </c>
      <c r="X5">
        <f>IF('Premissas'!A10="","",'Premissas'!A10)</f>
        <v/>
      </c>
      <c r="Y5">
        <f>'Premissas'!C10</f>
        <v/>
      </c>
      <c r="Z5">
        <f>'Premissas'!B5</f>
        <v/>
      </c>
    </row>
    <row r="6" ht="22" customHeight="1">
      <c r="A6" s="12" t="inlineStr">
        <is>
          <t>CEL-FIC-002</t>
        </is>
      </c>
      <c r="B6" s="12" t="inlineStr">
        <is>
          <t>Célula Fictícia Cedro</t>
        </is>
      </c>
      <c r="C6" s="12" t="inlineStr">
        <is>
          <t>Aurora fictícia</t>
        </is>
      </c>
      <c r="D6" s="12" t="inlineStr">
        <is>
          <t>Responsável Fictício 02</t>
        </is>
      </c>
      <c r="E6" s="14" t="n">
        <v>3</v>
      </c>
      <c r="F6" s="12" t="inlineStr">
        <is>
          <t>Ativa</t>
        </is>
      </c>
      <c r="G6" s="5">
        <f>IF(OR(A6="",B6=""),"",COUNTIF('Membros'!$E$5:$E$104,B6))</f>
        <v/>
      </c>
      <c r="H6" s="5">
        <f>IF(OR(A6="",E6="",G6=""),"",MAX(E6-G6,0))</f>
        <v/>
      </c>
      <c r="I6" s="23">
        <f>IF(OR(A6="",E6="",G6=""),"",IFERROR(G6/E6,""))</f>
        <v/>
      </c>
      <c r="J6" s="11">
        <f>IF(A6="","",IF(B6="","Informar nome",IF(COUNTIF($A$5:$A$104,A6)&gt;1,"ID duplicado",IF(COUNTIF($B$5:$B$104,B6)&gt;1,"Nome duplicado",IF(C6="","Informar região",IF(D6="","Informar responsável",IF(E6="","Informar capacidade",IF(F6="","Informar status",IF(AND(F6="Inativa",G6&gt;0),"Conferir alocações",IF(G6&gt;E6,"Capacidade excedida",IF(I6&gt;='Premissas'!$B$4,"Próxima do limite","OK")))))))))))</f>
        <v/>
      </c>
      <c r="X6">
        <f>IF('Premissas'!A11="","",'Premissas'!A11)</f>
        <v/>
      </c>
      <c r="Y6">
        <f>'Premissas'!C11</f>
        <v/>
      </c>
    </row>
    <row r="7" ht="22" customHeight="1">
      <c r="A7" s="12" t="inlineStr">
        <is>
          <t>CEL-FIC-003</t>
        </is>
      </c>
      <c r="B7" s="12" t="inlineStr">
        <is>
          <t>Célula Fictícia Estrela</t>
        </is>
      </c>
      <c r="C7" s="12" t="inlineStr">
        <is>
          <t>Bosque fictício</t>
        </is>
      </c>
      <c r="D7" s="12" t="inlineStr">
        <is>
          <t>Responsável Fictício 03</t>
        </is>
      </c>
      <c r="E7" s="14" t="n">
        <v>3</v>
      </c>
      <c r="F7" s="12" t="inlineStr">
        <is>
          <t>Ativa</t>
        </is>
      </c>
      <c r="G7" s="7">
        <f>IF(OR(A7="",B7=""),"",COUNTIF('Membros'!$E$5:$E$104,B7))</f>
        <v/>
      </c>
      <c r="H7" s="7">
        <f>IF(OR(A7="",E7="",G7=""),"",MAX(E7-G7,0))</f>
        <v/>
      </c>
      <c r="I7" s="21">
        <f>IF(OR(A7="",E7="",G7=""),"",IFERROR(G7/E7,""))</f>
        <v/>
      </c>
      <c r="J7" s="10">
        <f>IF(A7="","",IF(B7="","Informar nome",IF(COUNTIF($A$5:$A$104,A7)&gt;1,"ID duplicado",IF(COUNTIF($B$5:$B$104,B7)&gt;1,"Nome duplicado",IF(C7="","Informar região",IF(D7="","Informar responsável",IF(E7="","Informar capacidade",IF(F7="","Informar status",IF(AND(F7="Inativa",G7&gt;0),"Conferir alocações",IF(G7&gt;E7,"Capacidade excedida",IF(I7&gt;='Premissas'!$B$4,"Próxima do limite","OK")))))))))))</f>
        <v/>
      </c>
      <c r="X7">
        <f>IF('Premissas'!A12="","",'Premissas'!A12)</f>
        <v/>
      </c>
    </row>
    <row r="8" ht="22" customHeight="1">
      <c r="A8" s="12" t="inlineStr">
        <is>
          <t>CEL-FIC-004</t>
        </is>
      </c>
      <c r="B8" s="12" t="inlineStr">
        <is>
          <t>Célula Fictícia Ponte</t>
        </is>
      </c>
      <c r="C8" s="12" t="inlineStr">
        <is>
          <t>Bosque fictício</t>
        </is>
      </c>
      <c r="D8" s="12" t="inlineStr">
        <is>
          <t>Responsável Fictício 04</t>
        </is>
      </c>
      <c r="E8" s="14" t="n">
        <v>2</v>
      </c>
      <c r="F8" s="12" t="inlineStr">
        <is>
          <t>Inativa</t>
        </is>
      </c>
      <c r="G8" s="5">
        <f>IF(OR(A8="",B8=""),"",COUNTIF('Membros'!$E$5:$E$104,B8))</f>
        <v/>
      </c>
      <c r="H8" s="5">
        <f>IF(OR(A8="",E8="",G8=""),"",MAX(E8-G8,0))</f>
        <v/>
      </c>
      <c r="I8" s="23">
        <f>IF(OR(A8="",E8="",G8=""),"",IFERROR(G8/E8,""))</f>
        <v/>
      </c>
      <c r="J8" s="11">
        <f>IF(A8="","",IF(B8="","Informar nome",IF(COUNTIF($A$5:$A$104,A8)&gt;1,"ID duplicado",IF(COUNTIF($B$5:$B$104,B8)&gt;1,"Nome duplicado",IF(C8="","Informar região",IF(D8="","Informar responsável",IF(E8="","Informar capacidade",IF(F8="","Informar status",IF(AND(F8="Inativa",G8&gt;0),"Conferir alocações",IF(G8&gt;E8,"Capacidade excedida",IF(I8&gt;='Premissas'!$B$4,"Próxima do limite","OK")))))))))))</f>
        <v/>
      </c>
      <c r="X8">
        <f>IF('Premissas'!A13="","",'Premissas'!A13)</f>
        <v/>
      </c>
    </row>
    <row r="9" ht="22" customHeight="1">
      <c r="A9" s="12" t="inlineStr">
        <is>
          <t>CEL-FIC-005</t>
        </is>
      </c>
      <c r="B9" s="12" t="inlineStr">
        <is>
          <t>Célula Fictícia Horizonte</t>
        </is>
      </c>
      <c r="C9" s="12" t="inlineStr">
        <is>
          <t>Lago fictício</t>
        </is>
      </c>
      <c r="D9" s="12" t="inlineStr">
        <is>
          <t>Responsável Fictício 05</t>
        </is>
      </c>
      <c r="E9" s="14" t="n">
        <v>2</v>
      </c>
      <c r="F9" s="12" t="inlineStr">
        <is>
          <t>Ativa</t>
        </is>
      </c>
      <c r="G9" s="7">
        <f>IF(OR(A9="",B9=""),"",COUNTIF('Membros'!$E$5:$E$104,B9))</f>
        <v/>
      </c>
      <c r="H9" s="7">
        <f>IF(OR(A9="",E9="",G9=""),"",MAX(E9-G9,0))</f>
        <v/>
      </c>
      <c r="I9" s="21">
        <f>IF(OR(A9="",E9="",G9=""),"",IFERROR(G9/E9,""))</f>
        <v/>
      </c>
      <c r="J9" s="10">
        <f>IF(A9="","",IF(B9="","Informar nome",IF(COUNTIF($A$5:$A$104,A9)&gt;1,"ID duplicado",IF(COUNTIF($B$5:$B$104,B9)&gt;1,"Nome duplicado",IF(C9="","Informar região",IF(D9="","Informar responsável",IF(E9="","Informar capacidade",IF(F9="","Informar status",IF(AND(F9="Inativa",G9&gt;0),"Conferir alocações",IF(G9&gt;E9,"Capacidade excedida",IF(I9&gt;='Premissas'!$B$4,"Próxima do limite","OK")))))))))))</f>
        <v/>
      </c>
      <c r="X9">
        <f>IF('Premissas'!A14="","",'Premissas'!A14)</f>
        <v/>
      </c>
    </row>
    <row r="10" ht="22" customHeight="1">
      <c r="A10" s="12" t="inlineStr">
        <is>
          <t>CEL-FIC-006</t>
        </is>
      </c>
      <c r="B10" s="12" t="inlineStr">
        <is>
          <t>Célula Fictícia Ipê</t>
        </is>
      </c>
      <c r="C10" s="12" t="inlineStr">
        <is>
          <t>Lago fictício</t>
        </is>
      </c>
      <c r="D10" s="12" t="inlineStr">
        <is>
          <t>Responsável Fictício 06</t>
        </is>
      </c>
      <c r="E10" s="14" t="n">
        <v>1</v>
      </c>
      <c r="F10" s="12" t="inlineStr">
        <is>
          <t>Ativa</t>
        </is>
      </c>
      <c r="G10" s="5">
        <f>IF(OR(A10="",B10=""),"",COUNTIF('Membros'!$E$5:$E$104,B10))</f>
        <v/>
      </c>
      <c r="H10" s="5">
        <f>IF(OR(A10="",E10="",G10=""),"",MAX(E10-G10,0))</f>
        <v/>
      </c>
      <c r="I10" s="23">
        <f>IF(OR(A10="",E10="",G10=""),"",IFERROR(G10/E10,""))</f>
        <v/>
      </c>
      <c r="J10" s="11">
        <f>IF(A10="","",IF(B10="","Informar nome",IF(COUNTIF($A$5:$A$104,A10)&gt;1,"ID duplicado",IF(COUNTIF($B$5:$B$104,B10)&gt;1,"Nome duplicado",IF(C10="","Informar região",IF(D10="","Informar responsável",IF(E10="","Informar capacidade",IF(F10="","Informar status",IF(AND(F10="Inativa",G10&gt;0),"Conferir alocações",IF(G10&gt;E10,"Capacidade excedida",IF(I10&gt;='Premissas'!$B$4,"Próxima do limite","OK")))))))))))</f>
        <v/>
      </c>
      <c r="X10">
        <f>IF('Premissas'!A15="","",'Premissas'!A15)</f>
        <v/>
      </c>
    </row>
    <row r="11" ht="22" customHeight="1">
      <c r="A11" s="12" t="inlineStr">
        <is>
          <t>CEL-FIC-007</t>
        </is>
      </c>
      <c r="B11" s="12" t="inlineStr">
        <is>
          <t>Célula Fictícia Vento</t>
        </is>
      </c>
      <c r="C11" s="12" t="inlineStr">
        <is>
          <t>Colina fictícia</t>
        </is>
      </c>
      <c r="D11" s="12" t="inlineStr">
        <is>
          <t>Responsável Fictício 07</t>
        </is>
      </c>
      <c r="E11" s="14" t="n">
        <v>2</v>
      </c>
      <c r="F11" s="12" t="inlineStr">
        <is>
          <t>Ativa</t>
        </is>
      </c>
      <c r="G11" s="7">
        <f>IF(OR(A11="",B11=""),"",COUNTIF('Membros'!$E$5:$E$104,B11))</f>
        <v/>
      </c>
      <c r="H11" s="7">
        <f>IF(OR(A11="",E11="",G11=""),"",MAX(E11-G11,0))</f>
        <v/>
      </c>
      <c r="I11" s="21">
        <f>IF(OR(A11="",E11="",G11=""),"",IFERROR(G11/E11,""))</f>
        <v/>
      </c>
      <c r="J11" s="10">
        <f>IF(A11="","",IF(B11="","Informar nome",IF(COUNTIF($A$5:$A$104,A11)&gt;1,"ID duplicado",IF(COUNTIF($B$5:$B$104,B11)&gt;1,"Nome duplicado",IF(C11="","Informar região",IF(D11="","Informar responsável",IF(E11="","Informar capacidade",IF(F11="","Informar status",IF(AND(F11="Inativa",G11&gt;0),"Conferir alocações",IF(G11&gt;E11,"Capacidade excedida",IF(I11&gt;='Premissas'!$B$4,"Próxima do limite","OK")))))))))))</f>
        <v/>
      </c>
      <c r="X11">
        <f>IF('Premissas'!A16="","",'Premissas'!A16)</f>
        <v/>
      </c>
    </row>
    <row r="12" ht="22" customHeight="1">
      <c r="A12" s="12" t="inlineStr">
        <is>
          <t>CEL-FIC-008</t>
        </is>
      </c>
      <c r="B12" s="12" t="inlineStr">
        <is>
          <t>Célula Fictícia Farol</t>
        </is>
      </c>
      <c r="C12" s="12" t="inlineStr">
        <is>
          <t>Colina fictícia</t>
        </is>
      </c>
      <c r="D12" s="12" t="inlineStr">
        <is>
          <t>Responsável Fictício 08</t>
        </is>
      </c>
      <c r="E12" s="14" t="n">
        <v>4</v>
      </c>
      <c r="F12" s="12" t="inlineStr">
        <is>
          <t>Ativa</t>
        </is>
      </c>
      <c r="G12" s="5">
        <f>IF(OR(A12="",B12=""),"",COUNTIF('Membros'!$E$5:$E$104,B12))</f>
        <v/>
      </c>
      <c r="H12" s="5">
        <f>IF(OR(A12="",E12="",G12=""),"",MAX(E12-G12,0))</f>
        <v/>
      </c>
      <c r="I12" s="23">
        <f>IF(OR(A12="",E12="",G12=""),"",IFERROR(G12/E12,""))</f>
        <v/>
      </c>
      <c r="J12" s="11">
        <f>IF(A12="","",IF(B12="","Informar nome",IF(COUNTIF($A$5:$A$104,A12)&gt;1,"ID duplicado",IF(COUNTIF($B$5:$B$104,B12)&gt;1,"Nome duplicado",IF(C12="","Informar região",IF(D12="","Informar responsável",IF(E12="","Informar capacidade",IF(F12="","Informar status",IF(AND(F12="Inativa",G12&gt;0),"Conferir alocações",IF(G12&gt;E12,"Capacidade excedida",IF(I12&gt;='Premissas'!$B$4,"Próxima do limite","OK")))))))))))</f>
        <v/>
      </c>
      <c r="X12">
        <f>IF('Premissas'!A17="","",'Premissas'!A17)</f>
        <v/>
      </c>
    </row>
    <row r="13" ht="22" customHeight="1">
      <c r="A13" s="12" t="n"/>
      <c r="B13" s="12" t="n"/>
      <c r="C13" s="12" t="n"/>
      <c r="D13" s="12" t="n"/>
      <c r="E13" s="14" t="n"/>
      <c r="F13" s="12" t="n"/>
      <c r="G13" s="7">
        <f>IF(OR(A13="",B13=""),"",COUNTIF('Membros'!$E$5:$E$104,B13))</f>
        <v/>
      </c>
      <c r="H13" s="7">
        <f>IF(OR(A13="",E13="",G13=""),"",MAX(E13-G13,0))</f>
        <v/>
      </c>
      <c r="I13" s="21">
        <f>IF(OR(A13="",E13="",G13=""),"",IFERROR(G13/E13,""))</f>
        <v/>
      </c>
      <c r="J13" s="10">
        <f>IF(A13="","",IF(B13="","Informar nome",IF(COUNTIF($A$5:$A$104,A13)&gt;1,"ID duplicado",IF(COUNTIF($B$5:$B$104,B13)&gt;1,"Nome duplicado",IF(C13="","Informar região",IF(D13="","Informar responsável",IF(E13="","Informar capacidade",IF(F13="","Informar status",IF(AND(F13="Inativa",G13&gt;0),"Conferir alocações",IF(G13&gt;E13,"Capacidade excedida",IF(I13&gt;='Premissas'!$B$4,"Próxima do limite","OK")))))))))))</f>
        <v/>
      </c>
      <c r="X13">
        <f>IF('Premissas'!A18="","",'Premissas'!A18)</f>
        <v/>
      </c>
    </row>
    <row r="14" ht="22" customHeight="1">
      <c r="A14" s="12" t="n"/>
      <c r="B14" s="12" t="n"/>
      <c r="C14" s="12" t="n"/>
      <c r="D14" s="12" t="n"/>
      <c r="E14" s="14" t="n"/>
      <c r="F14" s="12" t="n"/>
      <c r="G14" s="5">
        <f>IF(OR(A14="",B14=""),"",COUNTIF('Membros'!$E$5:$E$104,B14))</f>
        <v/>
      </c>
      <c r="H14" s="5">
        <f>IF(OR(A14="",E14="",G14=""),"",MAX(E14-G14,0))</f>
        <v/>
      </c>
      <c r="I14" s="23">
        <f>IF(OR(A14="",E14="",G14=""),"",IFERROR(G14/E14,""))</f>
        <v/>
      </c>
      <c r="J14" s="11">
        <f>IF(A14="","",IF(B14="","Informar nome",IF(COUNTIF($A$5:$A$104,A14)&gt;1,"ID duplicado",IF(COUNTIF($B$5:$B$104,B14)&gt;1,"Nome duplicado",IF(C14="","Informar região",IF(D14="","Informar responsável",IF(E14="","Informar capacidade",IF(F14="","Informar status",IF(AND(F14="Inativa",G14&gt;0),"Conferir alocações",IF(G14&gt;E14,"Capacidade excedida",IF(I14&gt;='Premissas'!$B$4,"Próxima do limite","OK")))))))))))</f>
        <v/>
      </c>
      <c r="X14">
        <f>IF('Premissas'!A19="","",'Premissas'!A19)</f>
        <v/>
      </c>
    </row>
    <row r="15" ht="22" customHeight="1">
      <c r="A15" s="12" t="n"/>
      <c r="B15" s="12" t="n"/>
      <c r="C15" s="12" t="n"/>
      <c r="D15" s="12" t="n"/>
      <c r="E15" s="14" t="n"/>
      <c r="F15" s="12" t="n"/>
      <c r="G15" s="7">
        <f>IF(OR(A15="",B15=""),"",COUNTIF('Membros'!$E$5:$E$104,B15))</f>
        <v/>
      </c>
      <c r="H15" s="7">
        <f>IF(OR(A15="",E15="",G15=""),"",MAX(E15-G15,0))</f>
        <v/>
      </c>
      <c r="I15" s="21">
        <f>IF(OR(A15="",E15="",G15=""),"",IFERROR(G15/E15,""))</f>
        <v/>
      </c>
      <c r="J15" s="10">
        <f>IF(A15="","",IF(B15="","Informar nome",IF(COUNTIF($A$5:$A$104,A15)&gt;1,"ID duplicado",IF(COUNTIF($B$5:$B$104,B15)&gt;1,"Nome duplicado",IF(C15="","Informar região",IF(D15="","Informar responsável",IF(E15="","Informar capacidade",IF(F15="","Informar status",IF(AND(F15="Inativa",G15&gt;0),"Conferir alocações",IF(G15&gt;E15,"Capacidade excedida",IF(I15&gt;='Premissas'!$B$4,"Próxima do limite","OK")))))))))))</f>
        <v/>
      </c>
      <c r="X15">
        <f>IF('Premissas'!A20="","",'Premissas'!A20)</f>
        <v/>
      </c>
    </row>
    <row r="16" ht="22" customHeight="1">
      <c r="A16" s="12" t="n"/>
      <c r="B16" s="12" t="n"/>
      <c r="C16" s="12" t="n"/>
      <c r="D16" s="12" t="n"/>
      <c r="E16" s="14" t="n"/>
      <c r="F16" s="12" t="n"/>
      <c r="G16" s="5">
        <f>IF(OR(A16="",B16=""),"",COUNTIF('Membros'!$E$5:$E$104,B16))</f>
        <v/>
      </c>
      <c r="H16" s="5">
        <f>IF(OR(A16="",E16="",G16=""),"",MAX(E16-G16,0))</f>
        <v/>
      </c>
      <c r="I16" s="23">
        <f>IF(OR(A16="",E16="",G16=""),"",IFERROR(G16/E16,""))</f>
        <v/>
      </c>
      <c r="J16" s="11">
        <f>IF(A16="","",IF(B16="","Informar nome",IF(COUNTIF($A$5:$A$104,A16)&gt;1,"ID duplicado",IF(COUNTIF($B$5:$B$104,B16)&gt;1,"Nome duplicado",IF(C16="","Informar região",IF(D16="","Informar responsável",IF(E16="","Informar capacidade",IF(F16="","Informar status",IF(AND(F16="Inativa",G16&gt;0),"Conferir alocações",IF(G16&gt;E16,"Capacidade excedida",IF(I16&gt;='Premissas'!$B$4,"Próxima do limite","OK")))))))))))</f>
        <v/>
      </c>
      <c r="X16">
        <f>IF('Premissas'!A21="","",'Premissas'!A21)</f>
        <v/>
      </c>
    </row>
    <row r="17" ht="22" customHeight="1">
      <c r="A17" s="12" t="n"/>
      <c r="B17" s="12" t="n"/>
      <c r="C17" s="12" t="n"/>
      <c r="D17" s="12" t="n"/>
      <c r="E17" s="14" t="n"/>
      <c r="F17" s="12" t="n"/>
      <c r="G17" s="7">
        <f>IF(OR(A17="",B17=""),"",COUNTIF('Membros'!$E$5:$E$104,B17))</f>
        <v/>
      </c>
      <c r="H17" s="7">
        <f>IF(OR(A17="",E17="",G17=""),"",MAX(E17-G17,0))</f>
        <v/>
      </c>
      <c r="I17" s="21">
        <f>IF(OR(A17="",E17="",G17=""),"",IFERROR(G17/E17,""))</f>
        <v/>
      </c>
      <c r="J17" s="10">
        <f>IF(A17="","",IF(B17="","Informar nome",IF(COUNTIF($A$5:$A$104,A17)&gt;1,"ID duplicado",IF(COUNTIF($B$5:$B$104,B17)&gt;1,"Nome duplicado",IF(C17="","Informar região",IF(D17="","Informar responsável",IF(E17="","Informar capacidade",IF(F17="","Informar status",IF(AND(F17="Inativa",G17&gt;0),"Conferir alocações",IF(G17&gt;E17,"Capacidade excedida",IF(I17&gt;='Premissas'!$B$4,"Próxima do limite","OK")))))))))))</f>
        <v/>
      </c>
      <c r="X17">
        <f>IF('Premissas'!A22="","",'Premissas'!A22)</f>
        <v/>
      </c>
    </row>
    <row r="18" ht="22" customHeight="1">
      <c r="A18" s="12" t="n"/>
      <c r="B18" s="12" t="n"/>
      <c r="C18" s="12" t="n"/>
      <c r="D18" s="12" t="n"/>
      <c r="E18" s="14" t="n"/>
      <c r="F18" s="12" t="n"/>
      <c r="G18" s="5">
        <f>IF(OR(A18="",B18=""),"",COUNTIF('Membros'!$E$5:$E$104,B18))</f>
        <v/>
      </c>
      <c r="H18" s="5">
        <f>IF(OR(A18="",E18="",G18=""),"",MAX(E18-G18,0))</f>
        <v/>
      </c>
      <c r="I18" s="23">
        <f>IF(OR(A18="",E18="",G18=""),"",IFERROR(G18/E18,""))</f>
        <v/>
      </c>
      <c r="J18" s="11">
        <f>IF(A18="","",IF(B18="","Informar nome",IF(COUNTIF($A$5:$A$104,A18)&gt;1,"ID duplicado",IF(COUNTIF($B$5:$B$104,B18)&gt;1,"Nome duplicado",IF(C18="","Informar região",IF(D18="","Informar responsável",IF(E18="","Informar capacidade",IF(F18="","Informar status",IF(AND(F18="Inativa",G18&gt;0),"Conferir alocações",IF(G18&gt;E18,"Capacidade excedida",IF(I18&gt;='Premissas'!$B$4,"Próxima do limite","OK")))))))))))</f>
        <v/>
      </c>
      <c r="X18">
        <f>IF('Premissas'!A23="","",'Premissas'!A23)</f>
        <v/>
      </c>
    </row>
    <row r="19" ht="22" customHeight="1">
      <c r="A19" s="12" t="n"/>
      <c r="B19" s="12" t="n"/>
      <c r="C19" s="12" t="n"/>
      <c r="D19" s="12" t="n"/>
      <c r="E19" s="14" t="n"/>
      <c r="F19" s="12" t="n"/>
      <c r="G19" s="7">
        <f>IF(OR(A19="",B19=""),"",COUNTIF('Membros'!$E$5:$E$104,B19))</f>
        <v/>
      </c>
      <c r="H19" s="7">
        <f>IF(OR(A19="",E19="",G19=""),"",MAX(E19-G19,0))</f>
        <v/>
      </c>
      <c r="I19" s="21">
        <f>IF(OR(A19="",E19="",G19=""),"",IFERROR(G19/E19,""))</f>
        <v/>
      </c>
      <c r="J19" s="10">
        <f>IF(A19="","",IF(B19="","Informar nome",IF(COUNTIF($A$5:$A$104,A19)&gt;1,"ID duplicado",IF(COUNTIF($B$5:$B$104,B19)&gt;1,"Nome duplicado",IF(C19="","Informar região",IF(D19="","Informar responsável",IF(E19="","Informar capacidade",IF(F19="","Informar status",IF(AND(F19="Inativa",G19&gt;0),"Conferir alocações",IF(G19&gt;E19,"Capacidade excedida",IF(I19&gt;='Premissas'!$B$4,"Próxima do limite","OK")))))))))))</f>
        <v/>
      </c>
      <c r="X19">
        <f>IF('Premissas'!A24="","",'Premissas'!A24)</f>
        <v/>
      </c>
    </row>
    <row r="20" ht="22" customHeight="1">
      <c r="A20" s="12" t="n"/>
      <c r="B20" s="12" t="n"/>
      <c r="C20" s="12" t="n"/>
      <c r="D20" s="12" t="n"/>
      <c r="E20" s="14" t="n"/>
      <c r="F20" s="12" t="n"/>
      <c r="G20" s="5">
        <f>IF(OR(A20="",B20=""),"",COUNTIF('Membros'!$E$5:$E$104,B20))</f>
        <v/>
      </c>
      <c r="H20" s="5">
        <f>IF(OR(A20="",E20="",G20=""),"",MAX(E20-G20,0))</f>
        <v/>
      </c>
      <c r="I20" s="23">
        <f>IF(OR(A20="",E20="",G20=""),"",IFERROR(G20/E20,""))</f>
        <v/>
      </c>
      <c r="J20" s="11">
        <f>IF(A20="","",IF(B20="","Informar nome",IF(COUNTIF($A$5:$A$104,A20)&gt;1,"ID duplicado",IF(COUNTIF($B$5:$B$104,B20)&gt;1,"Nome duplicado",IF(C20="","Informar região",IF(D20="","Informar responsável",IF(E20="","Informar capacidade",IF(F20="","Informar status",IF(AND(F20="Inativa",G20&gt;0),"Conferir alocações",IF(G20&gt;E20,"Capacidade excedida",IF(I20&gt;='Premissas'!$B$4,"Próxima do limite","OK")))))))))))</f>
        <v/>
      </c>
      <c r="X20">
        <f>IF('Premissas'!A25="","",'Premissas'!A25)</f>
        <v/>
      </c>
    </row>
    <row r="21" ht="22" customHeight="1">
      <c r="A21" s="12" t="n"/>
      <c r="B21" s="12" t="n"/>
      <c r="C21" s="12" t="n"/>
      <c r="D21" s="12" t="n"/>
      <c r="E21" s="14" t="n"/>
      <c r="F21" s="12" t="n"/>
      <c r="G21" s="7">
        <f>IF(OR(A21="",B21=""),"",COUNTIF('Membros'!$E$5:$E$104,B21))</f>
        <v/>
      </c>
      <c r="H21" s="7">
        <f>IF(OR(A21="",E21="",G21=""),"",MAX(E21-G21,0))</f>
        <v/>
      </c>
      <c r="I21" s="21">
        <f>IF(OR(A21="",E21="",G21=""),"",IFERROR(G21/E21,""))</f>
        <v/>
      </c>
      <c r="J21" s="10">
        <f>IF(A21="","",IF(B21="","Informar nome",IF(COUNTIF($A$5:$A$104,A21)&gt;1,"ID duplicado",IF(COUNTIF($B$5:$B$104,B21)&gt;1,"Nome duplicado",IF(C21="","Informar região",IF(D21="","Informar responsável",IF(E21="","Informar capacidade",IF(F21="","Informar status",IF(AND(F21="Inativa",G21&gt;0),"Conferir alocações",IF(G21&gt;E21,"Capacidade excedida",IF(I21&gt;='Premissas'!$B$4,"Próxima do limite","OK")))))))))))</f>
        <v/>
      </c>
      <c r="X21">
        <f>IF('Premissas'!A26="","",'Premissas'!A26)</f>
        <v/>
      </c>
    </row>
    <row r="22" ht="22" customHeight="1">
      <c r="A22" s="12" t="n"/>
      <c r="B22" s="12" t="n"/>
      <c r="C22" s="12" t="n"/>
      <c r="D22" s="12" t="n"/>
      <c r="E22" s="14" t="n"/>
      <c r="F22" s="12" t="n"/>
      <c r="G22" s="5">
        <f>IF(OR(A22="",B22=""),"",COUNTIF('Membros'!$E$5:$E$104,B22))</f>
        <v/>
      </c>
      <c r="H22" s="5">
        <f>IF(OR(A22="",E22="",G22=""),"",MAX(E22-G22,0))</f>
        <v/>
      </c>
      <c r="I22" s="23">
        <f>IF(OR(A22="",E22="",G22=""),"",IFERROR(G22/E22,""))</f>
        <v/>
      </c>
      <c r="J22" s="11">
        <f>IF(A22="","",IF(B22="","Informar nome",IF(COUNTIF($A$5:$A$104,A22)&gt;1,"ID duplicado",IF(COUNTIF($B$5:$B$104,B22)&gt;1,"Nome duplicado",IF(C22="","Informar região",IF(D22="","Informar responsável",IF(E22="","Informar capacidade",IF(F22="","Informar status",IF(AND(F22="Inativa",G22&gt;0),"Conferir alocações",IF(G22&gt;E22,"Capacidade excedida",IF(I22&gt;='Premissas'!$B$4,"Próxima do limite","OK")))))))))))</f>
        <v/>
      </c>
      <c r="X22">
        <f>IF('Premissas'!A27="","",'Premissas'!A27)</f>
        <v/>
      </c>
    </row>
    <row r="23" ht="22" customHeight="1">
      <c r="A23" s="12" t="n"/>
      <c r="B23" s="12" t="n"/>
      <c r="C23" s="12" t="n"/>
      <c r="D23" s="12" t="n"/>
      <c r="E23" s="14" t="n"/>
      <c r="F23" s="12" t="n"/>
      <c r="G23" s="7">
        <f>IF(OR(A23="",B23=""),"",COUNTIF('Membros'!$E$5:$E$104,B23))</f>
        <v/>
      </c>
      <c r="H23" s="7">
        <f>IF(OR(A23="",E23="",G23=""),"",MAX(E23-G23,0))</f>
        <v/>
      </c>
      <c r="I23" s="21">
        <f>IF(OR(A23="",E23="",G23=""),"",IFERROR(G23/E23,""))</f>
        <v/>
      </c>
      <c r="J23" s="10">
        <f>IF(A23="","",IF(B23="","Informar nome",IF(COUNTIF($A$5:$A$104,A23)&gt;1,"ID duplicado",IF(COUNTIF($B$5:$B$104,B23)&gt;1,"Nome duplicado",IF(C23="","Informar região",IF(D23="","Informar responsável",IF(E23="","Informar capacidade",IF(F23="","Informar status",IF(AND(F23="Inativa",G23&gt;0),"Conferir alocações",IF(G23&gt;E23,"Capacidade excedida",IF(I23&gt;='Premissas'!$B$4,"Próxima do limite","OK")))))))))))</f>
        <v/>
      </c>
      <c r="X23">
        <f>IF('Premissas'!A28="","",'Premissas'!A28)</f>
        <v/>
      </c>
    </row>
    <row r="24" ht="22" customHeight="1">
      <c r="A24" s="12" t="n"/>
      <c r="B24" s="12" t="n"/>
      <c r="C24" s="12" t="n"/>
      <c r="D24" s="12" t="n"/>
      <c r="E24" s="14" t="n"/>
      <c r="F24" s="12" t="n"/>
      <c r="G24" s="5">
        <f>IF(OR(A24="",B24=""),"",COUNTIF('Membros'!$E$5:$E$104,B24))</f>
        <v/>
      </c>
      <c r="H24" s="5">
        <f>IF(OR(A24="",E24="",G24=""),"",MAX(E24-G24,0))</f>
        <v/>
      </c>
      <c r="I24" s="23">
        <f>IF(OR(A24="",E24="",G24=""),"",IFERROR(G24/E24,""))</f>
        <v/>
      </c>
      <c r="J24" s="11">
        <f>IF(A24="","",IF(B24="","Informar nome",IF(COUNTIF($A$5:$A$104,A24)&gt;1,"ID duplicado",IF(COUNTIF($B$5:$B$104,B24)&gt;1,"Nome duplicado",IF(C24="","Informar região",IF(D24="","Informar responsável",IF(E24="","Informar capacidade",IF(F24="","Informar status",IF(AND(F24="Inativa",G24&gt;0),"Conferir alocações",IF(G24&gt;E24,"Capacidade excedida",IF(I24&gt;='Premissas'!$B$4,"Próxima do limite","OK")))))))))))</f>
        <v/>
      </c>
      <c r="X24">
        <f>IF('Premissas'!A29="","",'Premissas'!A29)</f>
        <v/>
      </c>
    </row>
    <row r="25" ht="22" customHeight="1">
      <c r="A25" s="12" t="n"/>
      <c r="B25" s="12" t="n"/>
      <c r="C25" s="12" t="n"/>
      <c r="D25" s="12" t="n"/>
      <c r="E25" s="14" t="n"/>
      <c r="F25" s="12" t="n"/>
      <c r="G25" s="7">
        <f>IF(OR(A25="",B25=""),"",COUNTIF('Membros'!$E$5:$E$104,B25))</f>
        <v/>
      </c>
      <c r="H25" s="7">
        <f>IF(OR(A25="",E25="",G25=""),"",MAX(E25-G25,0))</f>
        <v/>
      </c>
      <c r="I25" s="21">
        <f>IF(OR(A25="",E25="",G25=""),"",IFERROR(G25/E25,""))</f>
        <v/>
      </c>
      <c r="J25" s="10">
        <f>IF(A25="","",IF(B25="","Informar nome",IF(COUNTIF($A$5:$A$104,A25)&gt;1,"ID duplicado",IF(COUNTIF($B$5:$B$104,B25)&gt;1,"Nome duplicado",IF(C25="","Informar região",IF(D25="","Informar responsável",IF(E25="","Informar capacidade",IF(F25="","Informar status",IF(AND(F25="Inativa",G25&gt;0),"Conferir alocações",IF(G25&gt;E25,"Capacidade excedida",IF(I25&gt;='Premissas'!$B$4,"Próxima do limite","OK")))))))))))</f>
        <v/>
      </c>
      <c r="X25">
        <f>IF('Premissas'!A30="","",'Premissas'!A30)</f>
        <v/>
      </c>
    </row>
    <row r="26" ht="22" customHeight="1">
      <c r="A26" s="12" t="n"/>
      <c r="B26" s="12" t="n"/>
      <c r="C26" s="12" t="n"/>
      <c r="D26" s="12" t="n"/>
      <c r="E26" s="14" t="n"/>
      <c r="F26" s="12" t="n"/>
      <c r="G26" s="5">
        <f>IF(OR(A26="",B26=""),"",COUNTIF('Membros'!$E$5:$E$104,B26))</f>
        <v/>
      </c>
      <c r="H26" s="5">
        <f>IF(OR(A26="",E26="",G26=""),"",MAX(E26-G26,0))</f>
        <v/>
      </c>
      <c r="I26" s="23">
        <f>IF(OR(A26="",E26="",G26=""),"",IFERROR(G26/E26,""))</f>
        <v/>
      </c>
      <c r="J26" s="11">
        <f>IF(A26="","",IF(B26="","Informar nome",IF(COUNTIF($A$5:$A$104,A26)&gt;1,"ID duplicado",IF(COUNTIF($B$5:$B$104,B26)&gt;1,"Nome duplicado",IF(C26="","Informar região",IF(D26="","Informar responsável",IF(E26="","Informar capacidade",IF(F26="","Informar status",IF(AND(F26="Inativa",G26&gt;0),"Conferir alocações",IF(G26&gt;E26,"Capacidade excedida",IF(I26&gt;='Premissas'!$B$4,"Próxima do limite","OK")))))))))))</f>
        <v/>
      </c>
      <c r="X26">
        <f>IF('Premissas'!A31="","",'Premissas'!A31)</f>
        <v/>
      </c>
    </row>
    <row r="27" ht="22" customHeight="1">
      <c r="A27" s="12" t="n"/>
      <c r="B27" s="12" t="n"/>
      <c r="C27" s="12" t="n"/>
      <c r="D27" s="12" t="n"/>
      <c r="E27" s="14" t="n"/>
      <c r="F27" s="12" t="n"/>
      <c r="G27" s="7">
        <f>IF(OR(A27="",B27=""),"",COUNTIF('Membros'!$E$5:$E$104,B27))</f>
        <v/>
      </c>
      <c r="H27" s="7">
        <f>IF(OR(A27="",E27="",G27=""),"",MAX(E27-G27,0))</f>
        <v/>
      </c>
      <c r="I27" s="21">
        <f>IF(OR(A27="",E27="",G27=""),"",IFERROR(G27/E27,""))</f>
        <v/>
      </c>
      <c r="J27" s="10">
        <f>IF(A27="","",IF(B27="","Informar nome",IF(COUNTIF($A$5:$A$104,A27)&gt;1,"ID duplicado",IF(COUNTIF($B$5:$B$104,B27)&gt;1,"Nome duplicado",IF(C27="","Informar região",IF(D27="","Informar responsável",IF(E27="","Informar capacidade",IF(F27="","Informar status",IF(AND(F27="Inativa",G27&gt;0),"Conferir alocações",IF(G27&gt;E27,"Capacidade excedida",IF(I27&gt;='Premissas'!$B$4,"Próxima do limite","OK")))))))))))</f>
        <v/>
      </c>
      <c r="X27">
        <f>IF('Premissas'!A32="","",'Premissas'!A32)</f>
        <v/>
      </c>
    </row>
    <row r="28" ht="22" customHeight="1">
      <c r="A28" s="12" t="n"/>
      <c r="B28" s="12" t="n"/>
      <c r="C28" s="12" t="n"/>
      <c r="D28" s="12" t="n"/>
      <c r="E28" s="14" t="n"/>
      <c r="F28" s="12" t="n"/>
      <c r="G28" s="5">
        <f>IF(OR(A28="",B28=""),"",COUNTIF('Membros'!$E$5:$E$104,B28))</f>
        <v/>
      </c>
      <c r="H28" s="5">
        <f>IF(OR(A28="",E28="",G28=""),"",MAX(E28-G28,0))</f>
        <v/>
      </c>
      <c r="I28" s="23">
        <f>IF(OR(A28="",E28="",G28=""),"",IFERROR(G28/E28,""))</f>
        <v/>
      </c>
      <c r="J28" s="11">
        <f>IF(A28="","",IF(B28="","Informar nome",IF(COUNTIF($A$5:$A$104,A28)&gt;1,"ID duplicado",IF(COUNTIF($B$5:$B$104,B28)&gt;1,"Nome duplicado",IF(C28="","Informar região",IF(D28="","Informar responsável",IF(E28="","Informar capacidade",IF(F28="","Informar status",IF(AND(F28="Inativa",G28&gt;0),"Conferir alocações",IF(G28&gt;E28,"Capacidade excedida",IF(I28&gt;='Premissas'!$B$4,"Próxima do limite","OK")))))))))))</f>
        <v/>
      </c>
      <c r="X28">
        <f>IF('Premissas'!A33="","",'Premissas'!A33)</f>
        <v/>
      </c>
    </row>
    <row r="29" ht="22" customHeight="1">
      <c r="A29" s="12" t="n"/>
      <c r="B29" s="12" t="n"/>
      <c r="C29" s="12" t="n"/>
      <c r="D29" s="12" t="n"/>
      <c r="E29" s="14" t="n"/>
      <c r="F29" s="12" t="n"/>
      <c r="G29" s="7">
        <f>IF(OR(A29="",B29=""),"",COUNTIF('Membros'!$E$5:$E$104,B29))</f>
        <v/>
      </c>
      <c r="H29" s="7">
        <f>IF(OR(A29="",E29="",G29=""),"",MAX(E29-G29,0))</f>
        <v/>
      </c>
      <c r="I29" s="21">
        <f>IF(OR(A29="",E29="",G29=""),"",IFERROR(G29/E29,""))</f>
        <v/>
      </c>
      <c r="J29" s="10">
        <f>IF(A29="","",IF(B29="","Informar nome",IF(COUNTIF($A$5:$A$104,A29)&gt;1,"ID duplicado",IF(COUNTIF($B$5:$B$104,B29)&gt;1,"Nome duplicado",IF(C29="","Informar região",IF(D29="","Informar responsável",IF(E29="","Informar capacidade",IF(F29="","Informar status",IF(AND(F29="Inativa",G29&gt;0),"Conferir alocações",IF(G29&gt;E29,"Capacidade excedida",IF(I29&gt;='Premissas'!$B$4,"Próxima do limite","OK")))))))))))</f>
        <v/>
      </c>
      <c r="X29">
        <f>IF('Premissas'!A34="","",'Premissas'!A34)</f>
        <v/>
      </c>
    </row>
    <row r="30" ht="22" customHeight="1">
      <c r="A30" s="12" t="n"/>
      <c r="B30" s="12" t="n"/>
      <c r="C30" s="12" t="n"/>
      <c r="D30" s="12" t="n"/>
      <c r="E30" s="14" t="n"/>
      <c r="F30" s="12" t="n"/>
      <c r="G30" s="5">
        <f>IF(OR(A30="",B30=""),"",COUNTIF('Membros'!$E$5:$E$104,B30))</f>
        <v/>
      </c>
      <c r="H30" s="5">
        <f>IF(OR(A30="",E30="",G30=""),"",MAX(E30-G30,0))</f>
        <v/>
      </c>
      <c r="I30" s="23">
        <f>IF(OR(A30="",E30="",G30=""),"",IFERROR(G30/E30,""))</f>
        <v/>
      </c>
      <c r="J30" s="11">
        <f>IF(A30="","",IF(B30="","Informar nome",IF(COUNTIF($A$5:$A$104,A30)&gt;1,"ID duplicado",IF(COUNTIF($B$5:$B$104,B30)&gt;1,"Nome duplicado",IF(C30="","Informar região",IF(D30="","Informar responsável",IF(E30="","Informar capacidade",IF(F30="","Informar status",IF(AND(F30="Inativa",G30&gt;0),"Conferir alocações",IF(G30&gt;E30,"Capacidade excedida",IF(I30&gt;='Premissas'!$B$4,"Próxima do limite","OK")))))))))))</f>
        <v/>
      </c>
      <c r="X30">
        <f>IF('Premissas'!A35="","",'Premissas'!A35)</f>
        <v/>
      </c>
    </row>
    <row r="31" ht="22" customHeight="1">
      <c r="A31" s="12" t="n"/>
      <c r="B31" s="12" t="n"/>
      <c r="C31" s="12" t="n"/>
      <c r="D31" s="12" t="n"/>
      <c r="E31" s="14" t="n"/>
      <c r="F31" s="12" t="n"/>
      <c r="G31" s="7">
        <f>IF(OR(A31="",B31=""),"",COUNTIF('Membros'!$E$5:$E$104,B31))</f>
        <v/>
      </c>
      <c r="H31" s="7">
        <f>IF(OR(A31="",E31="",G31=""),"",MAX(E31-G31,0))</f>
        <v/>
      </c>
      <c r="I31" s="21">
        <f>IF(OR(A31="",E31="",G31=""),"",IFERROR(G31/E31,""))</f>
        <v/>
      </c>
      <c r="J31" s="10">
        <f>IF(A31="","",IF(B31="","Informar nome",IF(COUNTIF($A$5:$A$104,A31)&gt;1,"ID duplicado",IF(COUNTIF($B$5:$B$104,B31)&gt;1,"Nome duplicado",IF(C31="","Informar região",IF(D31="","Informar responsável",IF(E31="","Informar capacidade",IF(F31="","Informar status",IF(AND(F31="Inativa",G31&gt;0),"Conferir alocações",IF(G31&gt;E31,"Capacidade excedida",IF(I31&gt;='Premissas'!$B$4,"Próxima do limite","OK")))))))))))</f>
        <v/>
      </c>
      <c r="X31">
        <f>IF('Premissas'!A36="","",'Premissas'!A36)</f>
        <v/>
      </c>
    </row>
    <row r="32" ht="22" customHeight="1">
      <c r="A32" s="12" t="n"/>
      <c r="B32" s="12" t="n"/>
      <c r="C32" s="12" t="n"/>
      <c r="D32" s="12" t="n"/>
      <c r="E32" s="14" t="n"/>
      <c r="F32" s="12" t="n"/>
      <c r="G32" s="5">
        <f>IF(OR(A32="",B32=""),"",COUNTIF('Membros'!$E$5:$E$104,B32))</f>
        <v/>
      </c>
      <c r="H32" s="5">
        <f>IF(OR(A32="",E32="",G32=""),"",MAX(E32-G32,0))</f>
        <v/>
      </c>
      <c r="I32" s="23">
        <f>IF(OR(A32="",E32="",G32=""),"",IFERROR(G32/E32,""))</f>
        <v/>
      </c>
      <c r="J32" s="11">
        <f>IF(A32="","",IF(B32="","Informar nome",IF(COUNTIF($A$5:$A$104,A32)&gt;1,"ID duplicado",IF(COUNTIF($B$5:$B$104,B32)&gt;1,"Nome duplicado",IF(C32="","Informar região",IF(D32="","Informar responsável",IF(E32="","Informar capacidade",IF(F32="","Informar status",IF(AND(F32="Inativa",G32&gt;0),"Conferir alocações",IF(G32&gt;E32,"Capacidade excedida",IF(I32&gt;='Premissas'!$B$4,"Próxima do limite","OK")))))))))))</f>
        <v/>
      </c>
      <c r="X32">
        <f>IF('Premissas'!A37="","",'Premissas'!A37)</f>
        <v/>
      </c>
    </row>
    <row r="33" ht="22" customHeight="1">
      <c r="A33" s="12" t="n"/>
      <c r="B33" s="12" t="n"/>
      <c r="C33" s="12" t="n"/>
      <c r="D33" s="12" t="n"/>
      <c r="E33" s="14" t="n"/>
      <c r="F33" s="12" t="n"/>
      <c r="G33" s="7">
        <f>IF(OR(A33="",B33=""),"",COUNTIF('Membros'!$E$5:$E$104,B33))</f>
        <v/>
      </c>
      <c r="H33" s="7">
        <f>IF(OR(A33="",E33="",G33=""),"",MAX(E33-G33,0))</f>
        <v/>
      </c>
      <c r="I33" s="21">
        <f>IF(OR(A33="",E33="",G33=""),"",IFERROR(G33/E33,""))</f>
        <v/>
      </c>
      <c r="J33" s="10">
        <f>IF(A33="","",IF(B33="","Informar nome",IF(COUNTIF($A$5:$A$104,A33)&gt;1,"ID duplicado",IF(COUNTIF($B$5:$B$104,B33)&gt;1,"Nome duplicado",IF(C33="","Informar região",IF(D33="","Informar responsável",IF(E33="","Informar capacidade",IF(F33="","Informar status",IF(AND(F33="Inativa",G33&gt;0),"Conferir alocações",IF(G33&gt;E33,"Capacidade excedida",IF(I33&gt;='Premissas'!$B$4,"Próxima do limite","OK")))))))))))</f>
        <v/>
      </c>
      <c r="X33">
        <f>IF('Premissas'!A38="","",'Premissas'!A38)</f>
        <v/>
      </c>
    </row>
    <row r="34" ht="22" customHeight="1">
      <c r="A34" s="12" t="n"/>
      <c r="B34" s="12" t="n"/>
      <c r="C34" s="12" t="n"/>
      <c r="D34" s="12" t="n"/>
      <c r="E34" s="14" t="n"/>
      <c r="F34" s="12" t="n"/>
      <c r="G34" s="5">
        <f>IF(OR(A34="",B34=""),"",COUNTIF('Membros'!$E$5:$E$104,B34))</f>
        <v/>
      </c>
      <c r="H34" s="5">
        <f>IF(OR(A34="",E34="",G34=""),"",MAX(E34-G34,0))</f>
        <v/>
      </c>
      <c r="I34" s="23">
        <f>IF(OR(A34="",E34="",G34=""),"",IFERROR(G34/E34,""))</f>
        <v/>
      </c>
      <c r="J34" s="11">
        <f>IF(A34="","",IF(B34="","Informar nome",IF(COUNTIF($A$5:$A$104,A34)&gt;1,"ID duplicado",IF(COUNTIF($B$5:$B$104,B34)&gt;1,"Nome duplicado",IF(C34="","Informar região",IF(D34="","Informar responsável",IF(E34="","Informar capacidade",IF(F34="","Informar status",IF(AND(F34="Inativa",G34&gt;0),"Conferir alocações",IF(G34&gt;E34,"Capacidade excedida",IF(I34&gt;='Premissas'!$B$4,"Próxima do limite","OK")))))))))))</f>
        <v/>
      </c>
      <c r="X34">
        <f>IF('Premissas'!A39="","",'Premissas'!A39)</f>
        <v/>
      </c>
    </row>
    <row r="35" ht="22" customHeight="1">
      <c r="A35" s="12" t="n"/>
      <c r="B35" s="12" t="n"/>
      <c r="C35" s="12" t="n"/>
      <c r="D35" s="12" t="n"/>
      <c r="E35" s="14" t="n"/>
      <c r="F35" s="12" t="n"/>
      <c r="G35" s="7">
        <f>IF(OR(A35="",B35=""),"",COUNTIF('Membros'!$E$5:$E$104,B35))</f>
        <v/>
      </c>
      <c r="H35" s="7">
        <f>IF(OR(A35="",E35="",G35=""),"",MAX(E35-G35,0))</f>
        <v/>
      </c>
      <c r="I35" s="21">
        <f>IF(OR(A35="",E35="",G35=""),"",IFERROR(G35/E35,""))</f>
        <v/>
      </c>
      <c r="J35" s="10">
        <f>IF(A35="","",IF(B35="","Informar nome",IF(COUNTIF($A$5:$A$104,A35)&gt;1,"ID duplicado",IF(COUNTIF($B$5:$B$104,B35)&gt;1,"Nome duplicado",IF(C35="","Informar região",IF(D35="","Informar responsável",IF(E35="","Informar capacidade",IF(F35="","Informar status",IF(AND(F35="Inativa",G35&gt;0),"Conferir alocações",IF(G35&gt;E35,"Capacidade excedida",IF(I35&gt;='Premissas'!$B$4,"Próxima do limite","OK")))))))))))</f>
        <v/>
      </c>
      <c r="X35">
        <f>IF('Premissas'!A40="","",'Premissas'!A40)</f>
        <v/>
      </c>
    </row>
    <row r="36" ht="22" customHeight="1">
      <c r="A36" s="12" t="n"/>
      <c r="B36" s="12" t="n"/>
      <c r="C36" s="12" t="n"/>
      <c r="D36" s="12" t="n"/>
      <c r="E36" s="14" t="n"/>
      <c r="F36" s="12" t="n"/>
      <c r="G36" s="5">
        <f>IF(OR(A36="",B36=""),"",COUNTIF('Membros'!$E$5:$E$104,B36))</f>
        <v/>
      </c>
      <c r="H36" s="5">
        <f>IF(OR(A36="",E36="",G36=""),"",MAX(E36-G36,0))</f>
        <v/>
      </c>
      <c r="I36" s="23">
        <f>IF(OR(A36="",E36="",G36=""),"",IFERROR(G36/E36,""))</f>
        <v/>
      </c>
      <c r="J36" s="11">
        <f>IF(A36="","",IF(B36="","Informar nome",IF(COUNTIF($A$5:$A$104,A36)&gt;1,"ID duplicado",IF(COUNTIF($B$5:$B$104,B36)&gt;1,"Nome duplicado",IF(C36="","Informar região",IF(D36="","Informar responsável",IF(E36="","Informar capacidade",IF(F36="","Informar status",IF(AND(F36="Inativa",G36&gt;0),"Conferir alocações",IF(G36&gt;E36,"Capacidade excedida",IF(I36&gt;='Premissas'!$B$4,"Próxima do limite","OK")))))))))))</f>
        <v/>
      </c>
      <c r="X36">
        <f>IF('Premissas'!A41="","",'Premissas'!A41)</f>
        <v/>
      </c>
    </row>
    <row r="37" ht="22" customHeight="1">
      <c r="A37" s="12" t="n"/>
      <c r="B37" s="12" t="n"/>
      <c r="C37" s="12" t="n"/>
      <c r="D37" s="12" t="n"/>
      <c r="E37" s="14" t="n"/>
      <c r="F37" s="12" t="n"/>
      <c r="G37" s="7">
        <f>IF(OR(A37="",B37=""),"",COUNTIF('Membros'!$E$5:$E$104,B37))</f>
        <v/>
      </c>
      <c r="H37" s="7">
        <f>IF(OR(A37="",E37="",G37=""),"",MAX(E37-G37,0))</f>
        <v/>
      </c>
      <c r="I37" s="21">
        <f>IF(OR(A37="",E37="",G37=""),"",IFERROR(G37/E37,""))</f>
        <v/>
      </c>
      <c r="J37" s="10">
        <f>IF(A37="","",IF(B37="","Informar nome",IF(COUNTIF($A$5:$A$104,A37)&gt;1,"ID duplicado",IF(COUNTIF($B$5:$B$104,B37)&gt;1,"Nome duplicado",IF(C37="","Informar região",IF(D37="","Informar responsável",IF(E37="","Informar capacidade",IF(F37="","Informar status",IF(AND(F37="Inativa",G37&gt;0),"Conferir alocações",IF(G37&gt;E37,"Capacidade excedida",IF(I37&gt;='Premissas'!$B$4,"Próxima do limite","OK")))))))))))</f>
        <v/>
      </c>
      <c r="X37">
        <f>IF('Premissas'!A42="","",'Premissas'!A42)</f>
        <v/>
      </c>
    </row>
    <row r="38" ht="22" customHeight="1">
      <c r="A38" s="12" t="n"/>
      <c r="B38" s="12" t="n"/>
      <c r="C38" s="12" t="n"/>
      <c r="D38" s="12" t="n"/>
      <c r="E38" s="14" t="n"/>
      <c r="F38" s="12" t="n"/>
      <c r="G38" s="5">
        <f>IF(OR(A38="",B38=""),"",COUNTIF('Membros'!$E$5:$E$104,B38))</f>
        <v/>
      </c>
      <c r="H38" s="5">
        <f>IF(OR(A38="",E38="",G38=""),"",MAX(E38-G38,0))</f>
        <v/>
      </c>
      <c r="I38" s="23">
        <f>IF(OR(A38="",E38="",G38=""),"",IFERROR(G38/E38,""))</f>
        <v/>
      </c>
      <c r="J38" s="11">
        <f>IF(A38="","",IF(B38="","Informar nome",IF(COUNTIF($A$5:$A$104,A38)&gt;1,"ID duplicado",IF(COUNTIF($B$5:$B$104,B38)&gt;1,"Nome duplicado",IF(C38="","Informar região",IF(D38="","Informar responsável",IF(E38="","Informar capacidade",IF(F38="","Informar status",IF(AND(F38="Inativa",G38&gt;0),"Conferir alocações",IF(G38&gt;E38,"Capacidade excedida",IF(I38&gt;='Premissas'!$B$4,"Próxima do limite","OK")))))))))))</f>
        <v/>
      </c>
      <c r="X38">
        <f>IF('Premissas'!A43="","",'Premissas'!A43)</f>
        <v/>
      </c>
    </row>
    <row r="39" ht="22" customHeight="1">
      <c r="A39" s="12" t="n"/>
      <c r="B39" s="12" t="n"/>
      <c r="C39" s="12" t="n"/>
      <c r="D39" s="12" t="n"/>
      <c r="E39" s="14" t="n"/>
      <c r="F39" s="12" t="n"/>
      <c r="G39" s="7">
        <f>IF(OR(A39="",B39=""),"",COUNTIF('Membros'!$E$5:$E$104,B39))</f>
        <v/>
      </c>
      <c r="H39" s="7">
        <f>IF(OR(A39="",E39="",G39=""),"",MAX(E39-G39,0))</f>
        <v/>
      </c>
      <c r="I39" s="21">
        <f>IF(OR(A39="",E39="",G39=""),"",IFERROR(G39/E39,""))</f>
        <v/>
      </c>
      <c r="J39" s="10">
        <f>IF(A39="","",IF(B39="","Informar nome",IF(COUNTIF($A$5:$A$104,A39)&gt;1,"ID duplicado",IF(COUNTIF($B$5:$B$104,B39)&gt;1,"Nome duplicado",IF(C39="","Informar região",IF(D39="","Informar responsável",IF(E39="","Informar capacidade",IF(F39="","Informar status",IF(AND(F39="Inativa",G39&gt;0),"Conferir alocações",IF(G39&gt;E39,"Capacidade excedida",IF(I39&gt;='Premissas'!$B$4,"Próxima do limite","OK")))))))))))</f>
        <v/>
      </c>
      <c r="X39">
        <f>IF('Premissas'!A44="","",'Premissas'!A44)</f>
        <v/>
      </c>
    </row>
    <row r="40" ht="22" customHeight="1">
      <c r="A40" s="12" t="n"/>
      <c r="B40" s="12" t="n"/>
      <c r="C40" s="12" t="n"/>
      <c r="D40" s="12" t="n"/>
      <c r="E40" s="14" t="n"/>
      <c r="F40" s="12" t="n"/>
      <c r="G40" s="5">
        <f>IF(OR(A40="",B40=""),"",COUNTIF('Membros'!$E$5:$E$104,B40))</f>
        <v/>
      </c>
      <c r="H40" s="5">
        <f>IF(OR(A40="",E40="",G40=""),"",MAX(E40-G40,0))</f>
        <v/>
      </c>
      <c r="I40" s="23">
        <f>IF(OR(A40="",E40="",G40=""),"",IFERROR(G40/E40,""))</f>
        <v/>
      </c>
      <c r="J40" s="11">
        <f>IF(A40="","",IF(B40="","Informar nome",IF(COUNTIF($A$5:$A$104,A40)&gt;1,"ID duplicado",IF(COUNTIF($B$5:$B$104,B40)&gt;1,"Nome duplicado",IF(C40="","Informar região",IF(D40="","Informar responsável",IF(E40="","Informar capacidade",IF(F40="","Informar status",IF(AND(F40="Inativa",G40&gt;0),"Conferir alocações",IF(G40&gt;E40,"Capacidade excedida",IF(I40&gt;='Premissas'!$B$4,"Próxima do limite","OK")))))))))))</f>
        <v/>
      </c>
      <c r="X40">
        <f>IF('Premissas'!A45="","",'Premissas'!A45)</f>
        <v/>
      </c>
    </row>
    <row r="41" ht="22" customHeight="1">
      <c r="A41" s="12" t="n"/>
      <c r="B41" s="12" t="n"/>
      <c r="C41" s="12" t="n"/>
      <c r="D41" s="12" t="n"/>
      <c r="E41" s="14" t="n"/>
      <c r="F41" s="12" t="n"/>
      <c r="G41" s="7">
        <f>IF(OR(A41="",B41=""),"",COUNTIF('Membros'!$E$5:$E$104,B41))</f>
        <v/>
      </c>
      <c r="H41" s="7">
        <f>IF(OR(A41="",E41="",G41=""),"",MAX(E41-G41,0))</f>
        <v/>
      </c>
      <c r="I41" s="21">
        <f>IF(OR(A41="",E41="",G41=""),"",IFERROR(G41/E41,""))</f>
        <v/>
      </c>
      <c r="J41" s="10">
        <f>IF(A41="","",IF(B41="","Informar nome",IF(COUNTIF($A$5:$A$104,A41)&gt;1,"ID duplicado",IF(COUNTIF($B$5:$B$104,B41)&gt;1,"Nome duplicado",IF(C41="","Informar região",IF(D41="","Informar responsável",IF(E41="","Informar capacidade",IF(F41="","Informar status",IF(AND(F41="Inativa",G41&gt;0),"Conferir alocações",IF(G41&gt;E41,"Capacidade excedida",IF(I41&gt;='Premissas'!$B$4,"Próxima do limite","OK")))))))))))</f>
        <v/>
      </c>
      <c r="X41">
        <f>IF('Premissas'!A46="","",'Premissas'!A46)</f>
        <v/>
      </c>
    </row>
    <row r="42" ht="22" customHeight="1">
      <c r="A42" s="12" t="n"/>
      <c r="B42" s="12" t="n"/>
      <c r="C42" s="12" t="n"/>
      <c r="D42" s="12" t="n"/>
      <c r="E42" s="14" t="n"/>
      <c r="F42" s="12" t="n"/>
      <c r="G42" s="5">
        <f>IF(OR(A42="",B42=""),"",COUNTIF('Membros'!$E$5:$E$104,B42))</f>
        <v/>
      </c>
      <c r="H42" s="5">
        <f>IF(OR(A42="",E42="",G42=""),"",MAX(E42-G42,0))</f>
        <v/>
      </c>
      <c r="I42" s="23">
        <f>IF(OR(A42="",E42="",G42=""),"",IFERROR(G42/E42,""))</f>
        <v/>
      </c>
      <c r="J42" s="11">
        <f>IF(A42="","",IF(B42="","Informar nome",IF(COUNTIF($A$5:$A$104,A42)&gt;1,"ID duplicado",IF(COUNTIF($B$5:$B$104,B42)&gt;1,"Nome duplicado",IF(C42="","Informar região",IF(D42="","Informar responsável",IF(E42="","Informar capacidade",IF(F42="","Informar status",IF(AND(F42="Inativa",G42&gt;0),"Conferir alocações",IF(G42&gt;E42,"Capacidade excedida",IF(I42&gt;='Premissas'!$B$4,"Próxima do limite","OK")))))))))))</f>
        <v/>
      </c>
      <c r="X42">
        <f>IF('Premissas'!A47="","",'Premissas'!A47)</f>
        <v/>
      </c>
    </row>
    <row r="43" ht="22" customHeight="1">
      <c r="A43" s="12" t="n"/>
      <c r="B43" s="12" t="n"/>
      <c r="C43" s="12" t="n"/>
      <c r="D43" s="12" t="n"/>
      <c r="E43" s="14" t="n"/>
      <c r="F43" s="12" t="n"/>
      <c r="G43" s="7">
        <f>IF(OR(A43="",B43=""),"",COUNTIF('Membros'!$E$5:$E$104,B43))</f>
        <v/>
      </c>
      <c r="H43" s="7">
        <f>IF(OR(A43="",E43="",G43=""),"",MAX(E43-G43,0))</f>
        <v/>
      </c>
      <c r="I43" s="21">
        <f>IF(OR(A43="",E43="",G43=""),"",IFERROR(G43/E43,""))</f>
        <v/>
      </c>
      <c r="J43" s="10">
        <f>IF(A43="","",IF(B43="","Informar nome",IF(COUNTIF($A$5:$A$104,A43)&gt;1,"ID duplicado",IF(COUNTIF($B$5:$B$104,B43)&gt;1,"Nome duplicado",IF(C43="","Informar região",IF(D43="","Informar responsável",IF(E43="","Informar capacidade",IF(F43="","Informar status",IF(AND(F43="Inativa",G43&gt;0),"Conferir alocações",IF(G43&gt;E43,"Capacidade excedida",IF(I43&gt;='Premissas'!$B$4,"Próxima do limite","OK")))))))))))</f>
        <v/>
      </c>
      <c r="X43">
        <f>IF('Premissas'!A48="","",'Premissas'!A48)</f>
        <v/>
      </c>
    </row>
    <row r="44" ht="22" customHeight="1">
      <c r="A44" s="12" t="n"/>
      <c r="B44" s="12" t="n"/>
      <c r="C44" s="12" t="n"/>
      <c r="D44" s="12" t="n"/>
      <c r="E44" s="14" t="n"/>
      <c r="F44" s="12" t="n"/>
      <c r="G44" s="5">
        <f>IF(OR(A44="",B44=""),"",COUNTIF('Membros'!$E$5:$E$104,B44))</f>
        <v/>
      </c>
      <c r="H44" s="5">
        <f>IF(OR(A44="",E44="",G44=""),"",MAX(E44-G44,0))</f>
        <v/>
      </c>
      <c r="I44" s="23">
        <f>IF(OR(A44="",E44="",G44=""),"",IFERROR(G44/E44,""))</f>
        <v/>
      </c>
      <c r="J44" s="11">
        <f>IF(A44="","",IF(B44="","Informar nome",IF(COUNTIF($A$5:$A$104,A44)&gt;1,"ID duplicado",IF(COUNTIF($B$5:$B$104,B44)&gt;1,"Nome duplicado",IF(C44="","Informar região",IF(D44="","Informar responsável",IF(E44="","Informar capacidade",IF(F44="","Informar status",IF(AND(F44="Inativa",G44&gt;0),"Conferir alocações",IF(G44&gt;E44,"Capacidade excedida",IF(I44&gt;='Premissas'!$B$4,"Próxima do limite","OK")))))))))))</f>
        <v/>
      </c>
      <c r="X44">
        <f>IF('Premissas'!A49="","",'Premissas'!A49)</f>
        <v/>
      </c>
    </row>
    <row r="45" ht="22" customHeight="1">
      <c r="A45" s="12" t="n"/>
      <c r="B45" s="12" t="n"/>
      <c r="C45" s="12" t="n"/>
      <c r="D45" s="12" t="n"/>
      <c r="E45" s="14" t="n"/>
      <c r="F45" s="12" t="n"/>
      <c r="G45" s="7">
        <f>IF(OR(A45="",B45=""),"",COUNTIF('Membros'!$E$5:$E$104,B45))</f>
        <v/>
      </c>
      <c r="H45" s="7">
        <f>IF(OR(A45="",E45="",G45=""),"",MAX(E45-G45,0))</f>
        <v/>
      </c>
      <c r="I45" s="21">
        <f>IF(OR(A45="",E45="",G45=""),"",IFERROR(G45/E45,""))</f>
        <v/>
      </c>
      <c r="J45" s="10">
        <f>IF(A45="","",IF(B45="","Informar nome",IF(COUNTIF($A$5:$A$104,A45)&gt;1,"ID duplicado",IF(COUNTIF($B$5:$B$104,B45)&gt;1,"Nome duplicado",IF(C45="","Informar região",IF(D45="","Informar responsável",IF(E45="","Informar capacidade",IF(F45="","Informar status",IF(AND(F45="Inativa",G45&gt;0),"Conferir alocações",IF(G45&gt;E45,"Capacidade excedida",IF(I45&gt;='Premissas'!$B$4,"Próxima do limite","OK")))))))))))</f>
        <v/>
      </c>
      <c r="X45">
        <f>IF('Premissas'!A50="","",'Premissas'!A50)</f>
        <v/>
      </c>
    </row>
    <row r="46" ht="22" customHeight="1">
      <c r="A46" s="12" t="n"/>
      <c r="B46" s="12" t="n"/>
      <c r="C46" s="12" t="n"/>
      <c r="D46" s="12" t="n"/>
      <c r="E46" s="14" t="n"/>
      <c r="F46" s="12" t="n"/>
      <c r="G46" s="5">
        <f>IF(OR(A46="",B46=""),"",COUNTIF('Membros'!$E$5:$E$104,B46))</f>
        <v/>
      </c>
      <c r="H46" s="5">
        <f>IF(OR(A46="",E46="",G46=""),"",MAX(E46-G46,0))</f>
        <v/>
      </c>
      <c r="I46" s="23">
        <f>IF(OR(A46="",E46="",G46=""),"",IFERROR(G46/E46,""))</f>
        <v/>
      </c>
      <c r="J46" s="11">
        <f>IF(A46="","",IF(B46="","Informar nome",IF(COUNTIF($A$5:$A$104,A46)&gt;1,"ID duplicado",IF(COUNTIF($B$5:$B$104,B46)&gt;1,"Nome duplicado",IF(C46="","Informar região",IF(D46="","Informar responsável",IF(E46="","Informar capacidade",IF(F46="","Informar status",IF(AND(F46="Inativa",G46&gt;0),"Conferir alocações",IF(G46&gt;E46,"Capacidade excedida",IF(I46&gt;='Premissas'!$B$4,"Próxima do limite","OK")))))))))))</f>
        <v/>
      </c>
      <c r="X46">
        <f>IF('Premissas'!A51="","",'Premissas'!A51)</f>
        <v/>
      </c>
    </row>
    <row r="47" ht="22" customHeight="1">
      <c r="A47" s="12" t="n"/>
      <c r="B47" s="12" t="n"/>
      <c r="C47" s="12" t="n"/>
      <c r="D47" s="12" t="n"/>
      <c r="E47" s="14" t="n"/>
      <c r="F47" s="12" t="n"/>
      <c r="G47" s="7">
        <f>IF(OR(A47="",B47=""),"",COUNTIF('Membros'!$E$5:$E$104,B47))</f>
        <v/>
      </c>
      <c r="H47" s="7">
        <f>IF(OR(A47="",E47="",G47=""),"",MAX(E47-G47,0))</f>
        <v/>
      </c>
      <c r="I47" s="21">
        <f>IF(OR(A47="",E47="",G47=""),"",IFERROR(G47/E47,""))</f>
        <v/>
      </c>
      <c r="J47" s="10">
        <f>IF(A47="","",IF(B47="","Informar nome",IF(COUNTIF($A$5:$A$104,A47)&gt;1,"ID duplicado",IF(COUNTIF($B$5:$B$104,B47)&gt;1,"Nome duplicado",IF(C47="","Informar região",IF(D47="","Informar responsável",IF(E47="","Informar capacidade",IF(F47="","Informar status",IF(AND(F47="Inativa",G47&gt;0),"Conferir alocações",IF(G47&gt;E47,"Capacidade excedida",IF(I47&gt;='Premissas'!$B$4,"Próxima do limite","OK")))))))))))</f>
        <v/>
      </c>
      <c r="X47">
        <f>IF('Premissas'!A52="","",'Premissas'!A52)</f>
        <v/>
      </c>
    </row>
    <row r="48" ht="22" customHeight="1">
      <c r="A48" s="12" t="n"/>
      <c r="B48" s="12" t="n"/>
      <c r="C48" s="12" t="n"/>
      <c r="D48" s="12" t="n"/>
      <c r="E48" s="14" t="n"/>
      <c r="F48" s="12" t="n"/>
      <c r="G48" s="5">
        <f>IF(OR(A48="",B48=""),"",COUNTIF('Membros'!$E$5:$E$104,B48))</f>
        <v/>
      </c>
      <c r="H48" s="5">
        <f>IF(OR(A48="",E48="",G48=""),"",MAX(E48-G48,0))</f>
        <v/>
      </c>
      <c r="I48" s="23">
        <f>IF(OR(A48="",E48="",G48=""),"",IFERROR(G48/E48,""))</f>
        <v/>
      </c>
      <c r="J48" s="11">
        <f>IF(A48="","",IF(B48="","Informar nome",IF(COUNTIF($A$5:$A$104,A48)&gt;1,"ID duplicado",IF(COUNTIF($B$5:$B$104,B48)&gt;1,"Nome duplicado",IF(C48="","Informar região",IF(D48="","Informar responsável",IF(E48="","Informar capacidade",IF(F48="","Informar status",IF(AND(F48="Inativa",G48&gt;0),"Conferir alocações",IF(G48&gt;E48,"Capacidade excedida",IF(I48&gt;='Premissas'!$B$4,"Próxima do limite","OK")))))))))))</f>
        <v/>
      </c>
      <c r="X48">
        <f>IF('Premissas'!A53="","",'Premissas'!A53)</f>
        <v/>
      </c>
    </row>
    <row r="49" ht="22" customHeight="1">
      <c r="A49" s="12" t="n"/>
      <c r="B49" s="12" t="n"/>
      <c r="C49" s="12" t="n"/>
      <c r="D49" s="12" t="n"/>
      <c r="E49" s="14" t="n"/>
      <c r="F49" s="12" t="n"/>
      <c r="G49" s="7">
        <f>IF(OR(A49="",B49=""),"",COUNTIF('Membros'!$E$5:$E$104,B49))</f>
        <v/>
      </c>
      <c r="H49" s="7">
        <f>IF(OR(A49="",E49="",G49=""),"",MAX(E49-G49,0))</f>
        <v/>
      </c>
      <c r="I49" s="21">
        <f>IF(OR(A49="",E49="",G49=""),"",IFERROR(G49/E49,""))</f>
        <v/>
      </c>
      <c r="J49" s="10">
        <f>IF(A49="","",IF(B49="","Informar nome",IF(COUNTIF($A$5:$A$104,A49)&gt;1,"ID duplicado",IF(COUNTIF($B$5:$B$104,B49)&gt;1,"Nome duplicado",IF(C49="","Informar região",IF(D49="","Informar responsável",IF(E49="","Informar capacidade",IF(F49="","Informar status",IF(AND(F49="Inativa",G49&gt;0),"Conferir alocações",IF(G49&gt;E49,"Capacidade excedida",IF(I49&gt;='Premissas'!$B$4,"Próxima do limite","OK")))))))))))</f>
        <v/>
      </c>
      <c r="X49">
        <f>IF('Premissas'!A54="","",'Premissas'!A54)</f>
        <v/>
      </c>
    </row>
    <row r="50" ht="22" customHeight="1">
      <c r="A50" s="12" t="n"/>
      <c r="B50" s="12" t="n"/>
      <c r="C50" s="12" t="n"/>
      <c r="D50" s="12" t="n"/>
      <c r="E50" s="14" t="n"/>
      <c r="F50" s="12" t="n"/>
      <c r="G50" s="5">
        <f>IF(OR(A50="",B50=""),"",COUNTIF('Membros'!$E$5:$E$104,B50))</f>
        <v/>
      </c>
      <c r="H50" s="5">
        <f>IF(OR(A50="",E50="",G50=""),"",MAX(E50-G50,0))</f>
        <v/>
      </c>
      <c r="I50" s="23">
        <f>IF(OR(A50="",E50="",G50=""),"",IFERROR(G50/E50,""))</f>
        <v/>
      </c>
      <c r="J50" s="11">
        <f>IF(A50="","",IF(B50="","Informar nome",IF(COUNTIF($A$5:$A$104,A50)&gt;1,"ID duplicado",IF(COUNTIF($B$5:$B$104,B50)&gt;1,"Nome duplicado",IF(C50="","Informar região",IF(D50="","Informar responsável",IF(E50="","Informar capacidade",IF(F50="","Informar status",IF(AND(F50="Inativa",G50&gt;0),"Conferir alocações",IF(G50&gt;E50,"Capacidade excedida",IF(I50&gt;='Premissas'!$B$4,"Próxima do limite","OK")))))))))))</f>
        <v/>
      </c>
      <c r="X50">
        <f>IF('Premissas'!A55="","",'Premissas'!A55)</f>
        <v/>
      </c>
    </row>
    <row r="51" ht="22" customHeight="1">
      <c r="A51" s="12" t="n"/>
      <c r="B51" s="12" t="n"/>
      <c r="C51" s="12" t="n"/>
      <c r="D51" s="12" t="n"/>
      <c r="E51" s="14" t="n"/>
      <c r="F51" s="12" t="n"/>
      <c r="G51" s="7">
        <f>IF(OR(A51="",B51=""),"",COUNTIF('Membros'!$E$5:$E$104,B51))</f>
        <v/>
      </c>
      <c r="H51" s="7">
        <f>IF(OR(A51="",E51="",G51=""),"",MAX(E51-G51,0))</f>
        <v/>
      </c>
      <c r="I51" s="21">
        <f>IF(OR(A51="",E51="",G51=""),"",IFERROR(G51/E51,""))</f>
        <v/>
      </c>
      <c r="J51" s="10">
        <f>IF(A51="","",IF(B51="","Informar nome",IF(COUNTIF($A$5:$A$104,A51)&gt;1,"ID duplicado",IF(COUNTIF($B$5:$B$104,B51)&gt;1,"Nome duplicado",IF(C51="","Informar região",IF(D51="","Informar responsável",IF(E51="","Informar capacidade",IF(F51="","Informar status",IF(AND(F51="Inativa",G51&gt;0),"Conferir alocações",IF(G51&gt;E51,"Capacidade excedida",IF(I51&gt;='Premissas'!$B$4,"Próxima do limite","OK")))))))))))</f>
        <v/>
      </c>
      <c r="X51">
        <f>IF('Premissas'!A56="","",'Premissas'!A56)</f>
        <v/>
      </c>
    </row>
    <row r="52" ht="22" customHeight="1">
      <c r="A52" s="12" t="n"/>
      <c r="B52" s="12" t="n"/>
      <c r="C52" s="12" t="n"/>
      <c r="D52" s="12" t="n"/>
      <c r="E52" s="14" t="n"/>
      <c r="F52" s="12" t="n"/>
      <c r="G52" s="5">
        <f>IF(OR(A52="",B52=""),"",COUNTIF('Membros'!$E$5:$E$104,B52))</f>
        <v/>
      </c>
      <c r="H52" s="5">
        <f>IF(OR(A52="",E52="",G52=""),"",MAX(E52-G52,0))</f>
        <v/>
      </c>
      <c r="I52" s="23">
        <f>IF(OR(A52="",E52="",G52=""),"",IFERROR(G52/E52,""))</f>
        <v/>
      </c>
      <c r="J52" s="11">
        <f>IF(A52="","",IF(B52="","Informar nome",IF(COUNTIF($A$5:$A$104,A52)&gt;1,"ID duplicado",IF(COUNTIF($B$5:$B$104,B52)&gt;1,"Nome duplicado",IF(C52="","Informar região",IF(D52="","Informar responsável",IF(E52="","Informar capacidade",IF(F52="","Informar status",IF(AND(F52="Inativa",G52&gt;0),"Conferir alocações",IF(G52&gt;E52,"Capacidade excedida",IF(I52&gt;='Premissas'!$B$4,"Próxima do limite","OK")))))))))))</f>
        <v/>
      </c>
      <c r="X52">
        <f>IF('Premissas'!A57="","",'Premissas'!A57)</f>
        <v/>
      </c>
    </row>
    <row r="53" ht="22" customHeight="1">
      <c r="A53" s="12" t="n"/>
      <c r="B53" s="12" t="n"/>
      <c r="C53" s="12" t="n"/>
      <c r="D53" s="12" t="n"/>
      <c r="E53" s="14" t="n"/>
      <c r="F53" s="12" t="n"/>
      <c r="G53" s="7">
        <f>IF(OR(A53="",B53=""),"",COUNTIF('Membros'!$E$5:$E$104,B53))</f>
        <v/>
      </c>
      <c r="H53" s="7">
        <f>IF(OR(A53="",E53="",G53=""),"",MAX(E53-G53,0))</f>
        <v/>
      </c>
      <c r="I53" s="21">
        <f>IF(OR(A53="",E53="",G53=""),"",IFERROR(G53/E53,""))</f>
        <v/>
      </c>
      <c r="J53" s="10">
        <f>IF(A53="","",IF(B53="","Informar nome",IF(COUNTIF($A$5:$A$104,A53)&gt;1,"ID duplicado",IF(COUNTIF($B$5:$B$104,B53)&gt;1,"Nome duplicado",IF(C53="","Informar região",IF(D53="","Informar responsável",IF(E53="","Informar capacidade",IF(F53="","Informar status",IF(AND(F53="Inativa",G53&gt;0),"Conferir alocações",IF(G53&gt;E53,"Capacidade excedida",IF(I53&gt;='Premissas'!$B$4,"Próxima do limite","OK")))))))))))</f>
        <v/>
      </c>
      <c r="X53">
        <f>IF('Premissas'!A58="","",'Premissas'!A58)</f>
        <v/>
      </c>
    </row>
    <row r="54" ht="22" customHeight="1">
      <c r="A54" s="12" t="n"/>
      <c r="B54" s="12" t="n"/>
      <c r="C54" s="12" t="n"/>
      <c r="D54" s="12" t="n"/>
      <c r="E54" s="14" t="n"/>
      <c r="F54" s="12" t="n"/>
      <c r="G54" s="5">
        <f>IF(OR(A54="",B54=""),"",COUNTIF('Membros'!$E$5:$E$104,B54))</f>
        <v/>
      </c>
      <c r="H54" s="5">
        <f>IF(OR(A54="",E54="",G54=""),"",MAX(E54-G54,0))</f>
        <v/>
      </c>
      <c r="I54" s="23">
        <f>IF(OR(A54="",E54="",G54=""),"",IFERROR(G54/E54,""))</f>
        <v/>
      </c>
      <c r="J54" s="11">
        <f>IF(A54="","",IF(B54="","Informar nome",IF(COUNTIF($A$5:$A$104,A54)&gt;1,"ID duplicado",IF(COUNTIF($B$5:$B$104,B54)&gt;1,"Nome duplicado",IF(C54="","Informar região",IF(D54="","Informar responsável",IF(E54="","Informar capacidade",IF(F54="","Informar status",IF(AND(F54="Inativa",G54&gt;0),"Conferir alocações",IF(G54&gt;E54,"Capacidade excedida",IF(I54&gt;='Premissas'!$B$4,"Próxima do limite","OK")))))))))))</f>
        <v/>
      </c>
      <c r="X54">
        <f>IF('Premissas'!A59="","",'Premissas'!A59)</f>
        <v/>
      </c>
    </row>
    <row r="55" ht="22" customHeight="1">
      <c r="A55" s="12" t="n"/>
      <c r="B55" s="12" t="n"/>
      <c r="C55" s="12" t="n"/>
      <c r="D55" s="12" t="n"/>
      <c r="E55" s="14" t="n"/>
      <c r="F55" s="12" t="n"/>
      <c r="G55" s="7">
        <f>IF(OR(A55="",B55=""),"",COUNTIF('Membros'!$E$5:$E$104,B55))</f>
        <v/>
      </c>
      <c r="H55" s="7">
        <f>IF(OR(A55="",E55="",G55=""),"",MAX(E55-G55,0))</f>
        <v/>
      </c>
      <c r="I55" s="21">
        <f>IF(OR(A55="",E55="",G55=""),"",IFERROR(G55/E55,""))</f>
        <v/>
      </c>
      <c r="J55" s="10">
        <f>IF(A55="","",IF(B55="","Informar nome",IF(COUNTIF($A$5:$A$104,A55)&gt;1,"ID duplicado",IF(COUNTIF($B$5:$B$104,B55)&gt;1,"Nome duplicado",IF(C55="","Informar região",IF(D55="","Informar responsável",IF(E55="","Informar capacidade",IF(F55="","Informar status",IF(AND(F55="Inativa",G55&gt;0),"Conferir alocações",IF(G55&gt;E55,"Capacidade excedida",IF(I55&gt;='Premissas'!$B$4,"Próxima do limite","OK")))))))))))</f>
        <v/>
      </c>
      <c r="X55">
        <f>IF('Premissas'!A60="","",'Premissas'!A60)</f>
        <v/>
      </c>
    </row>
    <row r="56" ht="22" customHeight="1">
      <c r="A56" s="12" t="n"/>
      <c r="B56" s="12" t="n"/>
      <c r="C56" s="12" t="n"/>
      <c r="D56" s="12" t="n"/>
      <c r="E56" s="14" t="n"/>
      <c r="F56" s="12" t="n"/>
      <c r="G56" s="5">
        <f>IF(OR(A56="",B56=""),"",COUNTIF('Membros'!$E$5:$E$104,B56))</f>
        <v/>
      </c>
      <c r="H56" s="5">
        <f>IF(OR(A56="",E56="",G56=""),"",MAX(E56-G56,0))</f>
        <v/>
      </c>
      <c r="I56" s="23">
        <f>IF(OR(A56="",E56="",G56=""),"",IFERROR(G56/E56,""))</f>
        <v/>
      </c>
      <c r="J56" s="11">
        <f>IF(A56="","",IF(B56="","Informar nome",IF(COUNTIF($A$5:$A$104,A56)&gt;1,"ID duplicado",IF(COUNTIF($B$5:$B$104,B56)&gt;1,"Nome duplicado",IF(C56="","Informar região",IF(D56="","Informar responsável",IF(E56="","Informar capacidade",IF(F56="","Informar status",IF(AND(F56="Inativa",G56&gt;0),"Conferir alocações",IF(G56&gt;E56,"Capacidade excedida",IF(I56&gt;='Premissas'!$B$4,"Próxima do limite","OK")))))))))))</f>
        <v/>
      </c>
      <c r="X56">
        <f>IF('Premissas'!A61="","",'Premissas'!A61)</f>
        <v/>
      </c>
    </row>
    <row r="57" ht="22" customHeight="1">
      <c r="A57" s="12" t="n"/>
      <c r="B57" s="12" t="n"/>
      <c r="C57" s="12" t="n"/>
      <c r="D57" s="12" t="n"/>
      <c r="E57" s="14" t="n"/>
      <c r="F57" s="12" t="n"/>
      <c r="G57" s="7">
        <f>IF(OR(A57="",B57=""),"",COUNTIF('Membros'!$E$5:$E$104,B57))</f>
        <v/>
      </c>
      <c r="H57" s="7">
        <f>IF(OR(A57="",E57="",G57=""),"",MAX(E57-G57,0))</f>
        <v/>
      </c>
      <c r="I57" s="21">
        <f>IF(OR(A57="",E57="",G57=""),"",IFERROR(G57/E57,""))</f>
        <v/>
      </c>
      <c r="J57" s="10">
        <f>IF(A57="","",IF(B57="","Informar nome",IF(COUNTIF($A$5:$A$104,A57)&gt;1,"ID duplicado",IF(COUNTIF($B$5:$B$104,B57)&gt;1,"Nome duplicado",IF(C57="","Informar região",IF(D57="","Informar responsável",IF(E57="","Informar capacidade",IF(F57="","Informar status",IF(AND(F57="Inativa",G57&gt;0),"Conferir alocações",IF(G57&gt;E57,"Capacidade excedida",IF(I57&gt;='Premissas'!$B$4,"Próxima do limite","OK")))))))))))</f>
        <v/>
      </c>
      <c r="X57">
        <f>IF('Premissas'!A62="","",'Premissas'!A62)</f>
        <v/>
      </c>
    </row>
    <row r="58" ht="22" customHeight="1">
      <c r="A58" s="12" t="n"/>
      <c r="B58" s="12" t="n"/>
      <c r="C58" s="12" t="n"/>
      <c r="D58" s="12" t="n"/>
      <c r="E58" s="14" t="n"/>
      <c r="F58" s="12" t="n"/>
      <c r="G58" s="5">
        <f>IF(OR(A58="",B58=""),"",COUNTIF('Membros'!$E$5:$E$104,B58))</f>
        <v/>
      </c>
      <c r="H58" s="5">
        <f>IF(OR(A58="",E58="",G58=""),"",MAX(E58-G58,0))</f>
        <v/>
      </c>
      <c r="I58" s="23">
        <f>IF(OR(A58="",E58="",G58=""),"",IFERROR(G58/E58,""))</f>
        <v/>
      </c>
      <c r="J58" s="11">
        <f>IF(A58="","",IF(B58="","Informar nome",IF(COUNTIF($A$5:$A$104,A58)&gt;1,"ID duplicado",IF(COUNTIF($B$5:$B$104,B58)&gt;1,"Nome duplicado",IF(C58="","Informar região",IF(D58="","Informar responsável",IF(E58="","Informar capacidade",IF(F58="","Informar status",IF(AND(F58="Inativa",G58&gt;0),"Conferir alocações",IF(G58&gt;E58,"Capacidade excedida",IF(I58&gt;='Premissas'!$B$4,"Próxima do limite","OK")))))))))))</f>
        <v/>
      </c>
      <c r="X58">
        <f>IF('Premissas'!A63="","",'Premissas'!A63)</f>
        <v/>
      </c>
    </row>
    <row r="59" ht="22" customHeight="1">
      <c r="A59" s="12" t="n"/>
      <c r="B59" s="12" t="n"/>
      <c r="C59" s="12" t="n"/>
      <c r="D59" s="12" t="n"/>
      <c r="E59" s="14" t="n"/>
      <c r="F59" s="12" t="n"/>
      <c r="G59" s="7">
        <f>IF(OR(A59="",B59=""),"",COUNTIF('Membros'!$E$5:$E$104,B59))</f>
        <v/>
      </c>
      <c r="H59" s="7">
        <f>IF(OR(A59="",E59="",G59=""),"",MAX(E59-G59,0))</f>
        <v/>
      </c>
      <c r="I59" s="21">
        <f>IF(OR(A59="",E59="",G59=""),"",IFERROR(G59/E59,""))</f>
        <v/>
      </c>
      <c r="J59" s="10">
        <f>IF(A59="","",IF(B59="","Informar nome",IF(COUNTIF($A$5:$A$104,A59)&gt;1,"ID duplicado",IF(COUNTIF($B$5:$B$104,B59)&gt;1,"Nome duplicado",IF(C59="","Informar região",IF(D59="","Informar responsável",IF(E59="","Informar capacidade",IF(F59="","Informar status",IF(AND(F59="Inativa",G59&gt;0),"Conferir alocações",IF(G59&gt;E59,"Capacidade excedida",IF(I59&gt;='Premissas'!$B$4,"Próxima do limite","OK")))))))))))</f>
        <v/>
      </c>
      <c r="X59">
        <f>IF('Premissas'!A64="","",'Premissas'!A64)</f>
        <v/>
      </c>
    </row>
    <row r="60" ht="22" customHeight="1">
      <c r="A60" s="12" t="n"/>
      <c r="B60" s="12" t="n"/>
      <c r="C60" s="12" t="n"/>
      <c r="D60" s="12" t="n"/>
      <c r="E60" s="14" t="n"/>
      <c r="F60" s="12" t="n"/>
      <c r="G60" s="5">
        <f>IF(OR(A60="",B60=""),"",COUNTIF('Membros'!$E$5:$E$104,B60))</f>
        <v/>
      </c>
      <c r="H60" s="5">
        <f>IF(OR(A60="",E60="",G60=""),"",MAX(E60-G60,0))</f>
        <v/>
      </c>
      <c r="I60" s="23">
        <f>IF(OR(A60="",E60="",G60=""),"",IFERROR(G60/E60,""))</f>
        <v/>
      </c>
      <c r="J60" s="11">
        <f>IF(A60="","",IF(B60="","Informar nome",IF(COUNTIF($A$5:$A$104,A60)&gt;1,"ID duplicado",IF(COUNTIF($B$5:$B$104,B60)&gt;1,"Nome duplicado",IF(C60="","Informar região",IF(D60="","Informar responsável",IF(E60="","Informar capacidade",IF(F60="","Informar status",IF(AND(F60="Inativa",G60&gt;0),"Conferir alocações",IF(G60&gt;E60,"Capacidade excedida",IF(I60&gt;='Premissas'!$B$4,"Próxima do limite","OK")))))))))))</f>
        <v/>
      </c>
      <c r="X60">
        <f>IF('Premissas'!A65="","",'Premissas'!A65)</f>
        <v/>
      </c>
    </row>
    <row r="61" ht="22" customHeight="1">
      <c r="A61" s="12" t="n"/>
      <c r="B61" s="12" t="n"/>
      <c r="C61" s="12" t="n"/>
      <c r="D61" s="12" t="n"/>
      <c r="E61" s="14" t="n"/>
      <c r="F61" s="12" t="n"/>
      <c r="G61" s="7">
        <f>IF(OR(A61="",B61=""),"",COUNTIF('Membros'!$E$5:$E$104,B61))</f>
        <v/>
      </c>
      <c r="H61" s="7">
        <f>IF(OR(A61="",E61="",G61=""),"",MAX(E61-G61,0))</f>
        <v/>
      </c>
      <c r="I61" s="21">
        <f>IF(OR(A61="",E61="",G61=""),"",IFERROR(G61/E61,""))</f>
        <v/>
      </c>
      <c r="J61" s="10">
        <f>IF(A61="","",IF(B61="","Informar nome",IF(COUNTIF($A$5:$A$104,A61)&gt;1,"ID duplicado",IF(COUNTIF($B$5:$B$104,B61)&gt;1,"Nome duplicado",IF(C61="","Informar região",IF(D61="","Informar responsável",IF(E61="","Informar capacidade",IF(F61="","Informar status",IF(AND(F61="Inativa",G61&gt;0),"Conferir alocações",IF(G61&gt;E61,"Capacidade excedida",IF(I61&gt;='Premissas'!$B$4,"Próxima do limite","OK")))))))))))</f>
        <v/>
      </c>
      <c r="X61">
        <f>IF('Premissas'!A66="","",'Premissas'!A66)</f>
        <v/>
      </c>
    </row>
    <row r="62" ht="22" customHeight="1">
      <c r="A62" s="12" t="n"/>
      <c r="B62" s="12" t="n"/>
      <c r="C62" s="12" t="n"/>
      <c r="D62" s="12" t="n"/>
      <c r="E62" s="14" t="n"/>
      <c r="F62" s="12" t="n"/>
      <c r="G62" s="5">
        <f>IF(OR(A62="",B62=""),"",COUNTIF('Membros'!$E$5:$E$104,B62))</f>
        <v/>
      </c>
      <c r="H62" s="5">
        <f>IF(OR(A62="",E62="",G62=""),"",MAX(E62-G62,0))</f>
        <v/>
      </c>
      <c r="I62" s="23">
        <f>IF(OR(A62="",E62="",G62=""),"",IFERROR(G62/E62,""))</f>
        <v/>
      </c>
      <c r="J62" s="11">
        <f>IF(A62="","",IF(B62="","Informar nome",IF(COUNTIF($A$5:$A$104,A62)&gt;1,"ID duplicado",IF(COUNTIF($B$5:$B$104,B62)&gt;1,"Nome duplicado",IF(C62="","Informar região",IF(D62="","Informar responsável",IF(E62="","Informar capacidade",IF(F62="","Informar status",IF(AND(F62="Inativa",G62&gt;0),"Conferir alocações",IF(G62&gt;E62,"Capacidade excedida",IF(I62&gt;='Premissas'!$B$4,"Próxima do limite","OK")))))))))))</f>
        <v/>
      </c>
      <c r="X62">
        <f>IF('Premissas'!A67="","",'Premissas'!A67)</f>
        <v/>
      </c>
    </row>
    <row r="63" ht="22" customHeight="1">
      <c r="A63" s="12" t="n"/>
      <c r="B63" s="12" t="n"/>
      <c r="C63" s="12" t="n"/>
      <c r="D63" s="12" t="n"/>
      <c r="E63" s="14" t="n"/>
      <c r="F63" s="12" t="n"/>
      <c r="G63" s="7">
        <f>IF(OR(A63="",B63=""),"",COUNTIF('Membros'!$E$5:$E$104,B63))</f>
        <v/>
      </c>
      <c r="H63" s="7">
        <f>IF(OR(A63="",E63="",G63=""),"",MAX(E63-G63,0))</f>
        <v/>
      </c>
      <c r="I63" s="21">
        <f>IF(OR(A63="",E63="",G63=""),"",IFERROR(G63/E63,""))</f>
        <v/>
      </c>
      <c r="J63" s="10">
        <f>IF(A63="","",IF(B63="","Informar nome",IF(COUNTIF($A$5:$A$104,A63)&gt;1,"ID duplicado",IF(COUNTIF($B$5:$B$104,B63)&gt;1,"Nome duplicado",IF(C63="","Informar região",IF(D63="","Informar responsável",IF(E63="","Informar capacidade",IF(F63="","Informar status",IF(AND(F63="Inativa",G63&gt;0),"Conferir alocações",IF(G63&gt;E63,"Capacidade excedida",IF(I63&gt;='Premissas'!$B$4,"Próxima do limite","OK")))))))))))</f>
        <v/>
      </c>
      <c r="X63">
        <f>IF('Premissas'!A68="","",'Premissas'!A68)</f>
        <v/>
      </c>
    </row>
    <row r="64" ht="22" customHeight="1">
      <c r="A64" s="12" t="n"/>
      <c r="B64" s="12" t="n"/>
      <c r="C64" s="12" t="n"/>
      <c r="D64" s="12" t="n"/>
      <c r="E64" s="14" t="n"/>
      <c r="F64" s="12" t="n"/>
      <c r="G64" s="5">
        <f>IF(OR(A64="",B64=""),"",COUNTIF('Membros'!$E$5:$E$104,B64))</f>
        <v/>
      </c>
      <c r="H64" s="5">
        <f>IF(OR(A64="",E64="",G64=""),"",MAX(E64-G64,0))</f>
        <v/>
      </c>
      <c r="I64" s="23">
        <f>IF(OR(A64="",E64="",G64=""),"",IFERROR(G64/E64,""))</f>
        <v/>
      </c>
      <c r="J64" s="11">
        <f>IF(A64="","",IF(B64="","Informar nome",IF(COUNTIF($A$5:$A$104,A64)&gt;1,"ID duplicado",IF(COUNTIF($B$5:$B$104,B64)&gt;1,"Nome duplicado",IF(C64="","Informar região",IF(D64="","Informar responsável",IF(E64="","Informar capacidade",IF(F64="","Informar status",IF(AND(F64="Inativa",G64&gt;0),"Conferir alocações",IF(G64&gt;E64,"Capacidade excedida",IF(I64&gt;='Premissas'!$B$4,"Próxima do limite","OK")))))))))))</f>
        <v/>
      </c>
      <c r="X64">
        <f>IF('Premissas'!A69="","",'Premissas'!A69)</f>
        <v/>
      </c>
    </row>
    <row r="65" ht="22" customHeight="1">
      <c r="A65" s="12" t="n"/>
      <c r="B65" s="12" t="n"/>
      <c r="C65" s="12" t="n"/>
      <c r="D65" s="12" t="n"/>
      <c r="E65" s="14" t="n"/>
      <c r="F65" s="12" t="n"/>
      <c r="G65" s="7">
        <f>IF(OR(A65="",B65=""),"",COUNTIF('Membros'!$E$5:$E$104,B65))</f>
        <v/>
      </c>
      <c r="H65" s="7">
        <f>IF(OR(A65="",E65="",G65=""),"",MAX(E65-G65,0))</f>
        <v/>
      </c>
      <c r="I65" s="21">
        <f>IF(OR(A65="",E65="",G65=""),"",IFERROR(G65/E65,""))</f>
        <v/>
      </c>
      <c r="J65" s="10">
        <f>IF(A65="","",IF(B65="","Informar nome",IF(COUNTIF($A$5:$A$104,A65)&gt;1,"ID duplicado",IF(COUNTIF($B$5:$B$104,B65)&gt;1,"Nome duplicado",IF(C65="","Informar região",IF(D65="","Informar responsável",IF(E65="","Informar capacidade",IF(F65="","Informar status",IF(AND(F65="Inativa",G65&gt;0),"Conferir alocações",IF(G65&gt;E65,"Capacidade excedida",IF(I65&gt;='Premissas'!$B$4,"Próxima do limite","OK")))))))))))</f>
        <v/>
      </c>
      <c r="X65">
        <f>IF('Premissas'!A70="","",'Premissas'!A70)</f>
        <v/>
      </c>
    </row>
    <row r="66" ht="22" customHeight="1">
      <c r="A66" s="12" t="n"/>
      <c r="B66" s="12" t="n"/>
      <c r="C66" s="12" t="n"/>
      <c r="D66" s="12" t="n"/>
      <c r="E66" s="14" t="n"/>
      <c r="F66" s="12" t="n"/>
      <c r="G66" s="5">
        <f>IF(OR(A66="",B66=""),"",COUNTIF('Membros'!$E$5:$E$104,B66))</f>
        <v/>
      </c>
      <c r="H66" s="5">
        <f>IF(OR(A66="",E66="",G66=""),"",MAX(E66-G66,0))</f>
        <v/>
      </c>
      <c r="I66" s="23">
        <f>IF(OR(A66="",E66="",G66=""),"",IFERROR(G66/E66,""))</f>
        <v/>
      </c>
      <c r="J66" s="11">
        <f>IF(A66="","",IF(B66="","Informar nome",IF(COUNTIF($A$5:$A$104,A66)&gt;1,"ID duplicado",IF(COUNTIF($B$5:$B$104,B66)&gt;1,"Nome duplicado",IF(C66="","Informar região",IF(D66="","Informar responsável",IF(E66="","Informar capacidade",IF(F66="","Informar status",IF(AND(F66="Inativa",G66&gt;0),"Conferir alocações",IF(G66&gt;E66,"Capacidade excedida",IF(I66&gt;='Premissas'!$B$4,"Próxima do limite","OK")))))))))))</f>
        <v/>
      </c>
      <c r="X66">
        <f>IF('Premissas'!A71="","",'Premissas'!A71)</f>
        <v/>
      </c>
    </row>
    <row r="67" ht="22" customHeight="1">
      <c r="A67" s="12" t="n"/>
      <c r="B67" s="12" t="n"/>
      <c r="C67" s="12" t="n"/>
      <c r="D67" s="12" t="n"/>
      <c r="E67" s="14" t="n"/>
      <c r="F67" s="12" t="n"/>
      <c r="G67" s="7">
        <f>IF(OR(A67="",B67=""),"",COUNTIF('Membros'!$E$5:$E$104,B67))</f>
        <v/>
      </c>
      <c r="H67" s="7">
        <f>IF(OR(A67="",E67="",G67=""),"",MAX(E67-G67,0))</f>
        <v/>
      </c>
      <c r="I67" s="21">
        <f>IF(OR(A67="",E67="",G67=""),"",IFERROR(G67/E67,""))</f>
        <v/>
      </c>
      <c r="J67" s="10">
        <f>IF(A67="","",IF(B67="","Informar nome",IF(COUNTIF($A$5:$A$104,A67)&gt;1,"ID duplicado",IF(COUNTIF($B$5:$B$104,B67)&gt;1,"Nome duplicado",IF(C67="","Informar região",IF(D67="","Informar responsável",IF(E67="","Informar capacidade",IF(F67="","Informar status",IF(AND(F67="Inativa",G67&gt;0),"Conferir alocações",IF(G67&gt;E67,"Capacidade excedida",IF(I67&gt;='Premissas'!$B$4,"Próxima do limite","OK")))))))))))</f>
        <v/>
      </c>
      <c r="X67">
        <f>IF('Premissas'!A72="","",'Premissas'!A72)</f>
        <v/>
      </c>
    </row>
    <row r="68" ht="22" customHeight="1">
      <c r="A68" s="12" t="n"/>
      <c r="B68" s="12" t="n"/>
      <c r="C68" s="12" t="n"/>
      <c r="D68" s="12" t="n"/>
      <c r="E68" s="14" t="n"/>
      <c r="F68" s="12" t="n"/>
      <c r="G68" s="5">
        <f>IF(OR(A68="",B68=""),"",COUNTIF('Membros'!$E$5:$E$104,B68))</f>
        <v/>
      </c>
      <c r="H68" s="5">
        <f>IF(OR(A68="",E68="",G68=""),"",MAX(E68-G68,0))</f>
        <v/>
      </c>
      <c r="I68" s="23">
        <f>IF(OR(A68="",E68="",G68=""),"",IFERROR(G68/E68,""))</f>
        <v/>
      </c>
      <c r="J68" s="11">
        <f>IF(A68="","",IF(B68="","Informar nome",IF(COUNTIF($A$5:$A$104,A68)&gt;1,"ID duplicado",IF(COUNTIF($B$5:$B$104,B68)&gt;1,"Nome duplicado",IF(C68="","Informar região",IF(D68="","Informar responsável",IF(E68="","Informar capacidade",IF(F68="","Informar status",IF(AND(F68="Inativa",G68&gt;0),"Conferir alocações",IF(G68&gt;E68,"Capacidade excedida",IF(I68&gt;='Premissas'!$B$4,"Próxima do limite","OK")))))))))))</f>
        <v/>
      </c>
      <c r="X68">
        <f>IF('Premissas'!A73="","",'Premissas'!A73)</f>
        <v/>
      </c>
    </row>
    <row r="69" ht="22" customHeight="1">
      <c r="A69" s="12" t="n"/>
      <c r="B69" s="12" t="n"/>
      <c r="C69" s="12" t="n"/>
      <c r="D69" s="12" t="n"/>
      <c r="E69" s="14" t="n"/>
      <c r="F69" s="12" t="n"/>
      <c r="G69" s="7">
        <f>IF(OR(A69="",B69=""),"",COUNTIF('Membros'!$E$5:$E$104,B69))</f>
        <v/>
      </c>
      <c r="H69" s="7">
        <f>IF(OR(A69="",E69="",G69=""),"",MAX(E69-G69,0))</f>
        <v/>
      </c>
      <c r="I69" s="21">
        <f>IF(OR(A69="",E69="",G69=""),"",IFERROR(G69/E69,""))</f>
        <v/>
      </c>
      <c r="J69" s="10">
        <f>IF(A69="","",IF(B69="","Informar nome",IF(COUNTIF($A$5:$A$104,A69)&gt;1,"ID duplicado",IF(COUNTIF($B$5:$B$104,B69)&gt;1,"Nome duplicado",IF(C69="","Informar região",IF(D69="","Informar responsável",IF(E69="","Informar capacidade",IF(F69="","Informar status",IF(AND(F69="Inativa",G69&gt;0),"Conferir alocações",IF(G69&gt;E69,"Capacidade excedida",IF(I69&gt;='Premissas'!$B$4,"Próxima do limite","OK")))))))))))</f>
        <v/>
      </c>
      <c r="X69">
        <f>IF('Premissas'!A74="","",'Premissas'!A74)</f>
        <v/>
      </c>
    </row>
    <row r="70" ht="22" customHeight="1">
      <c r="A70" s="12" t="n"/>
      <c r="B70" s="12" t="n"/>
      <c r="C70" s="12" t="n"/>
      <c r="D70" s="12" t="n"/>
      <c r="E70" s="14" t="n"/>
      <c r="F70" s="12" t="n"/>
      <c r="G70" s="5">
        <f>IF(OR(A70="",B70=""),"",COUNTIF('Membros'!$E$5:$E$104,B70))</f>
        <v/>
      </c>
      <c r="H70" s="5">
        <f>IF(OR(A70="",E70="",G70=""),"",MAX(E70-G70,0))</f>
        <v/>
      </c>
      <c r="I70" s="23">
        <f>IF(OR(A70="",E70="",G70=""),"",IFERROR(G70/E70,""))</f>
        <v/>
      </c>
      <c r="J70" s="11">
        <f>IF(A70="","",IF(B70="","Informar nome",IF(COUNTIF($A$5:$A$104,A70)&gt;1,"ID duplicado",IF(COUNTIF($B$5:$B$104,B70)&gt;1,"Nome duplicado",IF(C70="","Informar região",IF(D70="","Informar responsável",IF(E70="","Informar capacidade",IF(F70="","Informar status",IF(AND(F70="Inativa",G70&gt;0),"Conferir alocações",IF(G70&gt;E70,"Capacidade excedida",IF(I70&gt;='Premissas'!$B$4,"Próxima do limite","OK")))))))))))</f>
        <v/>
      </c>
      <c r="X70">
        <f>IF('Premissas'!A75="","",'Premissas'!A75)</f>
        <v/>
      </c>
    </row>
    <row r="71" ht="22" customHeight="1">
      <c r="A71" s="12" t="n"/>
      <c r="B71" s="12" t="n"/>
      <c r="C71" s="12" t="n"/>
      <c r="D71" s="12" t="n"/>
      <c r="E71" s="14" t="n"/>
      <c r="F71" s="12" t="n"/>
      <c r="G71" s="7">
        <f>IF(OR(A71="",B71=""),"",COUNTIF('Membros'!$E$5:$E$104,B71))</f>
        <v/>
      </c>
      <c r="H71" s="7">
        <f>IF(OR(A71="",E71="",G71=""),"",MAX(E71-G71,0))</f>
        <v/>
      </c>
      <c r="I71" s="21">
        <f>IF(OR(A71="",E71="",G71=""),"",IFERROR(G71/E71,""))</f>
        <v/>
      </c>
      <c r="J71" s="10">
        <f>IF(A71="","",IF(B71="","Informar nome",IF(COUNTIF($A$5:$A$104,A71)&gt;1,"ID duplicado",IF(COUNTIF($B$5:$B$104,B71)&gt;1,"Nome duplicado",IF(C71="","Informar região",IF(D71="","Informar responsável",IF(E71="","Informar capacidade",IF(F71="","Informar status",IF(AND(F71="Inativa",G71&gt;0),"Conferir alocações",IF(G71&gt;E71,"Capacidade excedida",IF(I71&gt;='Premissas'!$B$4,"Próxima do limite","OK")))))))))))</f>
        <v/>
      </c>
      <c r="X71">
        <f>IF('Premissas'!A76="","",'Premissas'!A76)</f>
        <v/>
      </c>
    </row>
    <row r="72" ht="22" customHeight="1">
      <c r="A72" s="12" t="n"/>
      <c r="B72" s="12" t="n"/>
      <c r="C72" s="12" t="n"/>
      <c r="D72" s="12" t="n"/>
      <c r="E72" s="14" t="n"/>
      <c r="F72" s="12" t="n"/>
      <c r="G72" s="5">
        <f>IF(OR(A72="",B72=""),"",COUNTIF('Membros'!$E$5:$E$104,B72))</f>
        <v/>
      </c>
      <c r="H72" s="5">
        <f>IF(OR(A72="",E72="",G72=""),"",MAX(E72-G72,0))</f>
        <v/>
      </c>
      <c r="I72" s="23">
        <f>IF(OR(A72="",E72="",G72=""),"",IFERROR(G72/E72,""))</f>
        <v/>
      </c>
      <c r="J72" s="11">
        <f>IF(A72="","",IF(B72="","Informar nome",IF(COUNTIF($A$5:$A$104,A72)&gt;1,"ID duplicado",IF(COUNTIF($B$5:$B$104,B72)&gt;1,"Nome duplicado",IF(C72="","Informar região",IF(D72="","Informar responsável",IF(E72="","Informar capacidade",IF(F72="","Informar status",IF(AND(F72="Inativa",G72&gt;0),"Conferir alocações",IF(G72&gt;E72,"Capacidade excedida",IF(I72&gt;='Premissas'!$B$4,"Próxima do limite","OK")))))))))))</f>
        <v/>
      </c>
      <c r="X72">
        <f>IF('Premissas'!A77="","",'Premissas'!A77)</f>
        <v/>
      </c>
    </row>
    <row r="73" ht="22" customHeight="1">
      <c r="A73" s="12" t="n"/>
      <c r="B73" s="12" t="n"/>
      <c r="C73" s="12" t="n"/>
      <c r="D73" s="12" t="n"/>
      <c r="E73" s="14" t="n"/>
      <c r="F73" s="12" t="n"/>
      <c r="G73" s="7">
        <f>IF(OR(A73="",B73=""),"",COUNTIF('Membros'!$E$5:$E$104,B73))</f>
        <v/>
      </c>
      <c r="H73" s="7">
        <f>IF(OR(A73="",E73="",G73=""),"",MAX(E73-G73,0))</f>
        <v/>
      </c>
      <c r="I73" s="21">
        <f>IF(OR(A73="",E73="",G73=""),"",IFERROR(G73/E73,""))</f>
        <v/>
      </c>
      <c r="J73" s="10">
        <f>IF(A73="","",IF(B73="","Informar nome",IF(COUNTIF($A$5:$A$104,A73)&gt;1,"ID duplicado",IF(COUNTIF($B$5:$B$104,B73)&gt;1,"Nome duplicado",IF(C73="","Informar região",IF(D73="","Informar responsável",IF(E73="","Informar capacidade",IF(F73="","Informar status",IF(AND(F73="Inativa",G73&gt;0),"Conferir alocações",IF(G73&gt;E73,"Capacidade excedida",IF(I73&gt;='Premissas'!$B$4,"Próxima do limite","OK")))))))))))</f>
        <v/>
      </c>
      <c r="X73">
        <f>IF('Premissas'!A78="","",'Premissas'!A78)</f>
        <v/>
      </c>
    </row>
    <row r="74" ht="22" customHeight="1">
      <c r="A74" s="12" t="n"/>
      <c r="B74" s="12" t="n"/>
      <c r="C74" s="12" t="n"/>
      <c r="D74" s="12" t="n"/>
      <c r="E74" s="14" t="n"/>
      <c r="F74" s="12" t="n"/>
      <c r="G74" s="5">
        <f>IF(OR(A74="",B74=""),"",COUNTIF('Membros'!$E$5:$E$104,B74))</f>
        <v/>
      </c>
      <c r="H74" s="5">
        <f>IF(OR(A74="",E74="",G74=""),"",MAX(E74-G74,0))</f>
        <v/>
      </c>
      <c r="I74" s="23">
        <f>IF(OR(A74="",E74="",G74=""),"",IFERROR(G74/E74,""))</f>
        <v/>
      </c>
      <c r="J74" s="11">
        <f>IF(A74="","",IF(B74="","Informar nome",IF(COUNTIF($A$5:$A$104,A74)&gt;1,"ID duplicado",IF(COUNTIF($B$5:$B$104,B74)&gt;1,"Nome duplicado",IF(C74="","Informar região",IF(D74="","Informar responsável",IF(E74="","Informar capacidade",IF(F74="","Informar status",IF(AND(F74="Inativa",G74&gt;0),"Conferir alocações",IF(G74&gt;E74,"Capacidade excedida",IF(I74&gt;='Premissas'!$B$4,"Próxima do limite","OK")))))))))))</f>
        <v/>
      </c>
      <c r="X74">
        <f>IF('Premissas'!A79="","",'Premissas'!A79)</f>
        <v/>
      </c>
    </row>
    <row r="75" ht="22" customHeight="1">
      <c r="A75" s="12" t="n"/>
      <c r="B75" s="12" t="n"/>
      <c r="C75" s="12" t="n"/>
      <c r="D75" s="12" t="n"/>
      <c r="E75" s="14" t="n"/>
      <c r="F75" s="12" t="n"/>
      <c r="G75" s="7">
        <f>IF(OR(A75="",B75=""),"",COUNTIF('Membros'!$E$5:$E$104,B75))</f>
        <v/>
      </c>
      <c r="H75" s="7">
        <f>IF(OR(A75="",E75="",G75=""),"",MAX(E75-G75,0))</f>
        <v/>
      </c>
      <c r="I75" s="21">
        <f>IF(OR(A75="",E75="",G75=""),"",IFERROR(G75/E75,""))</f>
        <v/>
      </c>
      <c r="J75" s="10">
        <f>IF(A75="","",IF(B75="","Informar nome",IF(COUNTIF($A$5:$A$104,A75)&gt;1,"ID duplicado",IF(COUNTIF($B$5:$B$104,B75)&gt;1,"Nome duplicado",IF(C75="","Informar região",IF(D75="","Informar responsável",IF(E75="","Informar capacidade",IF(F75="","Informar status",IF(AND(F75="Inativa",G75&gt;0),"Conferir alocações",IF(G75&gt;E75,"Capacidade excedida",IF(I75&gt;='Premissas'!$B$4,"Próxima do limite","OK")))))))))))</f>
        <v/>
      </c>
      <c r="X75">
        <f>IF('Premissas'!A80="","",'Premissas'!A80)</f>
        <v/>
      </c>
    </row>
    <row r="76" ht="22" customHeight="1">
      <c r="A76" s="12" t="n"/>
      <c r="B76" s="12" t="n"/>
      <c r="C76" s="12" t="n"/>
      <c r="D76" s="12" t="n"/>
      <c r="E76" s="14" t="n"/>
      <c r="F76" s="12" t="n"/>
      <c r="G76" s="5">
        <f>IF(OR(A76="",B76=""),"",COUNTIF('Membros'!$E$5:$E$104,B76))</f>
        <v/>
      </c>
      <c r="H76" s="5">
        <f>IF(OR(A76="",E76="",G76=""),"",MAX(E76-G76,0))</f>
        <v/>
      </c>
      <c r="I76" s="23">
        <f>IF(OR(A76="",E76="",G76=""),"",IFERROR(G76/E76,""))</f>
        <v/>
      </c>
      <c r="J76" s="11">
        <f>IF(A76="","",IF(B76="","Informar nome",IF(COUNTIF($A$5:$A$104,A76)&gt;1,"ID duplicado",IF(COUNTIF($B$5:$B$104,B76)&gt;1,"Nome duplicado",IF(C76="","Informar região",IF(D76="","Informar responsável",IF(E76="","Informar capacidade",IF(F76="","Informar status",IF(AND(F76="Inativa",G76&gt;0),"Conferir alocações",IF(G76&gt;E76,"Capacidade excedida",IF(I76&gt;='Premissas'!$B$4,"Próxima do limite","OK")))))))))))</f>
        <v/>
      </c>
      <c r="X76">
        <f>IF('Premissas'!A81="","",'Premissas'!A81)</f>
        <v/>
      </c>
    </row>
    <row r="77" ht="22" customHeight="1">
      <c r="A77" s="12" t="n"/>
      <c r="B77" s="12" t="n"/>
      <c r="C77" s="12" t="n"/>
      <c r="D77" s="12" t="n"/>
      <c r="E77" s="14" t="n"/>
      <c r="F77" s="12" t="n"/>
      <c r="G77" s="7">
        <f>IF(OR(A77="",B77=""),"",COUNTIF('Membros'!$E$5:$E$104,B77))</f>
        <v/>
      </c>
      <c r="H77" s="7">
        <f>IF(OR(A77="",E77="",G77=""),"",MAX(E77-G77,0))</f>
        <v/>
      </c>
      <c r="I77" s="21">
        <f>IF(OR(A77="",E77="",G77=""),"",IFERROR(G77/E77,""))</f>
        <v/>
      </c>
      <c r="J77" s="10">
        <f>IF(A77="","",IF(B77="","Informar nome",IF(COUNTIF($A$5:$A$104,A77)&gt;1,"ID duplicado",IF(COUNTIF($B$5:$B$104,B77)&gt;1,"Nome duplicado",IF(C77="","Informar região",IF(D77="","Informar responsável",IF(E77="","Informar capacidade",IF(F77="","Informar status",IF(AND(F77="Inativa",G77&gt;0),"Conferir alocações",IF(G77&gt;E77,"Capacidade excedida",IF(I77&gt;='Premissas'!$B$4,"Próxima do limite","OK")))))))))))</f>
        <v/>
      </c>
      <c r="X77">
        <f>IF('Premissas'!A82="","",'Premissas'!A82)</f>
        <v/>
      </c>
    </row>
    <row r="78" ht="22" customHeight="1">
      <c r="A78" s="12" t="n"/>
      <c r="B78" s="12" t="n"/>
      <c r="C78" s="12" t="n"/>
      <c r="D78" s="12" t="n"/>
      <c r="E78" s="14" t="n"/>
      <c r="F78" s="12" t="n"/>
      <c r="G78" s="5">
        <f>IF(OR(A78="",B78=""),"",COUNTIF('Membros'!$E$5:$E$104,B78))</f>
        <v/>
      </c>
      <c r="H78" s="5">
        <f>IF(OR(A78="",E78="",G78=""),"",MAX(E78-G78,0))</f>
        <v/>
      </c>
      <c r="I78" s="23">
        <f>IF(OR(A78="",E78="",G78=""),"",IFERROR(G78/E78,""))</f>
        <v/>
      </c>
      <c r="J78" s="11">
        <f>IF(A78="","",IF(B78="","Informar nome",IF(COUNTIF($A$5:$A$104,A78)&gt;1,"ID duplicado",IF(COUNTIF($B$5:$B$104,B78)&gt;1,"Nome duplicado",IF(C78="","Informar região",IF(D78="","Informar responsável",IF(E78="","Informar capacidade",IF(F78="","Informar status",IF(AND(F78="Inativa",G78&gt;0),"Conferir alocações",IF(G78&gt;E78,"Capacidade excedida",IF(I78&gt;='Premissas'!$B$4,"Próxima do limite","OK")))))))))))</f>
        <v/>
      </c>
      <c r="X78">
        <f>IF('Premissas'!A83="","",'Premissas'!A83)</f>
        <v/>
      </c>
    </row>
    <row r="79" ht="22" customHeight="1">
      <c r="A79" s="12" t="n"/>
      <c r="B79" s="12" t="n"/>
      <c r="C79" s="12" t="n"/>
      <c r="D79" s="12" t="n"/>
      <c r="E79" s="14" t="n"/>
      <c r="F79" s="12" t="n"/>
      <c r="G79" s="7">
        <f>IF(OR(A79="",B79=""),"",COUNTIF('Membros'!$E$5:$E$104,B79))</f>
        <v/>
      </c>
      <c r="H79" s="7">
        <f>IF(OR(A79="",E79="",G79=""),"",MAX(E79-G79,0))</f>
        <v/>
      </c>
      <c r="I79" s="21">
        <f>IF(OR(A79="",E79="",G79=""),"",IFERROR(G79/E79,""))</f>
        <v/>
      </c>
      <c r="J79" s="10">
        <f>IF(A79="","",IF(B79="","Informar nome",IF(COUNTIF($A$5:$A$104,A79)&gt;1,"ID duplicado",IF(COUNTIF($B$5:$B$104,B79)&gt;1,"Nome duplicado",IF(C79="","Informar região",IF(D79="","Informar responsável",IF(E79="","Informar capacidade",IF(F79="","Informar status",IF(AND(F79="Inativa",G79&gt;0),"Conferir alocações",IF(G79&gt;E79,"Capacidade excedida",IF(I79&gt;='Premissas'!$B$4,"Próxima do limite","OK")))))))))))</f>
        <v/>
      </c>
      <c r="X79">
        <f>IF('Premissas'!A84="","",'Premissas'!A84)</f>
        <v/>
      </c>
    </row>
    <row r="80" ht="22" customHeight="1">
      <c r="A80" s="12" t="n"/>
      <c r="B80" s="12" t="n"/>
      <c r="C80" s="12" t="n"/>
      <c r="D80" s="12" t="n"/>
      <c r="E80" s="14" t="n"/>
      <c r="F80" s="12" t="n"/>
      <c r="G80" s="5">
        <f>IF(OR(A80="",B80=""),"",COUNTIF('Membros'!$E$5:$E$104,B80))</f>
        <v/>
      </c>
      <c r="H80" s="5">
        <f>IF(OR(A80="",E80="",G80=""),"",MAX(E80-G80,0))</f>
        <v/>
      </c>
      <c r="I80" s="23">
        <f>IF(OR(A80="",E80="",G80=""),"",IFERROR(G80/E80,""))</f>
        <v/>
      </c>
      <c r="J80" s="11">
        <f>IF(A80="","",IF(B80="","Informar nome",IF(COUNTIF($A$5:$A$104,A80)&gt;1,"ID duplicado",IF(COUNTIF($B$5:$B$104,B80)&gt;1,"Nome duplicado",IF(C80="","Informar região",IF(D80="","Informar responsável",IF(E80="","Informar capacidade",IF(F80="","Informar status",IF(AND(F80="Inativa",G80&gt;0),"Conferir alocações",IF(G80&gt;E80,"Capacidade excedida",IF(I80&gt;='Premissas'!$B$4,"Próxima do limite","OK")))))))))))</f>
        <v/>
      </c>
      <c r="X80">
        <f>IF('Premissas'!A85="","",'Premissas'!A85)</f>
        <v/>
      </c>
    </row>
    <row r="81" ht="22" customHeight="1">
      <c r="A81" s="12" t="n"/>
      <c r="B81" s="12" t="n"/>
      <c r="C81" s="12" t="n"/>
      <c r="D81" s="12" t="n"/>
      <c r="E81" s="14" t="n"/>
      <c r="F81" s="12" t="n"/>
      <c r="G81" s="7">
        <f>IF(OR(A81="",B81=""),"",COUNTIF('Membros'!$E$5:$E$104,B81))</f>
        <v/>
      </c>
      <c r="H81" s="7">
        <f>IF(OR(A81="",E81="",G81=""),"",MAX(E81-G81,0))</f>
        <v/>
      </c>
      <c r="I81" s="21">
        <f>IF(OR(A81="",E81="",G81=""),"",IFERROR(G81/E81,""))</f>
        <v/>
      </c>
      <c r="J81" s="10">
        <f>IF(A81="","",IF(B81="","Informar nome",IF(COUNTIF($A$5:$A$104,A81)&gt;1,"ID duplicado",IF(COUNTIF($B$5:$B$104,B81)&gt;1,"Nome duplicado",IF(C81="","Informar região",IF(D81="","Informar responsável",IF(E81="","Informar capacidade",IF(F81="","Informar status",IF(AND(F81="Inativa",G81&gt;0),"Conferir alocações",IF(G81&gt;E81,"Capacidade excedida",IF(I81&gt;='Premissas'!$B$4,"Próxima do limite","OK")))))))))))</f>
        <v/>
      </c>
      <c r="X81">
        <f>IF('Premissas'!A86="","",'Premissas'!A86)</f>
        <v/>
      </c>
    </row>
    <row r="82" ht="22" customHeight="1">
      <c r="A82" s="12" t="n"/>
      <c r="B82" s="12" t="n"/>
      <c r="C82" s="12" t="n"/>
      <c r="D82" s="12" t="n"/>
      <c r="E82" s="14" t="n"/>
      <c r="F82" s="12" t="n"/>
      <c r="G82" s="5">
        <f>IF(OR(A82="",B82=""),"",COUNTIF('Membros'!$E$5:$E$104,B82))</f>
        <v/>
      </c>
      <c r="H82" s="5">
        <f>IF(OR(A82="",E82="",G82=""),"",MAX(E82-G82,0))</f>
        <v/>
      </c>
      <c r="I82" s="23">
        <f>IF(OR(A82="",E82="",G82=""),"",IFERROR(G82/E82,""))</f>
        <v/>
      </c>
      <c r="J82" s="11">
        <f>IF(A82="","",IF(B82="","Informar nome",IF(COUNTIF($A$5:$A$104,A82)&gt;1,"ID duplicado",IF(COUNTIF($B$5:$B$104,B82)&gt;1,"Nome duplicado",IF(C82="","Informar região",IF(D82="","Informar responsável",IF(E82="","Informar capacidade",IF(F82="","Informar status",IF(AND(F82="Inativa",G82&gt;0),"Conferir alocações",IF(G82&gt;E82,"Capacidade excedida",IF(I82&gt;='Premissas'!$B$4,"Próxima do limite","OK")))))))))))</f>
        <v/>
      </c>
      <c r="X82">
        <f>IF('Premissas'!A87="","",'Premissas'!A87)</f>
        <v/>
      </c>
    </row>
    <row r="83" ht="22" customHeight="1">
      <c r="A83" s="12" t="n"/>
      <c r="B83" s="12" t="n"/>
      <c r="C83" s="12" t="n"/>
      <c r="D83" s="12" t="n"/>
      <c r="E83" s="14" t="n"/>
      <c r="F83" s="12" t="n"/>
      <c r="G83" s="7">
        <f>IF(OR(A83="",B83=""),"",COUNTIF('Membros'!$E$5:$E$104,B83))</f>
        <v/>
      </c>
      <c r="H83" s="7">
        <f>IF(OR(A83="",E83="",G83=""),"",MAX(E83-G83,0))</f>
        <v/>
      </c>
      <c r="I83" s="21">
        <f>IF(OR(A83="",E83="",G83=""),"",IFERROR(G83/E83,""))</f>
        <v/>
      </c>
      <c r="J83" s="10">
        <f>IF(A83="","",IF(B83="","Informar nome",IF(COUNTIF($A$5:$A$104,A83)&gt;1,"ID duplicado",IF(COUNTIF($B$5:$B$104,B83)&gt;1,"Nome duplicado",IF(C83="","Informar região",IF(D83="","Informar responsável",IF(E83="","Informar capacidade",IF(F83="","Informar status",IF(AND(F83="Inativa",G83&gt;0),"Conferir alocações",IF(G83&gt;E83,"Capacidade excedida",IF(I83&gt;='Premissas'!$B$4,"Próxima do limite","OK")))))))))))</f>
        <v/>
      </c>
      <c r="X83">
        <f>IF('Premissas'!A88="","",'Premissas'!A88)</f>
        <v/>
      </c>
    </row>
    <row r="84" ht="22" customHeight="1">
      <c r="A84" s="12" t="n"/>
      <c r="B84" s="12" t="n"/>
      <c r="C84" s="12" t="n"/>
      <c r="D84" s="12" t="n"/>
      <c r="E84" s="14" t="n"/>
      <c r="F84" s="12" t="n"/>
      <c r="G84" s="5">
        <f>IF(OR(A84="",B84=""),"",COUNTIF('Membros'!$E$5:$E$104,B84))</f>
        <v/>
      </c>
      <c r="H84" s="5">
        <f>IF(OR(A84="",E84="",G84=""),"",MAX(E84-G84,0))</f>
        <v/>
      </c>
      <c r="I84" s="23">
        <f>IF(OR(A84="",E84="",G84=""),"",IFERROR(G84/E84,""))</f>
        <v/>
      </c>
      <c r="J84" s="11">
        <f>IF(A84="","",IF(B84="","Informar nome",IF(COUNTIF($A$5:$A$104,A84)&gt;1,"ID duplicado",IF(COUNTIF($B$5:$B$104,B84)&gt;1,"Nome duplicado",IF(C84="","Informar região",IF(D84="","Informar responsável",IF(E84="","Informar capacidade",IF(F84="","Informar status",IF(AND(F84="Inativa",G84&gt;0),"Conferir alocações",IF(G84&gt;E84,"Capacidade excedida",IF(I84&gt;='Premissas'!$B$4,"Próxima do limite","OK")))))))))))</f>
        <v/>
      </c>
      <c r="X84">
        <f>IF('Premissas'!A89="","",'Premissas'!A89)</f>
        <v/>
      </c>
    </row>
    <row r="85" ht="22" customHeight="1">
      <c r="A85" s="12" t="n"/>
      <c r="B85" s="12" t="n"/>
      <c r="C85" s="12" t="n"/>
      <c r="D85" s="12" t="n"/>
      <c r="E85" s="14" t="n"/>
      <c r="F85" s="12" t="n"/>
      <c r="G85" s="7">
        <f>IF(OR(A85="",B85=""),"",COUNTIF('Membros'!$E$5:$E$104,B85))</f>
        <v/>
      </c>
      <c r="H85" s="7">
        <f>IF(OR(A85="",E85="",G85=""),"",MAX(E85-G85,0))</f>
        <v/>
      </c>
      <c r="I85" s="21">
        <f>IF(OR(A85="",E85="",G85=""),"",IFERROR(G85/E85,""))</f>
        <v/>
      </c>
      <c r="J85" s="10">
        <f>IF(A85="","",IF(B85="","Informar nome",IF(COUNTIF($A$5:$A$104,A85)&gt;1,"ID duplicado",IF(COUNTIF($B$5:$B$104,B85)&gt;1,"Nome duplicado",IF(C85="","Informar região",IF(D85="","Informar responsável",IF(E85="","Informar capacidade",IF(F85="","Informar status",IF(AND(F85="Inativa",G85&gt;0),"Conferir alocações",IF(G85&gt;E85,"Capacidade excedida",IF(I85&gt;='Premissas'!$B$4,"Próxima do limite","OK")))))))))))</f>
        <v/>
      </c>
      <c r="X85">
        <f>IF('Premissas'!A90="","",'Premissas'!A90)</f>
        <v/>
      </c>
    </row>
    <row r="86" ht="22" customHeight="1">
      <c r="A86" s="12" t="n"/>
      <c r="B86" s="12" t="n"/>
      <c r="C86" s="12" t="n"/>
      <c r="D86" s="12" t="n"/>
      <c r="E86" s="14" t="n"/>
      <c r="F86" s="12" t="n"/>
      <c r="G86" s="5">
        <f>IF(OR(A86="",B86=""),"",COUNTIF('Membros'!$E$5:$E$104,B86))</f>
        <v/>
      </c>
      <c r="H86" s="5">
        <f>IF(OR(A86="",E86="",G86=""),"",MAX(E86-G86,0))</f>
        <v/>
      </c>
      <c r="I86" s="23">
        <f>IF(OR(A86="",E86="",G86=""),"",IFERROR(G86/E86,""))</f>
        <v/>
      </c>
      <c r="J86" s="11">
        <f>IF(A86="","",IF(B86="","Informar nome",IF(COUNTIF($A$5:$A$104,A86)&gt;1,"ID duplicado",IF(COUNTIF($B$5:$B$104,B86)&gt;1,"Nome duplicado",IF(C86="","Informar região",IF(D86="","Informar responsável",IF(E86="","Informar capacidade",IF(F86="","Informar status",IF(AND(F86="Inativa",G86&gt;0),"Conferir alocações",IF(G86&gt;E86,"Capacidade excedida",IF(I86&gt;='Premissas'!$B$4,"Próxima do limite","OK")))))))))))</f>
        <v/>
      </c>
      <c r="X86">
        <f>IF('Premissas'!A91="","",'Premissas'!A91)</f>
        <v/>
      </c>
    </row>
    <row r="87" ht="22" customHeight="1">
      <c r="A87" s="12" t="n"/>
      <c r="B87" s="12" t="n"/>
      <c r="C87" s="12" t="n"/>
      <c r="D87" s="12" t="n"/>
      <c r="E87" s="14" t="n"/>
      <c r="F87" s="12" t="n"/>
      <c r="G87" s="7">
        <f>IF(OR(A87="",B87=""),"",COUNTIF('Membros'!$E$5:$E$104,B87))</f>
        <v/>
      </c>
      <c r="H87" s="7">
        <f>IF(OR(A87="",E87="",G87=""),"",MAX(E87-G87,0))</f>
        <v/>
      </c>
      <c r="I87" s="21">
        <f>IF(OR(A87="",E87="",G87=""),"",IFERROR(G87/E87,""))</f>
        <v/>
      </c>
      <c r="J87" s="10">
        <f>IF(A87="","",IF(B87="","Informar nome",IF(COUNTIF($A$5:$A$104,A87)&gt;1,"ID duplicado",IF(COUNTIF($B$5:$B$104,B87)&gt;1,"Nome duplicado",IF(C87="","Informar região",IF(D87="","Informar responsável",IF(E87="","Informar capacidade",IF(F87="","Informar status",IF(AND(F87="Inativa",G87&gt;0),"Conferir alocações",IF(G87&gt;E87,"Capacidade excedida",IF(I87&gt;='Premissas'!$B$4,"Próxima do limite","OK")))))))))))</f>
        <v/>
      </c>
      <c r="X87">
        <f>IF('Premissas'!A92="","",'Premissas'!A92)</f>
        <v/>
      </c>
    </row>
    <row r="88" ht="22" customHeight="1">
      <c r="A88" s="12" t="n"/>
      <c r="B88" s="12" t="n"/>
      <c r="C88" s="12" t="n"/>
      <c r="D88" s="12" t="n"/>
      <c r="E88" s="14" t="n"/>
      <c r="F88" s="12" t="n"/>
      <c r="G88" s="5">
        <f>IF(OR(A88="",B88=""),"",COUNTIF('Membros'!$E$5:$E$104,B88))</f>
        <v/>
      </c>
      <c r="H88" s="5">
        <f>IF(OR(A88="",E88="",G88=""),"",MAX(E88-G88,0))</f>
        <v/>
      </c>
      <c r="I88" s="23">
        <f>IF(OR(A88="",E88="",G88=""),"",IFERROR(G88/E88,""))</f>
        <v/>
      </c>
      <c r="J88" s="11">
        <f>IF(A88="","",IF(B88="","Informar nome",IF(COUNTIF($A$5:$A$104,A88)&gt;1,"ID duplicado",IF(COUNTIF($B$5:$B$104,B88)&gt;1,"Nome duplicado",IF(C88="","Informar região",IF(D88="","Informar responsável",IF(E88="","Informar capacidade",IF(F88="","Informar status",IF(AND(F88="Inativa",G88&gt;0),"Conferir alocações",IF(G88&gt;E88,"Capacidade excedida",IF(I88&gt;='Premissas'!$B$4,"Próxima do limite","OK")))))))))))</f>
        <v/>
      </c>
      <c r="X88">
        <f>IF('Premissas'!A93="","",'Premissas'!A93)</f>
        <v/>
      </c>
    </row>
    <row r="89" ht="22" customHeight="1">
      <c r="A89" s="12" t="n"/>
      <c r="B89" s="12" t="n"/>
      <c r="C89" s="12" t="n"/>
      <c r="D89" s="12" t="n"/>
      <c r="E89" s="14" t="n"/>
      <c r="F89" s="12" t="n"/>
      <c r="G89" s="7">
        <f>IF(OR(A89="",B89=""),"",COUNTIF('Membros'!$E$5:$E$104,B89))</f>
        <v/>
      </c>
      <c r="H89" s="7">
        <f>IF(OR(A89="",E89="",G89=""),"",MAX(E89-G89,0))</f>
        <v/>
      </c>
      <c r="I89" s="21">
        <f>IF(OR(A89="",E89="",G89=""),"",IFERROR(G89/E89,""))</f>
        <v/>
      </c>
      <c r="J89" s="10">
        <f>IF(A89="","",IF(B89="","Informar nome",IF(COUNTIF($A$5:$A$104,A89)&gt;1,"ID duplicado",IF(COUNTIF($B$5:$B$104,B89)&gt;1,"Nome duplicado",IF(C89="","Informar região",IF(D89="","Informar responsável",IF(E89="","Informar capacidade",IF(F89="","Informar status",IF(AND(F89="Inativa",G89&gt;0),"Conferir alocações",IF(G89&gt;E89,"Capacidade excedida",IF(I89&gt;='Premissas'!$B$4,"Próxima do limite","OK")))))))))))</f>
        <v/>
      </c>
      <c r="X89">
        <f>IF('Premissas'!A94="","",'Premissas'!A94)</f>
        <v/>
      </c>
    </row>
    <row r="90" ht="22" customHeight="1">
      <c r="A90" s="12" t="n"/>
      <c r="B90" s="12" t="n"/>
      <c r="C90" s="12" t="n"/>
      <c r="D90" s="12" t="n"/>
      <c r="E90" s="14" t="n"/>
      <c r="F90" s="12" t="n"/>
      <c r="G90" s="5">
        <f>IF(OR(A90="",B90=""),"",COUNTIF('Membros'!$E$5:$E$104,B90))</f>
        <v/>
      </c>
      <c r="H90" s="5">
        <f>IF(OR(A90="",E90="",G90=""),"",MAX(E90-G90,0))</f>
        <v/>
      </c>
      <c r="I90" s="23">
        <f>IF(OR(A90="",E90="",G90=""),"",IFERROR(G90/E90,""))</f>
        <v/>
      </c>
      <c r="J90" s="11">
        <f>IF(A90="","",IF(B90="","Informar nome",IF(COUNTIF($A$5:$A$104,A90)&gt;1,"ID duplicado",IF(COUNTIF($B$5:$B$104,B90)&gt;1,"Nome duplicado",IF(C90="","Informar região",IF(D90="","Informar responsável",IF(E90="","Informar capacidade",IF(F90="","Informar status",IF(AND(F90="Inativa",G90&gt;0),"Conferir alocações",IF(G90&gt;E90,"Capacidade excedida",IF(I90&gt;='Premissas'!$B$4,"Próxima do limite","OK")))))))))))</f>
        <v/>
      </c>
      <c r="X90">
        <f>IF('Premissas'!A95="","",'Premissas'!A95)</f>
        <v/>
      </c>
    </row>
    <row r="91" ht="22" customHeight="1">
      <c r="A91" s="12" t="n"/>
      <c r="B91" s="12" t="n"/>
      <c r="C91" s="12" t="n"/>
      <c r="D91" s="12" t="n"/>
      <c r="E91" s="14" t="n"/>
      <c r="F91" s="12" t="n"/>
      <c r="G91" s="7">
        <f>IF(OR(A91="",B91=""),"",COUNTIF('Membros'!$E$5:$E$104,B91))</f>
        <v/>
      </c>
      <c r="H91" s="7">
        <f>IF(OR(A91="",E91="",G91=""),"",MAX(E91-G91,0))</f>
        <v/>
      </c>
      <c r="I91" s="21">
        <f>IF(OR(A91="",E91="",G91=""),"",IFERROR(G91/E91,""))</f>
        <v/>
      </c>
      <c r="J91" s="10">
        <f>IF(A91="","",IF(B91="","Informar nome",IF(COUNTIF($A$5:$A$104,A91)&gt;1,"ID duplicado",IF(COUNTIF($B$5:$B$104,B91)&gt;1,"Nome duplicado",IF(C91="","Informar região",IF(D91="","Informar responsável",IF(E91="","Informar capacidade",IF(F91="","Informar status",IF(AND(F91="Inativa",G91&gt;0),"Conferir alocações",IF(G91&gt;E91,"Capacidade excedida",IF(I91&gt;='Premissas'!$B$4,"Próxima do limite","OK")))))))))))</f>
        <v/>
      </c>
      <c r="X91">
        <f>IF('Premissas'!A96="","",'Premissas'!A96)</f>
        <v/>
      </c>
    </row>
    <row r="92" ht="22" customHeight="1">
      <c r="A92" s="12" t="n"/>
      <c r="B92" s="12" t="n"/>
      <c r="C92" s="12" t="n"/>
      <c r="D92" s="12" t="n"/>
      <c r="E92" s="14" t="n"/>
      <c r="F92" s="12" t="n"/>
      <c r="G92" s="5">
        <f>IF(OR(A92="",B92=""),"",COUNTIF('Membros'!$E$5:$E$104,B92))</f>
        <v/>
      </c>
      <c r="H92" s="5">
        <f>IF(OR(A92="",E92="",G92=""),"",MAX(E92-G92,0))</f>
        <v/>
      </c>
      <c r="I92" s="23">
        <f>IF(OR(A92="",E92="",G92=""),"",IFERROR(G92/E92,""))</f>
        <v/>
      </c>
      <c r="J92" s="11">
        <f>IF(A92="","",IF(B92="","Informar nome",IF(COUNTIF($A$5:$A$104,A92)&gt;1,"ID duplicado",IF(COUNTIF($B$5:$B$104,B92)&gt;1,"Nome duplicado",IF(C92="","Informar região",IF(D92="","Informar responsável",IF(E92="","Informar capacidade",IF(F92="","Informar status",IF(AND(F92="Inativa",G92&gt;0),"Conferir alocações",IF(G92&gt;E92,"Capacidade excedida",IF(I92&gt;='Premissas'!$B$4,"Próxima do limite","OK")))))))))))</f>
        <v/>
      </c>
      <c r="X92">
        <f>IF('Premissas'!A97="","",'Premissas'!A97)</f>
        <v/>
      </c>
    </row>
    <row r="93" ht="22" customHeight="1">
      <c r="A93" s="12" t="n"/>
      <c r="B93" s="12" t="n"/>
      <c r="C93" s="12" t="n"/>
      <c r="D93" s="12" t="n"/>
      <c r="E93" s="14" t="n"/>
      <c r="F93" s="12" t="n"/>
      <c r="G93" s="7">
        <f>IF(OR(A93="",B93=""),"",COUNTIF('Membros'!$E$5:$E$104,B93))</f>
        <v/>
      </c>
      <c r="H93" s="7">
        <f>IF(OR(A93="",E93="",G93=""),"",MAX(E93-G93,0))</f>
        <v/>
      </c>
      <c r="I93" s="21">
        <f>IF(OR(A93="",E93="",G93=""),"",IFERROR(G93/E93,""))</f>
        <v/>
      </c>
      <c r="J93" s="10">
        <f>IF(A93="","",IF(B93="","Informar nome",IF(COUNTIF($A$5:$A$104,A93)&gt;1,"ID duplicado",IF(COUNTIF($B$5:$B$104,B93)&gt;1,"Nome duplicado",IF(C93="","Informar região",IF(D93="","Informar responsável",IF(E93="","Informar capacidade",IF(F93="","Informar status",IF(AND(F93="Inativa",G93&gt;0),"Conferir alocações",IF(G93&gt;E93,"Capacidade excedida",IF(I93&gt;='Premissas'!$B$4,"Próxima do limite","OK")))))))))))</f>
        <v/>
      </c>
      <c r="X93">
        <f>IF('Premissas'!A98="","",'Premissas'!A98)</f>
        <v/>
      </c>
    </row>
    <row r="94" ht="22" customHeight="1">
      <c r="A94" s="12" t="n"/>
      <c r="B94" s="12" t="n"/>
      <c r="C94" s="12" t="n"/>
      <c r="D94" s="12" t="n"/>
      <c r="E94" s="14" t="n"/>
      <c r="F94" s="12" t="n"/>
      <c r="G94" s="5">
        <f>IF(OR(A94="",B94=""),"",COUNTIF('Membros'!$E$5:$E$104,B94))</f>
        <v/>
      </c>
      <c r="H94" s="5">
        <f>IF(OR(A94="",E94="",G94=""),"",MAX(E94-G94,0))</f>
        <v/>
      </c>
      <c r="I94" s="23">
        <f>IF(OR(A94="",E94="",G94=""),"",IFERROR(G94/E94,""))</f>
        <v/>
      </c>
      <c r="J94" s="11">
        <f>IF(A94="","",IF(B94="","Informar nome",IF(COUNTIF($A$5:$A$104,A94)&gt;1,"ID duplicado",IF(COUNTIF($B$5:$B$104,B94)&gt;1,"Nome duplicado",IF(C94="","Informar região",IF(D94="","Informar responsável",IF(E94="","Informar capacidade",IF(F94="","Informar status",IF(AND(F94="Inativa",G94&gt;0),"Conferir alocações",IF(G94&gt;E94,"Capacidade excedida",IF(I94&gt;='Premissas'!$B$4,"Próxima do limite","OK")))))))))))</f>
        <v/>
      </c>
      <c r="X94">
        <f>IF('Premissas'!A99="","",'Premissas'!A99)</f>
        <v/>
      </c>
    </row>
    <row r="95" ht="22" customHeight="1">
      <c r="A95" s="12" t="n"/>
      <c r="B95" s="12" t="n"/>
      <c r="C95" s="12" t="n"/>
      <c r="D95" s="12" t="n"/>
      <c r="E95" s="14" t="n"/>
      <c r="F95" s="12" t="n"/>
      <c r="G95" s="7">
        <f>IF(OR(A95="",B95=""),"",COUNTIF('Membros'!$E$5:$E$104,B95))</f>
        <v/>
      </c>
      <c r="H95" s="7">
        <f>IF(OR(A95="",E95="",G95=""),"",MAX(E95-G95,0))</f>
        <v/>
      </c>
      <c r="I95" s="21">
        <f>IF(OR(A95="",E95="",G95=""),"",IFERROR(G95/E95,""))</f>
        <v/>
      </c>
      <c r="J95" s="10">
        <f>IF(A95="","",IF(B95="","Informar nome",IF(COUNTIF($A$5:$A$104,A95)&gt;1,"ID duplicado",IF(COUNTIF($B$5:$B$104,B95)&gt;1,"Nome duplicado",IF(C95="","Informar região",IF(D95="","Informar responsável",IF(E95="","Informar capacidade",IF(F95="","Informar status",IF(AND(F95="Inativa",G95&gt;0),"Conferir alocações",IF(G95&gt;E95,"Capacidade excedida",IF(I95&gt;='Premissas'!$B$4,"Próxima do limite","OK")))))))))))</f>
        <v/>
      </c>
      <c r="X95">
        <f>IF('Premissas'!A100="","",'Premissas'!A100)</f>
        <v/>
      </c>
    </row>
    <row r="96" ht="22" customHeight="1">
      <c r="A96" s="12" t="n"/>
      <c r="B96" s="12" t="n"/>
      <c r="C96" s="12" t="n"/>
      <c r="D96" s="12" t="n"/>
      <c r="E96" s="14" t="n"/>
      <c r="F96" s="12" t="n"/>
      <c r="G96" s="5">
        <f>IF(OR(A96="",B96=""),"",COUNTIF('Membros'!$E$5:$E$104,B96))</f>
        <v/>
      </c>
      <c r="H96" s="5">
        <f>IF(OR(A96="",E96="",G96=""),"",MAX(E96-G96,0))</f>
        <v/>
      </c>
      <c r="I96" s="23">
        <f>IF(OR(A96="",E96="",G96=""),"",IFERROR(G96/E96,""))</f>
        <v/>
      </c>
      <c r="J96" s="11">
        <f>IF(A96="","",IF(B96="","Informar nome",IF(COUNTIF($A$5:$A$104,A96)&gt;1,"ID duplicado",IF(COUNTIF($B$5:$B$104,B96)&gt;1,"Nome duplicado",IF(C96="","Informar região",IF(D96="","Informar responsável",IF(E96="","Informar capacidade",IF(F96="","Informar status",IF(AND(F96="Inativa",G96&gt;0),"Conferir alocações",IF(G96&gt;E96,"Capacidade excedida",IF(I96&gt;='Premissas'!$B$4,"Próxima do limite","OK")))))))))))</f>
        <v/>
      </c>
      <c r="X96">
        <f>IF('Premissas'!A101="","",'Premissas'!A101)</f>
        <v/>
      </c>
    </row>
    <row r="97" ht="22" customHeight="1">
      <c r="A97" s="12" t="n"/>
      <c r="B97" s="12" t="n"/>
      <c r="C97" s="12" t="n"/>
      <c r="D97" s="12" t="n"/>
      <c r="E97" s="14" t="n"/>
      <c r="F97" s="12" t="n"/>
      <c r="G97" s="7">
        <f>IF(OR(A97="",B97=""),"",COUNTIF('Membros'!$E$5:$E$104,B97))</f>
        <v/>
      </c>
      <c r="H97" s="7">
        <f>IF(OR(A97="",E97="",G97=""),"",MAX(E97-G97,0))</f>
        <v/>
      </c>
      <c r="I97" s="21">
        <f>IF(OR(A97="",E97="",G97=""),"",IFERROR(G97/E97,""))</f>
        <v/>
      </c>
      <c r="J97" s="10">
        <f>IF(A97="","",IF(B97="","Informar nome",IF(COUNTIF($A$5:$A$104,A97)&gt;1,"ID duplicado",IF(COUNTIF($B$5:$B$104,B97)&gt;1,"Nome duplicado",IF(C97="","Informar região",IF(D97="","Informar responsável",IF(E97="","Informar capacidade",IF(F97="","Informar status",IF(AND(F97="Inativa",G97&gt;0),"Conferir alocações",IF(G97&gt;E97,"Capacidade excedida",IF(I97&gt;='Premissas'!$B$4,"Próxima do limite","OK")))))))))))</f>
        <v/>
      </c>
      <c r="X97">
        <f>IF('Premissas'!A102="","",'Premissas'!A102)</f>
        <v/>
      </c>
    </row>
    <row r="98" ht="22" customHeight="1">
      <c r="A98" s="12" t="n"/>
      <c r="B98" s="12" t="n"/>
      <c r="C98" s="12" t="n"/>
      <c r="D98" s="12" t="n"/>
      <c r="E98" s="14" t="n"/>
      <c r="F98" s="12" t="n"/>
      <c r="G98" s="5">
        <f>IF(OR(A98="",B98=""),"",COUNTIF('Membros'!$E$5:$E$104,B98))</f>
        <v/>
      </c>
      <c r="H98" s="5">
        <f>IF(OR(A98="",E98="",G98=""),"",MAX(E98-G98,0))</f>
        <v/>
      </c>
      <c r="I98" s="23">
        <f>IF(OR(A98="",E98="",G98=""),"",IFERROR(G98/E98,""))</f>
        <v/>
      </c>
      <c r="J98" s="11">
        <f>IF(A98="","",IF(B98="","Informar nome",IF(COUNTIF($A$5:$A$104,A98)&gt;1,"ID duplicado",IF(COUNTIF($B$5:$B$104,B98)&gt;1,"Nome duplicado",IF(C98="","Informar região",IF(D98="","Informar responsável",IF(E98="","Informar capacidade",IF(F98="","Informar status",IF(AND(F98="Inativa",G98&gt;0),"Conferir alocações",IF(G98&gt;E98,"Capacidade excedida",IF(I98&gt;='Premissas'!$B$4,"Próxima do limite","OK")))))))))))</f>
        <v/>
      </c>
      <c r="X98">
        <f>IF('Premissas'!A103="","",'Premissas'!A103)</f>
        <v/>
      </c>
    </row>
    <row r="99" ht="22" customHeight="1">
      <c r="A99" s="12" t="n"/>
      <c r="B99" s="12" t="n"/>
      <c r="C99" s="12" t="n"/>
      <c r="D99" s="12" t="n"/>
      <c r="E99" s="14" t="n"/>
      <c r="F99" s="12" t="n"/>
      <c r="G99" s="7">
        <f>IF(OR(A99="",B99=""),"",COUNTIF('Membros'!$E$5:$E$104,B99))</f>
        <v/>
      </c>
      <c r="H99" s="7">
        <f>IF(OR(A99="",E99="",G99=""),"",MAX(E99-G99,0))</f>
        <v/>
      </c>
      <c r="I99" s="21">
        <f>IF(OR(A99="",E99="",G99=""),"",IFERROR(G99/E99,""))</f>
        <v/>
      </c>
      <c r="J99" s="10">
        <f>IF(A99="","",IF(B99="","Informar nome",IF(COUNTIF($A$5:$A$104,A99)&gt;1,"ID duplicado",IF(COUNTIF($B$5:$B$104,B99)&gt;1,"Nome duplicado",IF(C99="","Informar região",IF(D99="","Informar responsável",IF(E99="","Informar capacidade",IF(F99="","Informar status",IF(AND(F99="Inativa",G99&gt;0),"Conferir alocações",IF(G99&gt;E99,"Capacidade excedida",IF(I99&gt;='Premissas'!$B$4,"Próxima do limite","OK")))))))))))</f>
        <v/>
      </c>
      <c r="X99">
        <f>IF('Premissas'!A104="","",'Premissas'!A104)</f>
        <v/>
      </c>
    </row>
    <row r="100" ht="22" customHeight="1">
      <c r="A100" s="12" t="n"/>
      <c r="B100" s="12" t="n"/>
      <c r="C100" s="12" t="n"/>
      <c r="D100" s="12" t="n"/>
      <c r="E100" s="14" t="n"/>
      <c r="F100" s="12" t="n"/>
      <c r="G100" s="5">
        <f>IF(OR(A100="",B100=""),"",COUNTIF('Membros'!$E$5:$E$104,B100))</f>
        <v/>
      </c>
      <c r="H100" s="5">
        <f>IF(OR(A100="",E100="",G100=""),"",MAX(E100-G100,0))</f>
        <v/>
      </c>
      <c r="I100" s="23">
        <f>IF(OR(A100="",E100="",G100=""),"",IFERROR(G100/E100,""))</f>
        <v/>
      </c>
      <c r="J100" s="11">
        <f>IF(A100="","",IF(B100="","Informar nome",IF(COUNTIF($A$5:$A$104,A100)&gt;1,"ID duplicado",IF(COUNTIF($B$5:$B$104,B100)&gt;1,"Nome duplicado",IF(C100="","Informar região",IF(D100="","Informar responsável",IF(E100="","Informar capacidade",IF(F100="","Informar status",IF(AND(F100="Inativa",G100&gt;0),"Conferir alocações",IF(G100&gt;E100,"Capacidade excedida",IF(I100&gt;='Premissas'!$B$4,"Próxima do limite","OK")))))))))))</f>
        <v/>
      </c>
      <c r="X100">
        <f>IF('Premissas'!A105="","",'Premissas'!A105)</f>
        <v/>
      </c>
    </row>
    <row r="101" ht="22" customHeight="1">
      <c r="A101" s="12" t="n"/>
      <c r="B101" s="12" t="n"/>
      <c r="C101" s="12" t="n"/>
      <c r="D101" s="12" t="n"/>
      <c r="E101" s="14" t="n"/>
      <c r="F101" s="12" t="n"/>
      <c r="G101" s="7">
        <f>IF(OR(A101="",B101=""),"",COUNTIF('Membros'!$E$5:$E$104,B101))</f>
        <v/>
      </c>
      <c r="H101" s="7">
        <f>IF(OR(A101="",E101="",G101=""),"",MAX(E101-G101,0))</f>
        <v/>
      </c>
      <c r="I101" s="21">
        <f>IF(OR(A101="",E101="",G101=""),"",IFERROR(G101/E101,""))</f>
        <v/>
      </c>
      <c r="J101" s="10">
        <f>IF(A101="","",IF(B101="","Informar nome",IF(COUNTIF($A$5:$A$104,A101)&gt;1,"ID duplicado",IF(COUNTIF($B$5:$B$104,B101)&gt;1,"Nome duplicado",IF(C101="","Informar região",IF(D101="","Informar responsável",IF(E101="","Informar capacidade",IF(F101="","Informar status",IF(AND(F101="Inativa",G101&gt;0),"Conferir alocações",IF(G101&gt;E101,"Capacidade excedida",IF(I101&gt;='Premissas'!$B$4,"Próxima do limite","OK")))))))))))</f>
        <v/>
      </c>
      <c r="X101">
        <f>IF('Premissas'!A106="","",'Premissas'!A106)</f>
        <v/>
      </c>
    </row>
    <row r="102" ht="22" customHeight="1">
      <c r="A102" s="12" t="n"/>
      <c r="B102" s="12" t="n"/>
      <c r="C102" s="12" t="n"/>
      <c r="D102" s="12" t="n"/>
      <c r="E102" s="14" t="n"/>
      <c r="F102" s="12" t="n"/>
      <c r="G102" s="5">
        <f>IF(OR(A102="",B102=""),"",COUNTIF('Membros'!$E$5:$E$104,B102))</f>
        <v/>
      </c>
      <c r="H102" s="5">
        <f>IF(OR(A102="",E102="",G102=""),"",MAX(E102-G102,0))</f>
        <v/>
      </c>
      <c r="I102" s="23">
        <f>IF(OR(A102="",E102="",G102=""),"",IFERROR(G102/E102,""))</f>
        <v/>
      </c>
      <c r="J102" s="11">
        <f>IF(A102="","",IF(B102="","Informar nome",IF(COUNTIF($A$5:$A$104,A102)&gt;1,"ID duplicado",IF(COUNTIF($B$5:$B$104,B102)&gt;1,"Nome duplicado",IF(C102="","Informar região",IF(D102="","Informar responsável",IF(E102="","Informar capacidade",IF(F102="","Informar status",IF(AND(F102="Inativa",G102&gt;0),"Conferir alocações",IF(G102&gt;E102,"Capacidade excedida",IF(I102&gt;='Premissas'!$B$4,"Próxima do limite","OK")))))))))))</f>
        <v/>
      </c>
      <c r="X102">
        <f>IF('Premissas'!A107="","",'Premissas'!A107)</f>
        <v/>
      </c>
    </row>
    <row r="103" ht="22" customHeight="1">
      <c r="A103" s="12" t="n"/>
      <c r="B103" s="12" t="n"/>
      <c r="C103" s="12" t="n"/>
      <c r="D103" s="12" t="n"/>
      <c r="E103" s="14" t="n"/>
      <c r="F103" s="12" t="n"/>
      <c r="G103" s="7">
        <f>IF(OR(A103="",B103=""),"",COUNTIF('Membros'!$E$5:$E$104,B103))</f>
        <v/>
      </c>
      <c r="H103" s="7">
        <f>IF(OR(A103="",E103="",G103=""),"",MAX(E103-G103,0))</f>
        <v/>
      </c>
      <c r="I103" s="21">
        <f>IF(OR(A103="",E103="",G103=""),"",IFERROR(G103/E103,""))</f>
        <v/>
      </c>
      <c r="J103" s="10">
        <f>IF(A103="","",IF(B103="","Informar nome",IF(COUNTIF($A$5:$A$104,A103)&gt;1,"ID duplicado",IF(COUNTIF($B$5:$B$104,B103)&gt;1,"Nome duplicado",IF(C103="","Informar região",IF(D103="","Informar responsável",IF(E103="","Informar capacidade",IF(F103="","Informar status",IF(AND(F103="Inativa",G103&gt;0),"Conferir alocações",IF(G103&gt;E103,"Capacidade excedida",IF(I103&gt;='Premissas'!$B$4,"Próxima do limite","OK")))))))))))</f>
        <v/>
      </c>
      <c r="X103">
        <f>IF('Premissas'!A108="","",'Premissas'!A108)</f>
        <v/>
      </c>
    </row>
    <row r="104" ht="22" customHeight="1">
      <c r="A104" s="12" t="n"/>
      <c r="B104" s="12" t="n"/>
      <c r="C104" s="12" t="n"/>
      <c r="D104" s="12" t="n"/>
      <c r="E104" s="14" t="n"/>
      <c r="F104" s="12" t="n"/>
      <c r="G104" s="5">
        <f>IF(OR(A104="",B104=""),"",COUNTIF('Membros'!$E$5:$E$104,B104))</f>
        <v/>
      </c>
      <c r="H104" s="5">
        <f>IF(OR(A104="",E104="",G104=""),"",MAX(E104-G104,0))</f>
        <v/>
      </c>
      <c r="I104" s="23">
        <f>IF(OR(A104="",E104="",G104=""),"",IFERROR(G104/E104,""))</f>
        <v/>
      </c>
      <c r="J104" s="11">
        <f>IF(A104="","",IF(B104="","Informar nome",IF(COUNTIF($A$5:$A$104,A104)&gt;1,"ID duplicado",IF(COUNTIF($B$5:$B$104,B104)&gt;1,"Nome duplicado",IF(C104="","Informar região",IF(D104="","Informar responsável",IF(E104="","Informar capacidade",IF(F104="","Informar status",IF(AND(F104="Inativa",G104&gt;0),"Conferir alocações",IF(G104&gt;E104,"Capacidade excedida",IF(I104&gt;='Premissas'!$B$4,"Próxima do limite","OK")))))))))))</f>
        <v/>
      </c>
      <c r="X104">
        <f>IF('Premissas'!A109="","",'Premissas'!A109)</f>
        <v/>
      </c>
    </row>
  </sheetData>
  <autoFilter ref="A4:J104"/>
  <mergeCells count="1">
    <mergeCell ref="A1:J1"/>
  </mergeCells>
  <conditionalFormatting sqref="A5:A104">
    <cfRule type="expression" priority="1" dxfId="0">
      <formula>AND($A5&lt;&gt;"",COUNTIF($A$5:$A$104,$A5)&gt;1)</formula>
    </cfRule>
  </conditionalFormatting>
  <conditionalFormatting sqref="I5:I104">
    <cfRule type="expression" priority="2" dxfId="0">
      <formula>AND(ISNUMBER($I5),$I5&gt;1)</formula>
    </cfRule>
  </conditionalFormatting>
  <conditionalFormatting sqref="J5:J104">
    <cfRule type="expression" priority="3" dxfId="1">
      <formula>$J5="OK"</formula>
    </cfRule>
    <cfRule type="expression" priority="4" dxfId="2">
      <formula>$J5="Próxima do limite"</formula>
    </cfRule>
    <cfRule type="expression" priority="5" dxfId="0">
      <formula>AND($J5&lt;&gt;"",$J5&lt;&gt;"OK",$J5&lt;&gt;"Próxima do limite")</formula>
    </cfRule>
  </conditionalFormatting>
  <dataValidations count="5">
    <dataValidation sqref="A5:A104" showDropDown="0" showInputMessage="0" showErrorMessage="1" allowBlank="0" errorTitle="ID duplicado" error="O ID informado já existe. Use um código fictício único." type="custom">
      <formula1>OR(A5="",COUNTIF($A$5:$A$104,A5)=1)</formula1>
    </dataValidation>
    <dataValidation sqref="B5:B104" showDropDown="0" showInputMessage="0" showErrorMessage="1" allowBlank="0" errorTitle="Nome duplicado" error="O nome da célula já existe. Use um nome fictício único." type="custom">
      <formula1>OR(B5="",COUNTIF($B$5:$B$104,B5)=1)</formula1>
    </dataValidation>
    <dataValidation sqref="C5:C104" showDropDown="0" showInputMessage="1" showErrorMessage="1" allowBlank="0" errorTitle="Região inválida" error="Selecione uma região disponível nas Premissas." promptTitle="Região" prompt="Escolha uma região fictícia da lista." type="list">
      <formula1>$X$5:$X$8</formula1>
    </dataValidation>
    <dataValidation sqref="E5:E104" showDropDown="0" showInputMessage="0" showErrorMessage="1" allowBlank="0" errorTitle="Capacidade inválida" error="Informe uma capacidade inteira dentro do limite definido nas Premissas." type="custom">
      <formula1>OR(E5="",AND(ISNUMBER(E5),E5&gt;=1,E5&lt;=$Z$5,MOD(E5,1)=0))</formula1>
    </dataValidation>
    <dataValidation sqref="F5:F104" showDropDown="0" showInputMessage="0" showErrorMessage="1" allowBlank="0" errorTitle="Status inválido" error="Selecione um status disponível nas Premissas." type="list">
      <formula1>$Y$5:$Y$6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2" customWidth="1" min="3" max="3"/>
    <col width="24" customWidth="1" min="4" max="4"/>
  </cols>
  <sheetData>
    <row r="1" ht="28" customHeight="1">
      <c r="A1" s="1" t="inlineStr">
        <is>
          <t>Premissas da distribuição de membros em células</t>
        </is>
      </c>
      <c r="B1" s="19" t="n"/>
      <c r="C1" s="19" t="n"/>
      <c r="D1" s="20" t="n"/>
    </row>
    <row r="2"/>
    <row r="3" ht="30" customHeight="1">
      <c r="A3" s="3" t="inlineStr">
        <is>
          <t>Premissa</t>
        </is>
      </c>
      <c r="B3" s="3" t="inlineStr">
        <is>
          <t>Valor</t>
        </is>
      </c>
      <c r="C3" s="3" t="inlineStr">
        <is>
          <t>Uso administrativo</t>
        </is>
      </c>
      <c r="D3" s="3" t="inlineStr">
        <is>
          <t>Unidade</t>
        </is>
      </c>
    </row>
    <row r="4">
      <c r="A4" s="11" t="inlineStr">
        <is>
          <t>Alerta a partir da ocupação</t>
        </is>
      </c>
      <c r="B4" s="24" t="n">
        <v>0.85</v>
      </c>
      <c r="C4" s="11" t="inlineStr">
        <is>
          <t>Sinaliza célula próxima do limite</t>
        </is>
      </c>
      <c r="D4" s="11" t="inlineStr">
        <is>
          <t>percentual</t>
        </is>
      </c>
    </row>
    <row r="5">
      <c r="A5" s="10" t="inlineStr">
        <is>
          <t>Capacidade máxima permitida no cadastro</t>
        </is>
      </c>
      <c r="B5" s="17" t="n">
        <v>30</v>
      </c>
      <c r="C5" s="10" t="inlineStr">
        <is>
          <t>Limite de conferência para cada célula</t>
        </is>
      </c>
      <c r="D5" s="10" t="inlineStr">
        <is>
          <t>pessoas</t>
        </is>
      </c>
    </row>
    <row r="6">
      <c r="A6" s="11" t="inlineStr">
        <is>
          <t>Data mínima de cadastro</t>
        </is>
      </c>
      <c r="B6" s="25" t="n">
        <v>45658</v>
      </c>
      <c r="C6" s="11" t="inlineStr">
        <is>
          <t>Evita datas anteriores ao período adotado</t>
        </is>
      </c>
      <c r="D6" s="11" t="inlineStr">
        <is>
          <t>data</t>
        </is>
      </c>
    </row>
    <row r="7"/>
    <row r="8"/>
    <row r="9" ht="30" customHeight="1">
      <c r="A9" s="9" t="inlineStr">
        <is>
          <t>Regiões fictícias</t>
        </is>
      </c>
      <c r="B9" s="9" t="inlineStr">
        <is>
          <t>Uso</t>
        </is>
      </c>
      <c r="C9" s="9" t="inlineStr">
        <is>
          <t>Status de célula</t>
        </is>
      </c>
      <c r="D9" s="9" t="inlineStr">
        <is>
          <t>Uso</t>
        </is>
      </c>
    </row>
    <row r="10">
      <c r="A10" s="12" t="inlineStr">
        <is>
          <t>Aurora fictícia</t>
        </is>
      </c>
      <c r="B10" s="11" t="inlineStr">
        <is>
          <t>Preferência e localização da célula</t>
        </is>
      </c>
      <c r="C10" s="12" t="inlineStr">
        <is>
          <t>Ativa</t>
        </is>
      </c>
      <c r="D10" s="11" t="inlineStr">
        <is>
          <t>Situação disponível para cadastro</t>
        </is>
      </c>
    </row>
    <row r="11">
      <c r="A11" s="12" t="inlineStr">
        <is>
          <t>Bosque fictício</t>
        </is>
      </c>
      <c r="B11" s="10" t="inlineStr">
        <is>
          <t>Preferência e localização da célula</t>
        </is>
      </c>
      <c r="C11" s="12" t="inlineStr">
        <is>
          <t>Inativa</t>
        </is>
      </c>
      <c r="D11" s="10" t="inlineStr">
        <is>
          <t>Situação disponível para cadastro</t>
        </is>
      </c>
    </row>
    <row r="12">
      <c r="A12" s="12" t="inlineStr">
        <is>
          <t>Colina fictícia</t>
        </is>
      </c>
      <c r="B12" s="11" t="inlineStr">
        <is>
          <t>Preferência e localização da célula</t>
        </is>
      </c>
      <c r="C12" s="11" t="n"/>
      <c r="D12" s="11" t="n"/>
    </row>
    <row r="13">
      <c r="A13" s="12" t="inlineStr">
        <is>
          <t>Lago fictício</t>
        </is>
      </c>
      <c r="B13" s="10" t="inlineStr">
        <is>
          <t>Preferência e localização da célula</t>
        </is>
      </c>
      <c r="C13" s="10" t="n"/>
      <c r="D13" s="10" t="n"/>
    </row>
  </sheetData>
  <mergeCells count="1">
    <mergeCell ref="A1:D1"/>
  </mergeCells>
  <dataValidations count="3">
    <dataValidation sqref="B4" showDropDown="0" showInputMessage="1" showErrorMessage="1" allowBlank="0" errorTitle="Percentual inválido" error="Informe um percentual entre 50% e 100%." promptTitle="Premissa editável" prompt="Informe o ponto de alerta de ocupação." type="decimal" operator="between">
      <formula1>0.5</formula1>
      <formula2>1</formula2>
    </dataValidation>
    <dataValidation sqref="B5" showDropDown="0" showInputMessage="0" showErrorMessage="1" allowBlank="0" errorTitle="Limite inválido" error="Informe um número inteiro entre 1 e 500." type="whole" operator="between">
      <formula1>1</formula1>
      <formula2>500</formula2>
    </dataValidation>
    <dataValidation sqref="B6" showDropDown="0" showInputMessage="0" showErrorMessage="1" allowBlank="0" errorTitle="Data inválida" error="Informe uma data válida, não futura, dentro dos últimos dez anos." type="custom">
      <formula1>AND(ISNUMBER(B6),B6&lt;=TODAY(),B6&gt;=DATE(YEAR(TODAY())-10,1,1))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2026-09-11T09:40:17Z</dcterms:created>
  <dcterms:modified xmlns:dcterms="http://purl.org/dc/terms/" xmlns:xsi="http://www.w3.org/2001/XMLSchema-instance" xsi:type="dcterms:W3CDTF">2026-09-11T09:40:18+00:00Z</dcterms:modified>
</cp:coreProperties>
</file>