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espesa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'Despesas'!$A$4:$Q$104</definedName>
    <definedName name="_xlnm._FilterDatabase" localSheetId="2" hidden="1">'Premissas'!$A$3:$C$9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R$-pt-BR] #,##0.00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35"/>
      <sz val="10"/>
    </font>
    <font>
      <name val="Calibri"/>
      <b val="1"/>
      <color rgb="00FFFFFF"/>
      <sz val="11"/>
    </font>
    <font>
      <name val="Calibri"/>
      <b val="1"/>
      <color rgb="00243735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0" fontId="2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4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right" vertical="center"/>
    </xf>
    <xf numFmtId="10" fontId="2" fillId="4" borderId="1" applyAlignment="1" pivotButton="0" quotePrefix="0" xfId="0">
      <alignment horizontal="center" vertical="center" wrapText="1"/>
    </xf>
    <xf numFmtId="10" fontId="2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0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4" fontId="2" fillId="5" borderId="1" applyAlignment="1" pivotButton="0" quotePrefix="0" xfId="0">
      <alignment horizontal="right" vertical="center"/>
    </xf>
    <xf numFmtId="0" fontId="0" fillId="6" borderId="1" pivotButton="0" quotePrefix="0" xfId="0"/>
    <xf numFmtId="164" fontId="2" fillId="4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Previsto x realizado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173B3A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'Resumo'!$A$15:$A$22</f>
            </numRef>
          </cat>
          <val>
            <numRef>
              <f>'Resumo'!$B$15:$B$22</f>
            </numRef>
          </val>
        </ser>
        <ser>
          <idx val="1"/>
          <order val="1"/>
          <tx>
            <strRef>
              <f>'Resumo'!C14</f>
            </strRef>
          </tx>
          <spPr>
            <a:solidFill xmlns:a="http://schemas.openxmlformats.org/drawingml/2006/main">
              <a:srgbClr val="C8873A"/>
            </a:solidFill>
            <a:ln xmlns:a="http://schemas.openxmlformats.org/drawingml/2006/main">
              <a:solidFill>
                <a:srgbClr val="C8873A"/>
              </a:solidFill>
              <a:prstDash val="solid"/>
            </a:ln>
          </spPr>
          <cat>
            <numRef>
              <f>'Resumo'!$A$15:$A$22</f>
            </numRef>
          </cat>
          <val>
            <numRef>
              <f>'Resumo'!$C$15:$C$22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numFmt formatCode="[$R$-pt-BR] 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Etapa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4752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9" customWidth="1" min="4" max="4"/>
    <col width="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Resumo das despesas de eventos</t>
        </is>
      </c>
    </row>
    <row r="2"/>
    <row r="3"/>
    <row r="4">
      <c r="A4" s="2" t="inlineStr">
        <is>
          <t>Indicador</t>
        </is>
      </c>
      <c r="B4" s="2" t="inlineStr">
        <is>
          <t>Valor</t>
        </is>
      </c>
    </row>
    <row r="5">
      <c r="A5" s="3" t="inlineStr">
        <is>
          <t>Itens registrados</t>
        </is>
      </c>
      <c r="B5" s="4">
        <f>IF(COUNTA(Despesas!$D$5:$D$104)=0,"",COUNTA(Despesas!$D$5:$D$104))</f>
        <v/>
      </c>
    </row>
    <row r="6">
      <c r="A6" s="5" t="inlineStr">
        <is>
          <t>Itens com valor realizado</t>
        </is>
      </c>
      <c r="B6" s="6">
        <f>IF(COUNT(Despesas!$J$5:$J$104)=0,"",COUNT(Despesas!$J$5:$J$104))</f>
        <v/>
      </c>
    </row>
    <row r="7">
      <c r="A7" s="3" t="inlineStr">
        <is>
          <t>Total previsto</t>
        </is>
      </c>
      <c r="B7" s="26">
        <f>IF(COUNT(Despesas!$H$5:$H$104)=0,"",SUM(Despesas!$H$5:$H$104))</f>
        <v/>
      </c>
    </row>
    <row r="8">
      <c r="A8" s="5" t="inlineStr">
        <is>
          <t>Total realizado</t>
        </is>
      </c>
      <c r="B8" s="27">
        <f>IF(COUNT(Despesas!$J$5:$J$104)=0,"",SUM(Despesas!$J$5:$J$104))</f>
        <v/>
      </c>
    </row>
    <row r="9">
      <c r="A9" s="3" t="inlineStr">
        <is>
          <t>Saldo entre previsto e realizado</t>
        </is>
      </c>
      <c r="B9" s="26">
        <f>IF(OR($B$7="",$B$8=""),"",$B$7-$B$8)</f>
        <v/>
      </c>
    </row>
    <row r="10">
      <c r="A10" s="5" t="inlineStr">
        <is>
          <t>Variação geral</t>
        </is>
      </c>
      <c r="B10" s="9">
        <f>IFERROR(IF(OR($B$7="",$B$8=""),"",($B$8-$B$7)/$B$7),"")</f>
        <v/>
      </c>
    </row>
    <row r="11">
      <c r="A11" s="3" t="inlineStr">
        <is>
          <t>Itens para conferência</t>
        </is>
      </c>
      <c r="B11" s="4">
        <f>IF(COUNTA(Despesas!$D$5:$D$104)=0,"",COUNTIF(Despesas!$Q$5:$Q$104,"Conferir*"))</f>
        <v/>
      </c>
    </row>
    <row r="12"/>
    <row r="13">
      <c r="A13" s="10" t="inlineStr">
        <is>
          <t>Totais por etapa</t>
        </is>
      </c>
      <c r="B13" s="10" t="n"/>
      <c r="C13" s="10" t="n"/>
      <c r="D13" s="10" t="n"/>
    </row>
    <row r="14">
      <c r="A14" s="2" t="inlineStr">
        <is>
          <t>Etapa</t>
        </is>
      </c>
      <c r="B14" s="2" t="inlineStr">
        <is>
          <t>Previsto</t>
        </is>
      </c>
      <c r="C14" s="2" t="inlineStr">
        <is>
          <t>Realizado</t>
        </is>
      </c>
      <c r="D14" s="2" t="inlineStr">
        <is>
          <t>Diferença</t>
        </is>
      </c>
    </row>
    <row r="15">
      <c r="A15" s="11">
        <f>Premissas!$E$4</f>
        <v/>
      </c>
      <c r="B15" s="26">
        <f>IF(COUNTIFS(Despesas!$C$5:$C$104,$A15,Despesas!$H$5:$H$104,"&gt;0")=0,"",SUMIF(Despesas!$C$5:$C$104,$A15,Despesas!$H$5:$H$104))</f>
        <v/>
      </c>
      <c r="C15" s="26">
        <f>IF(COUNTIFS(Despesas!$C$5:$C$104,$A15,Despesas!$J$5:$J$104,"&gt;0")=0,"",SUMIF(Despesas!$C$5:$C$104,$A15,Despesas!$J$5:$J$104))</f>
        <v/>
      </c>
      <c r="D15" s="26">
        <f>IF(OR($B15="",$C15=""),"",$B15-$C15)</f>
        <v/>
      </c>
    </row>
    <row r="16">
      <c r="A16" s="12">
        <f>Premissas!$E$5</f>
        <v/>
      </c>
      <c r="B16" s="27">
        <f>IF(COUNTIFS(Despesas!$C$5:$C$104,$A16,Despesas!$H$5:$H$104,"&gt;0")=0,"",SUMIF(Despesas!$C$5:$C$104,$A16,Despesas!$H$5:$H$104))</f>
        <v/>
      </c>
      <c r="C16" s="27">
        <f>IF(COUNTIFS(Despesas!$C$5:$C$104,$A16,Despesas!$J$5:$J$104,"&gt;0")=0,"",SUMIF(Despesas!$C$5:$C$104,$A16,Despesas!$J$5:$J$104))</f>
        <v/>
      </c>
      <c r="D16" s="27">
        <f>IF(OR($B16="",$C16=""),"",$B16-$C16)</f>
        <v/>
      </c>
    </row>
    <row r="17">
      <c r="A17" s="11">
        <f>Premissas!$E$6</f>
        <v/>
      </c>
      <c r="B17" s="26">
        <f>IF(COUNTIFS(Despesas!$C$5:$C$104,$A17,Despesas!$H$5:$H$104,"&gt;0")=0,"",SUMIF(Despesas!$C$5:$C$104,$A17,Despesas!$H$5:$H$104))</f>
        <v/>
      </c>
      <c r="C17" s="26">
        <f>IF(COUNTIFS(Despesas!$C$5:$C$104,$A17,Despesas!$J$5:$J$104,"&gt;0")=0,"",SUMIF(Despesas!$C$5:$C$104,$A17,Despesas!$J$5:$J$104))</f>
        <v/>
      </c>
      <c r="D17" s="26">
        <f>IF(OR($B17="",$C17=""),"",$B17-$C17)</f>
        <v/>
      </c>
    </row>
    <row r="18">
      <c r="A18" s="12">
        <f>Premissas!$E$7</f>
        <v/>
      </c>
      <c r="B18" s="27">
        <f>IF(COUNTIFS(Despesas!$C$5:$C$104,$A18,Despesas!$H$5:$H$104,"&gt;0")=0,"",SUMIF(Despesas!$C$5:$C$104,$A18,Despesas!$H$5:$H$104))</f>
        <v/>
      </c>
      <c r="C18" s="27">
        <f>IF(COUNTIFS(Despesas!$C$5:$C$104,$A18,Despesas!$J$5:$J$104,"&gt;0")=0,"",SUMIF(Despesas!$C$5:$C$104,$A18,Despesas!$J$5:$J$104))</f>
        <v/>
      </c>
      <c r="D18" s="27">
        <f>IF(OR($B18="",$C18=""),"",$B18-$C18)</f>
        <v/>
      </c>
    </row>
    <row r="19">
      <c r="A19" s="11">
        <f>Premissas!$E$8</f>
        <v/>
      </c>
      <c r="B19" s="26">
        <f>IF(COUNTIFS(Despesas!$C$5:$C$104,$A19,Despesas!$H$5:$H$104,"&gt;0")=0,"",SUMIF(Despesas!$C$5:$C$104,$A19,Despesas!$H$5:$H$104))</f>
        <v/>
      </c>
      <c r="C19" s="26">
        <f>IF(COUNTIFS(Despesas!$C$5:$C$104,$A19,Despesas!$J$5:$J$104,"&gt;0")=0,"",SUMIF(Despesas!$C$5:$C$104,$A19,Despesas!$J$5:$J$104))</f>
        <v/>
      </c>
      <c r="D19" s="26">
        <f>IF(OR($B19="",$C19=""),"",$B19-$C19)</f>
        <v/>
      </c>
    </row>
    <row r="20">
      <c r="A20" s="12">
        <f>Premissas!$E$9</f>
        <v/>
      </c>
      <c r="B20" s="27">
        <f>IF(COUNTIFS(Despesas!$C$5:$C$104,$A20,Despesas!$H$5:$H$104,"&gt;0")=0,"",SUMIF(Despesas!$C$5:$C$104,$A20,Despesas!$H$5:$H$104))</f>
        <v/>
      </c>
      <c r="C20" s="27">
        <f>IF(COUNTIFS(Despesas!$C$5:$C$104,$A20,Despesas!$J$5:$J$104,"&gt;0")=0,"",SUMIF(Despesas!$C$5:$C$104,$A20,Despesas!$J$5:$J$104))</f>
        <v/>
      </c>
      <c r="D20" s="27">
        <f>IF(OR($B20="",$C20=""),"",$B20-$C20)</f>
        <v/>
      </c>
    </row>
    <row r="21">
      <c r="A21" s="11">
        <f>Premissas!$E$10</f>
        <v/>
      </c>
      <c r="B21" s="26">
        <f>IF(COUNTIFS(Despesas!$C$5:$C$104,$A21,Despesas!$H$5:$H$104,"&gt;0")=0,"",SUMIF(Despesas!$C$5:$C$104,$A21,Despesas!$H$5:$H$104))</f>
        <v/>
      </c>
      <c r="C21" s="26">
        <f>IF(COUNTIFS(Despesas!$C$5:$C$104,$A21,Despesas!$J$5:$J$104,"&gt;0")=0,"",SUMIF(Despesas!$C$5:$C$104,$A21,Despesas!$J$5:$J$104))</f>
        <v/>
      </c>
      <c r="D21" s="26">
        <f>IF(OR($B21="",$C21=""),"",$B21-$C21)</f>
        <v/>
      </c>
    </row>
    <row r="22">
      <c r="A22" s="12">
        <f>Premissas!$E$11</f>
        <v/>
      </c>
      <c r="B22" s="27">
        <f>IF(COUNTIFS(Despesas!$C$5:$C$104,$A22,Despesas!$H$5:$H$104,"&gt;0")=0,"",SUMIF(Despesas!$C$5:$C$104,$A22,Despesas!$H$5:$H$104))</f>
        <v/>
      </c>
      <c r="C22" s="27">
        <f>IF(COUNTIFS(Despesas!$C$5:$C$104,$A22,Despesas!$J$5:$J$104,"&gt;0")=0,"",SUMIF(Despesas!$C$5:$C$104,$A22,Despesas!$J$5:$J$104))</f>
        <v/>
      </c>
      <c r="D22" s="27">
        <f>IF(OR($B22="",$C22=""),"",$B22-$C22)</f>
        <v/>
      </c>
    </row>
  </sheetData>
  <mergeCells count="1">
    <mergeCell ref="A1:N1"/>
  </mergeCells>
  <conditionalFormatting sqref="B9">
    <cfRule type="expression" priority="1" dxfId="0">
      <formula>AND($B$9&lt;&gt;"",$B$9&gt;=0)</formula>
    </cfRule>
    <cfRule type="expression" priority="2" dxfId="1">
      <formula>AND($B$9&lt;&gt;"",$B$9&lt;0)</formula>
    </cfRule>
  </conditionalFormatting>
  <conditionalFormatting sqref="B11">
    <cfRule type="expression" priority="3" dxfId="1">
      <formula>AND($B$11&lt;&gt;"",$B$11&gt;0)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8" customWidth="1" min="3" max="3"/>
    <col width="34" customWidth="1" min="4" max="4"/>
    <col width="29" customWidth="1" min="5" max="5"/>
    <col width="12" customWidth="1" min="6" max="6"/>
    <col width="18" customWidth="1" min="7" max="7"/>
    <col width="17" customWidth="1" min="8" max="8"/>
    <col width="17" customWidth="1" min="9" max="9"/>
    <col width="17" customWidth="1" min="10" max="10"/>
    <col width="16" customWidth="1" min="11" max="11"/>
    <col width="14" customWidth="1" min="12" max="12"/>
    <col width="20" customWidth="1" min="13" max="13"/>
    <col width="34" customWidth="1" min="14" max="14"/>
    <col width="25" customWidth="1" min="15" max="15"/>
    <col width="14" customWidth="1" min="16" max="16"/>
    <col width="23" customWidth="1" min="17" max="17"/>
  </cols>
  <sheetData>
    <row r="1" ht="28" customHeight="1">
      <c r="A1" s="1" t="inlineStr">
        <is>
          <t>Despesas de eventos da igreja — registros fictícios</t>
        </is>
      </c>
    </row>
    <row r="2">
      <c r="A2" s="13" t="inlineStr">
        <is>
          <t>Registre valores previstos e reais. Os avisos indicam somente a necessidade de conferência humana.</t>
        </is>
      </c>
    </row>
    <row r="3"/>
    <row r="4" ht="34" customHeight="1">
      <c r="A4" s="2" t="inlineStr">
        <is>
          <t>Data</t>
        </is>
      </c>
      <c r="B4" s="2" t="inlineStr">
        <is>
          <t>Evento</t>
        </is>
      </c>
      <c r="C4" s="2" t="inlineStr">
        <is>
          <t>Etapa</t>
        </is>
      </c>
      <c r="D4" s="2" t="inlineStr">
        <is>
          <t>Descrição</t>
        </is>
      </c>
      <c r="E4" s="2" t="inlineStr">
        <is>
          <t>Fornecedor</t>
        </is>
      </c>
      <c r="F4" s="2" t="inlineStr">
        <is>
          <t>Quantidade</t>
        </is>
      </c>
      <c r="G4" s="2" t="inlineStr">
        <is>
          <t>Valor unit. previsto</t>
        </is>
      </c>
      <c r="H4" s="2" t="inlineStr">
        <is>
          <t>Total previsto</t>
        </is>
      </c>
      <c r="I4" s="2" t="inlineStr">
        <is>
          <t>Valor unit. real</t>
        </is>
      </c>
      <c r="J4" s="2" t="inlineStr">
        <is>
          <t>Total real</t>
        </is>
      </c>
      <c r="K4" s="2" t="inlineStr">
        <is>
          <t>Variação (R$)</t>
        </is>
      </c>
      <c r="L4" s="2" t="inlineStr">
        <is>
          <t>Variação (%)</t>
        </is>
      </c>
      <c r="M4" s="2" t="inlineStr">
        <is>
          <t>Responsável</t>
        </is>
      </c>
      <c r="N4" s="2" t="inlineStr">
        <is>
          <t>Ministério</t>
        </is>
      </c>
      <c r="O4" s="2" t="inlineStr">
        <is>
          <t>Patrimônio vinculado</t>
        </is>
      </c>
      <c r="P4" s="2" t="inlineStr">
        <is>
          <t>Status</t>
        </is>
      </c>
      <c r="Q4" s="2" t="inlineStr">
        <is>
          <t>Conferência</t>
        </is>
      </c>
    </row>
    <row r="5">
      <c r="A5" s="28" t="n">
        <v>46251</v>
      </c>
      <c r="B5" s="15" t="inlineStr">
        <is>
          <t>Encontro Fictício Horizonte</t>
        </is>
      </c>
      <c r="C5" s="16" t="inlineStr">
        <is>
          <t>Planejamento</t>
        </is>
      </c>
      <c r="D5" s="15" t="inlineStr">
        <is>
          <t>Reserva fictícia de espaço</t>
        </is>
      </c>
      <c r="E5" s="15" t="inlineStr">
        <is>
          <t>Fornecedor Fictício Álamo</t>
        </is>
      </c>
      <c r="F5" s="17" t="n">
        <v>1</v>
      </c>
      <c r="G5" s="29" t="n">
        <v>1400</v>
      </c>
      <c r="H5" s="26">
        <f>IF(OR($D5="",$P5="Cancelado",$F5="",$G5=""),"",$F5*$G5)</f>
        <v/>
      </c>
      <c r="I5" s="29" t="n">
        <v>1450</v>
      </c>
      <c r="J5" s="26">
        <f>IF(OR($D5="",$P5="Cancelado",$F5="",$I5=""),"",$F5*$I5)</f>
        <v/>
      </c>
      <c r="K5" s="26">
        <f>IF(OR($H5="",$J5=""),"",$J5-$H5)</f>
        <v/>
      </c>
      <c r="L5" s="19">
        <f>IFERROR(IF(OR($H5="",$J5=""),"",$K5/$H5),"")</f>
        <v/>
      </c>
      <c r="M5" s="15" t="inlineStr">
        <is>
          <t>Pessoa Fictícia 01</t>
        </is>
      </c>
      <c r="N5" s="15" t="inlineStr">
        <is>
          <t>Ministério Fictício de Administração</t>
        </is>
      </c>
      <c r="O5" s="15" t="inlineStr">
        <is>
          <t>Não se aplica</t>
        </is>
      </c>
      <c r="P5" s="16" t="inlineStr">
        <is>
          <t>Pago</t>
        </is>
      </c>
      <c r="Q5" s="11">
        <f>IF($D5="","",IFERROR(IF(AND($P5="Pago",$J5=""),"Conferir valor real",IF(AND($J5&lt;&gt;"",$J5&gt;Premissas!$B$4),"Conferir valor alto",IF(AND($L5&lt;&gt;"",ABS($L5)&gt;Premissas!$B$5),"Conferir variação","Sem alerta"))),"Conferir dados"))</f>
        <v/>
      </c>
    </row>
    <row r="6">
      <c r="A6" s="28" t="n">
        <v>46254</v>
      </c>
      <c r="B6" s="15" t="inlineStr">
        <is>
          <t>Encontro Fictício Horizonte</t>
        </is>
      </c>
      <c r="C6" s="16" t="inlineStr">
        <is>
          <t>Comunicação</t>
        </is>
      </c>
      <c r="D6" s="15" t="inlineStr">
        <is>
          <t>Impressão de cartazes fictícios</t>
        </is>
      </c>
      <c r="E6" s="15" t="inlineStr">
        <is>
          <t>Fornecedor Fictício Ipê</t>
        </is>
      </c>
      <c r="F6" s="17" t="n">
        <v>100</v>
      </c>
      <c r="G6" s="29" t="n">
        <v>2.2</v>
      </c>
      <c r="H6" s="27">
        <f>IF(OR($D6="",$P6="Cancelado",$F6="",$G6=""),"",$F6*$G6)</f>
        <v/>
      </c>
      <c r="I6" s="29" t="n">
        <v>2.1</v>
      </c>
      <c r="J6" s="27">
        <f>IF(OR($D6="",$P6="Cancelado",$F6="",$I6=""),"",$F6*$I6)</f>
        <v/>
      </c>
      <c r="K6" s="27">
        <f>IF(OR($H6="",$J6=""),"",$J6-$H6)</f>
        <v/>
      </c>
      <c r="L6" s="20">
        <f>IFERROR(IF(OR($H6="",$J6=""),"",$K6/$H6),"")</f>
        <v/>
      </c>
      <c r="M6" s="15" t="inlineStr">
        <is>
          <t>Pessoa Fictícia 02</t>
        </is>
      </c>
      <c r="N6" s="15" t="inlineStr">
        <is>
          <t>Ministério Fictício de Comunicação</t>
        </is>
      </c>
      <c r="O6" s="15" t="inlineStr">
        <is>
          <t>Não se aplica</t>
        </is>
      </c>
      <c r="P6" s="16" t="inlineStr">
        <is>
          <t>Pago</t>
        </is>
      </c>
      <c r="Q6" s="12">
        <f>IF($D6="","",IFERROR(IF(AND($P6="Pago",$J6=""),"Conferir valor real",IF(AND($J6&lt;&gt;"",$J6&gt;Premissas!$B$4),"Conferir valor alto",IF(AND($L6&lt;&gt;"",ABS($L6)&gt;Premissas!$B$5),"Conferir variação","Sem alerta"))),"Conferir dados"))</f>
        <v/>
      </c>
    </row>
    <row r="7">
      <c r="A7" s="28" t="n">
        <v>46257</v>
      </c>
      <c r="B7" s="15" t="inlineStr">
        <is>
          <t>Encontro Fictício Horizonte</t>
        </is>
      </c>
      <c r="C7" s="16" t="inlineStr">
        <is>
          <t>Infraestrutura</t>
        </is>
      </c>
      <c r="D7" s="15" t="inlineStr">
        <is>
          <t>Locação fictícia de cadeiras</t>
        </is>
      </c>
      <c r="E7" s="15" t="inlineStr">
        <is>
          <t>Fornecedor Fictício Nuvem</t>
        </is>
      </c>
      <c r="F7" s="17" t="n">
        <v>80</v>
      </c>
      <c r="G7" s="29" t="n">
        <v>8.5</v>
      </c>
      <c r="H7" s="26">
        <f>IF(OR($D7="",$P7="Cancelado",$F7="",$G7=""),"",$F7*$G7)</f>
        <v/>
      </c>
      <c r="I7" s="29" t="n">
        <v>9</v>
      </c>
      <c r="J7" s="26">
        <f>IF(OR($D7="",$P7="Cancelado",$F7="",$I7=""),"",$F7*$I7)</f>
        <v/>
      </c>
      <c r="K7" s="26">
        <f>IF(OR($H7="",$J7=""),"",$J7-$H7)</f>
        <v/>
      </c>
      <c r="L7" s="19">
        <f>IFERROR(IF(OR($H7="",$J7=""),"",$K7/$H7),"")</f>
        <v/>
      </c>
      <c r="M7" s="15" t="inlineStr">
        <is>
          <t>Pessoa Fictícia 03</t>
        </is>
      </c>
      <c r="N7" s="15" t="inlineStr">
        <is>
          <t>Ministério Fictício de Logística</t>
        </is>
      </c>
      <c r="O7" s="15" t="inlineStr">
        <is>
          <t>Não se aplica</t>
        </is>
      </c>
      <c r="P7" s="16" t="inlineStr">
        <is>
          <t>Pago</t>
        </is>
      </c>
      <c r="Q7" s="11">
        <f>IF($D7="","",IFERROR(IF(AND($P7="Pago",$J7=""),"Conferir valor real",IF(AND($J7&lt;&gt;"",$J7&gt;Premissas!$B$4),"Conferir valor alto",IF(AND($L7&lt;&gt;"",ABS($L7)&gt;Premissas!$B$5),"Conferir variação","Sem alerta"))),"Conferir dados"))</f>
        <v/>
      </c>
    </row>
    <row r="8">
      <c r="A8" s="28" t="n">
        <v>46260</v>
      </c>
      <c r="B8" s="15" t="inlineStr">
        <is>
          <t>Encontro Fictício Horizonte</t>
        </is>
      </c>
      <c r="C8" s="16" t="inlineStr">
        <is>
          <t>Alimentação</t>
        </is>
      </c>
      <c r="D8" s="15" t="inlineStr">
        <is>
          <t>Lanche individual fictício</t>
        </is>
      </c>
      <c r="E8" s="15" t="inlineStr">
        <is>
          <t>Fornecedor Fictício Girassol</t>
        </is>
      </c>
      <c r="F8" s="17" t="n">
        <v>120</v>
      </c>
      <c r="G8" s="29" t="n">
        <v>14</v>
      </c>
      <c r="H8" s="27">
        <f>IF(OR($D8="",$P8="Cancelado",$F8="",$G8=""),"",$F8*$G8)</f>
        <v/>
      </c>
      <c r="I8" s="29" t="n">
        <v>15.5</v>
      </c>
      <c r="J8" s="27">
        <f>IF(OR($D8="",$P8="Cancelado",$F8="",$I8=""),"",$F8*$I8)</f>
        <v/>
      </c>
      <c r="K8" s="27">
        <f>IF(OR($H8="",$J8=""),"",$J8-$H8)</f>
        <v/>
      </c>
      <c r="L8" s="20">
        <f>IFERROR(IF(OR($H8="",$J8=""),"",$K8/$H8),"")</f>
        <v/>
      </c>
      <c r="M8" s="15" t="inlineStr">
        <is>
          <t>Pessoa Fictícia 04</t>
        </is>
      </c>
      <c r="N8" s="15" t="inlineStr">
        <is>
          <t>Ministério Fictício de Acolhimento</t>
        </is>
      </c>
      <c r="O8" s="15" t="inlineStr">
        <is>
          <t>Não se aplica</t>
        </is>
      </c>
      <c r="P8" s="16" t="inlineStr">
        <is>
          <t>Pago</t>
        </is>
      </c>
      <c r="Q8" s="12">
        <f>IF($D8="","",IFERROR(IF(AND($P8="Pago",$J8=""),"Conferir valor real",IF(AND($J8&lt;&gt;"",$J8&gt;Premissas!$B$4),"Conferir valor alto",IF(AND($L8&lt;&gt;"",ABS($L8)&gt;Premissas!$B$5),"Conferir variação","Sem alerta"))),"Conferir dados"))</f>
        <v/>
      </c>
    </row>
    <row r="9">
      <c r="A9" s="28" t="n">
        <v>46263</v>
      </c>
      <c r="B9" s="15" t="inlineStr">
        <is>
          <t>Encontro Fictício Horizonte</t>
        </is>
      </c>
      <c r="C9" s="16" t="inlineStr">
        <is>
          <t>Programação</t>
        </is>
      </c>
      <c r="D9" s="15" t="inlineStr">
        <is>
          <t>Material cênico fictício</t>
        </is>
      </c>
      <c r="E9" s="15" t="inlineStr">
        <is>
          <t>Fornecedor Fictício Horizonte Azul</t>
        </is>
      </c>
      <c r="F9" s="17" t="n">
        <v>1</v>
      </c>
      <c r="G9" s="29" t="n">
        <v>520</v>
      </c>
      <c r="H9" s="26">
        <f>IF(OR($D9="",$P9="Cancelado",$F9="",$G9=""),"",$F9*$G9)</f>
        <v/>
      </c>
      <c r="I9" s="29" t="n">
        <v>480</v>
      </c>
      <c r="J9" s="26">
        <f>IF(OR($D9="",$P9="Cancelado",$F9="",$I9=""),"",$F9*$I9)</f>
        <v/>
      </c>
      <c r="K9" s="26">
        <f>IF(OR($H9="",$J9=""),"",$J9-$H9)</f>
        <v/>
      </c>
      <c r="L9" s="19">
        <f>IFERROR(IF(OR($H9="",$J9=""),"",$K9/$H9),"")</f>
        <v/>
      </c>
      <c r="M9" s="15" t="inlineStr">
        <is>
          <t>Pessoa Fictícia 05</t>
        </is>
      </c>
      <c r="N9" s="15" t="inlineStr">
        <is>
          <t>Ministério Fictício de Artes</t>
        </is>
      </c>
      <c r="O9" s="15" t="inlineStr">
        <is>
          <t>Painel fictício PT-001</t>
        </is>
      </c>
      <c r="P9" s="16" t="inlineStr">
        <is>
          <t>Pago</t>
        </is>
      </c>
      <c r="Q9" s="11">
        <f>IF($D9="","",IFERROR(IF(AND($P9="Pago",$J9=""),"Conferir valor real",IF(AND($J9&lt;&gt;"",$J9&gt;Premissas!$B$4),"Conferir valor alto",IF(AND($L9&lt;&gt;"",ABS($L9)&gt;Premissas!$B$5),"Conferir variação","Sem alerta"))),"Conferir dados"))</f>
        <v/>
      </c>
    </row>
    <row r="10">
      <c r="A10" s="28" t="n">
        <v>46266</v>
      </c>
      <c r="B10" s="15" t="inlineStr">
        <is>
          <t>Encontro Fictício Horizonte</t>
        </is>
      </c>
      <c r="C10" s="16" t="inlineStr">
        <is>
          <t>Recepção</t>
        </is>
      </c>
      <c r="D10" s="15" t="inlineStr">
        <is>
          <t>Crachás fictícios para participantes</t>
        </is>
      </c>
      <c r="E10" s="15" t="inlineStr">
        <is>
          <t>Fornecedor Fictício Cedro</t>
        </is>
      </c>
      <c r="F10" s="17" t="n">
        <v>120</v>
      </c>
      <c r="G10" s="29" t="n">
        <v>1.5</v>
      </c>
      <c r="H10" s="27">
        <f>IF(OR($D10="",$P10="Cancelado",$F10="",$G10=""),"",$F10*$G10)</f>
        <v/>
      </c>
      <c r="I10" s="29" t="n">
        <v>1.4</v>
      </c>
      <c r="J10" s="27">
        <f>IF(OR($D10="",$P10="Cancelado",$F10="",$I10=""),"",$F10*$I10)</f>
        <v/>
      </c>
      <c r="K10" s="27">
        <f>IF(OR($H10="",$J10=""),"",$J10-$H10)</f>
        <v/>
      </c>
      <c r="L10" s="20">
        <f>IFERROR(IF(OR($H10="",$J10=""),"",$K10/$H10),"")</f>
        <v/>
      </c>
      <c r="M10" s="15" t="inlineStr">
        <is>
          <t>Pessoa Fictícia 02</t>
        </is>
      </c>
      <c r="N10" s="15" t="inlineStr">
        <is>
          <t>Ministério Fictício de Acolhimento</t>
        </is>
      </c>
      <c r="O10" s="15" t="inlineStr">
        <is>
          <t>Não se aplica</t>
        </is>
      </c>
      <c r="P10" s="16" t="inlineStr">
        <is>
          <t>Pago</t>
        </is>
      </c>
      <c r="Q10" s="12">
        <f>IF($D10="","",IFERROR(IF(AND($P10="Pago",$J10=""),"Conferir valor real",IF(AND($J10&lt;&gt;"",$J10&gt;Premissas!$B$4),"Conferir valor alto",IF(AND($L10&lt;&gt;"",ABS($L10)&gt;Premissas!$B$5),"Conferir variação","Sem alerta"))),"Conferir dados"))</f>
        <v/>
      </c>
    </row>
    <row r="11">
      <c r="A11" s="28" t="n">
        <v>46268</v>
      </c>
      <c r="B11" s="15" t="inlineStr">
        <is>
          <t>Encontro Fictício Horizonte</t>
        </is>
      </c>
      <c r="C11" s="16" t="inlineStr">
        <is>
          <t>Encerramento</t>
        </is>
      </c>
      <c r="D11" s="15" t="inlineStr">
        <is>
          <t>Limpeza fictícia após o evento</t>
        </is>
      </c>
      <c r="E11" s="15" t="inlineStr">
        <is>
          <t>Fornecedor Fictício Brisa</t>
        </is>
      </c>
      <c r="F11" s="17" t="n">
        <v>1</v>
      </c>
      <c r="G11" s="29" t="n">
        <v>650</v>
      </c>
      <c r="H11" s="26">
        <f>IF(OR($D11="",$P11="Cancelado",$F11="",$G11=""),"",$F11*$G11)</f>
        <v/>
      </c>
      <c r="I11" s="29" t="n">
        <v>700</v>
      </c>
      <c r="J11" s="26">
        <f>IF(OR($D11="",$P11="Cancelado",$F11="",$I11=""),"",$F11*$I11)</f>
        <v/>
      </c>
      <c r="K11" s="26">
        <f>IF(OR($H11="",$J11=""),"",$J11-$H11)</f>
        <v/>
      </c>
      <c r="L11" s="19">
        <f>IFERROR(IF(OR($H11="",$J11=""),"",$K11/$H11),"")</f>
        <v/>
      </c>
      <c r="M11" s="15" t="inlineStr">
        <is>
          <t>Pessoa Fictícia 03</t>
        </is>
      </c>
      <c r="N11" s="15" t="inlineStr">
        <is>
          <t>Ministério Fictício de Logística</t>
        </is>
      </c>
      <c r="O11" s="15" t="inlineStr">
        <is>
          <t>Não se aplica</t>
        </is>
      </c>
      <c r="P11" s="16" t="inlineStr">
        <is>
          <t>Pago</t>
        </is>
      </c>
      <c r="Q11" s="11">
        <f>IF($D11="","",IFERROR(IF(AND($P11="Pago",$J11=""),"Conferir valor real",IF(AND($J11&lt;&gt;"",$J11&gt;Premissas!$B$4),"Conferir valor alto",IF(AND($L11&lt;&gt;"",ABS($L11)&gt;Premissas!$B$5),"Conferir variação","Sem alerta"))),"Conferir dados"))</f>
        <v/>
      </c>
    </row>
    <row r="12">
      <c r="A12" s="28" t="n">
        <v>46270</v>
      </c>
      <c r="B12" s="15" t="inlineStr">
        <is>
          <t>Encontro Fictício Horizonte</t>
        </is>
      </c>
      <c r="C12" s="16" t="inlineStr">
        <is>
          <t>Outros</t>
        </is>
      </c>
      <c r="D12" s="15" t="inlineStr">
        <is>
          <t>Material fictício para imprevistos</t>
        </is>
      </c>
      <c r="E12" s="15" t="inlineStr">
        <is>
          <t>Fornecedor Fictício Manhã</t>
        </is>
      </c>
      <c r="F12" s="17" t="n">
        <v>1</v>
      </c>
      <c r="G12" s="29" t="n">
        <v>400</v>
      </c>
      <c r="H12" s="27">
        <f>IF(OR($D12="",$P12="Cancelado",$F12="",$G12=""),"",$F12*$G12)</f>
        <v/>
      </c>
      <c r="I12" s="29" t="n">
        <v>350</v>
      </c>
      <c r="J12" s="27">
        <f>IF(OR($D12="",$P12="Cancelado",$F12="",$I12=""),"",$F12*$I12)</f>
        <v/>
      </c>
      <c r="K12" s="27">
        <f>IF(OR($H12="",$J12=""),"",$J12-$H12)</f>
        <v/>
      </c>
      <c r="L12" s="20">
        <f>IFERROR(IF(OR($H12="",$J12=""),"",$K12/$H12),"")</f>
        <v/>
      </c>
      <c r="M12" s="15" t="inlineStr">
        <is>
          <t>Pessoa Fictícia 01</t>
        </is>
      </c>
      <c r="N12" s="15" t="inlineStr">
        <is>
          <t>Ministério Fictício de Administração</t>
        </is>
      </c>
      <c r="O12" s="15" t="inlineStr">
        <is>
          <t>Não se aplica</t>
        </is>
      </c>
      <c r="P12" s="16" t="inlineStr">
        <is>
          <t>Pago</t>
        </is>
      </c>
      <c r="Q12" s="12">
        <f>IF($D12="","",IFERROR(IF(AND($P12="Pago",$J12=""),"Conferir valor real",IF(AND($J12&lt;&gt;"",$J12&gt;Premissas!$B$4),"Conferir valor alto",IF(AND($L12&lt;&gt;"",ABS($L12)&gt;Premissas!$B$5),"Conferir variação","Sem alerta"))),"Conferir dados"))</f>
        <v/>
      </c>
    </row>
    <row r="13">
      <c r="A13" s="28" t="n">
        <v>46272</v>
      </c>
      <c r="B13" s="15" t="inlineStr">
        <is>
          <t>Retiro Fictício Caminho Azul</t>
        </is>
      </c>
      <c r="C13" s="16" t="inlineStr">
        <is>
          <t>Infraestrutura</t>
        </is>
      </c>
      <c r="D13" s="15" t="inlineStr">
        <is>
          <t>Compra fictícia de extensões elétricas</t>
        </is>
      </c>
      <c r="E13" s="15" t="inlineStr">
        <is>
          <t>Fornecedor Fictício Estrela</t>
        </is>
      </c>
      <c r="F13" s="17" t="n">
        <v>6</v>
      </c>
      <c r="G13" s="29" t="n">
        <v>75</v>
      </c>
      <c r="H13" s="26">
        <f>IF(OR($D13="",$P13="Cancelado",$F13="",$G13=""),"",$F13*$G13)</f>
        <v/>
      </c>
      <c r="I13" s="29" t="n"/>
      <c r="J13" s="26">
        <f>IF(OR($D13="",$P13="Cancelado",$F13="",$I13=""),"",$F13*$I13)</f>
        <v/>
      </c>
      <c r="K13" s="26">
        <f>IF(OR($H13="",$J13=""),"",$J13-$H13)</f>
        <v/>
      </c>
      <c r="L13" s="19">
        <f>IFERROR(IF(OR($H13="",$J13=""),"",$K13/$H13),"")</f>
        <v/>
      </c>
      <c r="M13" s="15" t="inlineStr">
        <is>
          <t>Pessoa Fictícia 04</t>
        </is>
      </c>
      <c r="N13" s="15" t="inlineStr">
        <is>
          <t>Ministério Fictício de Logística</t>
        </is>
      </c>
      <c r="O13" s="15" t="inlineStr">
        <is>
          <t>Kit fictício PT-002</t>
        </is>
      </c>
      <c r="P13" s="16" t="inlineStr">
        <is>
          <t>Pago</t>
        </is>
      </c>
      <c r="Q13" s="11">
        <f>IF($D13="","",IFERROR(IF(AND($P13="Pago",$J13=""),"Conferir valor real",IF(AND($J13&lt;&gt;"",$J13&gt;Premissas!$B$4),"Conferir valor alto",IF(AND($L13&lt;&gt;"",ABS($L13)&gt;Premissas!$B$5),"Conferir variação","Sem alerta"))),"Conferir dados"))</f>
        <v/>
      </c>
    </row>
    <row r="14">
      <c r="A14" s="28" t="n">
        <v>46274</v>
      </c>
      <c r="B14" s="15" t="inlineStr">
        <is>
          <t>Conferência Fictícia Semeadura</t>
        </is>
      </c>
      <c r="C14" s="16" t="inlineStr">
        <is>
          <t>Alimentação</t>
        </is>
      </c>
      <c r="D14" s="15" t="inlineStr">
        <is>
          <t>Água em copos fictícia</t>
        </is>
      </c>
      <c r="E14" s="15" t="inlineStr">
        <is>
          <t>Fornecedor Fictício Fonte Clara</t>
        </is>
      </c>
      <c r="F14" s="17" t="n">
        <v>200</v>
      </c>
      <c r="G14" s="29" t="n">
        <v>0.9</v>
      </c>
      <c r="H14" s="27">
        <f>IF(OR($D14="",$P14="Cancelado",$F14="",$G14=""),"",$F14*$G14)</f>
        <v/>
      </c>
      <c r="I14" s="29" t="n"/>
      <c r="J14" s="27">
        <f>IF(OR($D14="",$P14="Cancelado",$F14="",$I14=""),"",$F14*$I14)</f>
        <v/>
      </c>
      <c r="K14" s="27">
        <f>IF(OR($H14="",$J14=""),"",$J14-$H14)</f>
        <v/>
      </c>
      <c r="L14" s="20">
        <f>IFERROR(IF(OR($H14="",$J14=""),"",$K14/$H14),"")</f>
        <v/>
      </c>
      <c r="M14" s="15" t="inlineStr">
        <is>
          <t>Pessoa Fictícia 05</t>
        </is>
      </c>
      <c r="N14" s="15" t="inlineStr">
        <is>
          <t>Ministério Fictício de Acolhimento</t>
        </is>
      </c>
      <c r="O14" s="15" t="inlineStr">
        <is>
          <t>Não se aplica</t>
        </is>
      </c>
      <c r="P14" s="16" t="inlineStr">
        <is>
          <t>Cotado</t>
        </is>
      </c>
      <c r="Q14" s="12">
        <f>IF($D14="","",IFERROR(IF(AND($P14="Pago",$J14=""),"Conferir valor real",IF(AND($J14&lt;&gt;"",$J14&gt;Premissas!$B$4),"Conferir valor alto",IF(AND($L14&lt;&gt;"",ABS($L14)&gt;Premissas!$B$5),"Conferir variação","Sem alerta"))),"Conferir dados"))</f>
        <v/>
      </c>
    </row>
    <row r="15">
      <c r="A15" s="28" t="n"/>
      <c r="B15" s="15" t="n"/>
      <c r="C15" s="16" t="n"/>
      <c r="D15" s="15" t="n"/>
      <c r="E15" s="15" t="n"/>
      <c r="F15" s="17" t="n"/>
      <c r="G15" s="29" t="n"/>
      <c r="H15" s="26">
        <f>IF(OR($D15="",$P15="Cancelado",$F15="",$G15=""),"",$F15*$G15)</f>
        <v/>
      </c>
      <c r="I15" s="29" t="n"/>
      <c r="J15" s="26">
        <f>IF(OR($D15="",$P15="Cancelado",$F15="",$I15=""),"",$F15*$I15)</f>
        <v/>
      </c>
      <c r="K15" s="26">
        <f>IF(OR($H15="",$J15=""),"",$J15-$H15)</f>
        <v/>
      </c>
      <c r="L15" s="19">
        <f>IFERROR(IF(OR($H15="",$J15=""),"",$K15/$H15),"")</f>
        <v/>
      </c>
      <c r="M15" s="15" t="n"/>
      <c r="N15" s="15" t="n"/>
      <c r="O15" s="15" t="n"/>
      <c r="P15" s="16" t="n"/>
      <c r="Q15" s="11">
        <f>IF($D15="","",IFERROR(IF(AND($P15="Pago",$J15=""),"Conferir valor real",IF(AND($J15&lt;&gt;"",$J15&gt;Premissas!$B$4),"Conferir valor alto",IF(AND($L15&lt;&gt;"",ABS($L15)&gt;Premissas!$B$5),"Conferir variação","Sem alerta"))),"Conferir dados"))</f>
        <v/>
      </c>
    </row>
    <row r="16">
      <c r="A16" s="28" t="n"/>
      <c r="B16" s="15" t="n"/>
      <c r="C16" s="16" t="n"/>
      <c r="D16" s="15" t="n"/>
      <c r="E16" s="15" t="n"/>
      <c r="F16" s="17" t="n"/>
      <c r="G16" s="29" t="n"/>
      <c r="H16" s="27">
        <f>IF(OR($D16="",$P16="Cancelado",$F16="",$G16=""),"",$F16*$G16)</f>
        <v/>
      </c>
      <c r="I16" s="29" t="n"/>
      <c r="J16" s="27">
        <f>IF(OR($D16="",$P16="Cancelado",$F16="",$I16=""),"",$F16*$I16)</f>
        <v/>
      </c>
      <c r="K16" s="27">
        <f>IF(OR($H16="",$J16=""),"",$J16-$H16)</f>
        <v/>
      </c>
      <c r="L16" s="20">
        <f>IFERROR(IF(OR($H16="",$J16=""),"",$K16/$H16),"")</f>
        <v/>
      </c>
      <c r="M16" s="15" t="n"/>
      <c r="N16" s="15" t="n"/>
      <c r="O16" s="15" t="n"/>
      <c r="P16" s="16" t="n"/>
      <c r="Q16" s="12">
        <f>IF($D16="","",IFERROR(IF(AND($P16="Pago",$J16=""),"Conferir valor real",IF(AND($J16&lt;&gt;"",$J16&gt;Premissas!$B$4),"Conferir valor alto",IF(AND($L16&lt;&gt;"",ABS($L16)&gt;Premissas!$B$5),"Conferir variação","Sem alerta"))),"Conferir dados"))</f>
        <v/>
      </c>
    </row>
    <row r="17">
      <c r="A17" s="28" t="n"/>
      <c r="B17" s="15" t="n"/>
      <c r="C17" s="16" t="n"/>
      <c r="D17" s="15" t="n"/>
      <c r="E17" s="15" t="n"/>
      <c r="F17" s="17" t="n"/>
      <c r="G17" s="29" t="n"/>
      <c r="H17" s="26">
        <f>IF(OR($D17="",$P17="Cancelado",$F17="",$G17=""),"",$F17*$G17)</f>
        <v/>
      </c>
      <c r="I17" s="29" t="n"/>
      <c r="J17" s="26">
        <f>IF(OR($D17="",$P17="Cancelado",$F17="",$I17=""),"",$F17*$I17)</f>
        <v/>
      </c>
      <c r="K17" s="26">
        <f>IF(OR($H17="",$J17=""),"",$J17-$H17)</f>
        <v/>
      </c>
      <c r="L17" s="19">
        <f>IFERROR(IF(OR($H17="",$J17=""),"",$K17/$H17),"")</f>
        <v/>
      </c>
      <c r="M17" s="15" t="n"/>
      <c r="N17" s="15" t="n"/>
      <c r="O17" s="15" t="n"/>
      <c r="P17" s="16" t="n"/>
      <c r="Q17" s="11">
        <f>IF($D17="","",IFERROR(IF(AND($P17="Pago",$J17=""),"Conferir valor real",IF(AND($J17&lt;&gt;"",$J17&gt;Premissas!$B$4),"Conferir valor alto",IF(AND($L17&lt;&gt;"",ABS($L17)&gt;Premissas!$B$5),"Conferir variação","Sem alerta"))),"Conferir dados"))</f>
        <v/>
      </c>
    </row>
    <row r="18">
      <c r="A18" s="28" t="n"/>
      <c r="B18" s="15" t="n"/>
      <c r="C18" s="16" t="n"/>
      <c r="D18" s="15" t="n"/>
      <c r="E18" s="15" t="n"/>
      <c r="F18" s="17" t="n"/>
      <c r="G18" s="29" t="n"/>
      <c r="H18" s="27">
        <f>IF(OR($D18="",$P18="Cancelado",$F18="",$G18=""),"",$F18*$G18)</f>
        <v/>
      </c>
      <c r="I18" s="29" t="n"/>
      <c r="J18" s="27">
        <f>IF(OR($D18="",$P18="Cancelado",$F18="",$I18=""),"",$F18*$I18)</f>
        <v/>
      </c>
      <c r="K18" s="27">
        <f>IF(OR($H18="",$J18=""),"",$J18-$H18)</f>
        <v/>
      </c>
      <c r="L18" s="20">
        <f>IFERROR(IF(OR($H18="",$J18=""),"",$K18/$H18),"")</f>
        <v/>
      </c>
      <c r="M18" s="15" t="n"/>
      <c r="N18" s="15" t="n"/>
      <c r="O18" s="15" t="n"/>
      <c r="P18" s="16" t="n"/>
      <c r="Q18" s="12">
        <f>IF($D18="","",IFERROR(IF(AND($P18="Pago",$J18=""),"Conferir valor real",IF(AND($J18&lt;&gt;"",$J18&gt;Premissas!$B$4),"Conferir valor alto",IF(AND($L18&lt;&gt;"",ABS($L18)&gt;Premissas!$B$5),"Conferir variação","Sem alerta"))),"Conferir dados"))</f>
        <v/>
      </c>
    </row>
    <row r="19">
      <c r="A19" s="28" t="n"/>
      <c r="B19" s="15" t="n"/>
      <c r="C19" s="16" t="n"/>
      <c r="D19" s="15" t="n"/>
      <c r="E19" s="15" t="n"/>
      <c r="F19" s="17" t="n"/>
      <c r="G19" s="29" t="n"/>
      <c r="H19" s="26">
        <f>IF(OR($D19="",$P19="Cancelado",$F19="",$G19=""),"",$F19*$G19)</f>
        <v/>
      </c>
      <c r="I19" s="29" t="n"/>
      <c r="J19" s="26">
        <f>IF(OR($D19="",$P19="Cancelado",$F19="",$I19=""),"",$F19*$I19)</f>
        <v/>
      </c>
      <c r="K19" s="26">
        <f>IF(OR($H19="",$J19=""),"",$J19-$H19)</f>
        <v/>
      </c>
      <c r="L19" s="19">
        <f>IFERROR(IF(OR($H19="",$J19=""),"",$K19/$H19),"")</f>
        <v/>
      </c>
      <c r="M19" s="15" t="n"/>
      <c r="N19" s="15" t="n"/>
      <c r="O19" s="15" t="n"/>
      <c r="P19" s="16" t="n"/>
      <c r="Q19" s="11">
        <f>IF($D19="","",IFERROR(IF(AND($P19="Pago",$J19=""),"Conferir valor real",IF(AND($J19&lt;&gt;"",$J19&gt;Premissas!$B$4),"Conferir valor alto",IF(AND($L19&lt;&gt;"",ABS($L19)&gt;Premissas!$B$5),"Conferir variação","Sem alerta"))),"Conferir dados"))</f>
        <v/>
      </c>
    </row>
    <row r="20">
      <c r="A20" s="28" t="n"/>
      <c r="B20" s="15" t="n"/>
      <c r="C20" s="16" t="n"/>
      <c r="D20" s="15" t="n"/>
      <c r="E20" s="15" t="n"/>
      <c r="F20" s="17" t="n"/>
      <c r="G20" s="29" t="n"/>
      <c r="H20" s="27">
        <f>IF(OR($D20="",$P20="Cancelado",$F20="",$G20=""),"",$F20*$G20)</f>
        <v/>
      </c>
      <c r="I20" s="29" t="n"/>
      <c r="J20" s="27">
        <f>IF(OR($D20="",$P20="Cancelado",$F20="",$I20=""),"",$F20*$I20)</f>
        <v/>
      </c>
      <c r="K20" s="27">
        <f>IF(OR($H20="",$J20=""),"",$J20-$H20)</f>
        <v/>
      </c>
      <c r="L20" s="20">
        <f>IFERROR(IF(OR($H20="",$J20=""),"",$K20/$H20),"")</f>
        <v/>
      </c>
      <c r="M20" s="15" t="n"/>
      <c r="N20" s="15" t="n"/>
      <c r="O20" s="15" t="n"/>
      <c r="P20" s="16" t="n"/>
      <c r="Q20" s="12">
        <f>IF($D20="","",IFERROR(IF(AND($P20="Pago",$J20=""),"Conferir valor real",IF(AND($J20&lt;&gt;"",$J20&gt;Premissas!$B$4),"Conferir valor alto",IF(AND($L20&lt;&gt;"",ABS($L20)&gt;Premissas!$B$5),"Conferir variação","Sem alerta"))),"Conferir dados"))</f>
        <v/>
      </c>
    </row>
    <row r="21">
      <c r="A21" s="28" t="n"/>
      <c r="B21" s="15" t="n"/>
      <c r="C21" s="16" t="n"/>
      <c r="D21" s="15" t="n"/>
      <c r="E21" s="15" t="n"/>
      <c r="F21" s="17" t="n"/>
      <c r="G21" s="29" t="n"/>
      <c r="H21" s="26">
        <f>IF(OR($D21="",$P21="Cancelado",$F21="",$G21=""),"",$F21*$G21)</f>
        <v/>
      </c>
      <c r="I21" s="29" t="n"/>
      <c r="J21" s="26">
        <f>IF(OR($D21="",$P21="Cancelado",$F21="",$I21=""),"",$F21*$I21)</f>
        <v/>
      </c>
      <c r="K21" s="26">
        <f>IF(OR($H21="",$J21=""),"",$J21-$H21)</f>
        <v/>
      </c>
      <c r="L21" s="19">
        <f>IFERROR(IF(OR($H21="",$J21=""),"",$K21/$H21),"")</f>
        <v/>
      </c>
      <c r="M21" s="15" t="n"/>
      <c r="N21" s="15" t="n"/>
      <c r="O21" s="15" t="n"/>
      <c r="P21" s="16" t="n"/>
      <c r="Q21" s="11">
        <f>IF($D21="","",IFERROR(IF(AND($P21="Pago",$J21=""),"Conferir valor real",IF(AND($J21&lt;&gt;"",$J21&gt;Premissas!$B$4),"Conferir valor alto",IF(AND($L21&lt;&gt;"",ABS($L21)&gt;Premissas!$B$5),"Conferir variação","Sem alerta"))),"Conferir dados"))</f>
        <v/>
      </c>
    </row>
    <row r="22">
      <c r="A22" s="28" t="n"/>
      <c r="B22" s="15" t="n"/>
      <c r="C22" s="16" t="n"/>
      <c r="D22" s="15" t="n"/>
      <c r="E22" s="15" t="n"/>
      <c r="F22" s="17" t="n"/>
      <c r="G22" s="29" t="n"/>
      <c r="H22" s="27">
        <f>IF(OR($D22="",$P22="Cancelado",$F22="",$G22=""),"",$F22*$G22)</f>
        <v/>
      </c>
      <c r="I22" s="29" t="n"/>
      <c r="J22" s="27">
        <f>IF(OR($D22="",$P22="Cancelado",$F22="",$I22=""),"",$F22*$I22)</f>
        <v/>
      </c>
      <c r="K22" s="27">
        <f>IF(OR($H22="",$J22=""),"",$J22-$H22)</f>
        <v/>
      </c>
      <c r="L22" s="20">
        <f>IFERROR(IF(OR($H22="",$J22=""),"",$K22/$H22),"")</f>
        <v/>
      </c>
      <c r="M22" s="15" t="n"/>
      <c r="N22" s="15" t="n"/>
      <c r="O22" s="15" t="n"/>
      <c r="P22" s="16" t="n"/>
      <c r="Q22" s="12">
        <f>IF($D22="","",IFERROR(IF(AND($P22="Pago",$J22=""),"Conferir valor real",IF(AND($J22&lt;&gt;"",$J22&gt;Premissas!$B$4),"Conferir valor alto",IF(AND($L22&lt;&gt;"",ABS($L22)&gt;Premissas!$B$5),"Conferir variação","Sem alerta"))),"Conferir dados"))</f>
        <v/>
      </c>
    </row>
    <row r="23">
      <c r="A23" s="28" t="n"/>
      <c r="B23" s="15" t="n"/>
      <c r="C23" s="16" t="n"/>
      <c r="D23" s="15" t="n"/>
      <c r="E23" s="15" t="n"/>
      <c r="F23" s="17" t="n"/>
      <c r="G23" s="29" t="n"/>
      <c r="H23" s="26">
        <f>IF(OR($D23="",$P23="Cancelado",$F23="",$G23=""),"",$F23*$G23)</f>
        <v/>
      </c>
      <c r="I23" s="29" t="n"/>
      <c r="J23" s="26">
        <f>IF(OR($D23="",$P23="Cancelado",$F23="",$I23=""),"",$F23*$I23)</f>
        <v/>
      </c>
      <c r="K23" s="26">
        <f>IF(OR($H23="",$J23=""),"",$J23-$H23)</f>
        <v/>
      </c>
      <c r="L23" s="19">
        <f>IFERROR(IF(OR($H23="",$J23=""),"",$K23/$H23),"")</f>
        <v/>
      </c>
      <c r="M23" s="15" t="n"/>
      <c r="N23" s="15" t="n"/>
      <c r="O23" s="15" t="n"/>
      <c r="P23" s="16" t="n"/>
      <c r="Q23" s="11">
        <f>IF($D23="","",IFERROR(IF(AND($P23="Pago",$J23=""),"Conferir valor real",IF(AND($J23&lt;&gt;"",$J23&gt;Premissas!$B$4),"Conferir valor alto",IF(AND($L23&lt;&gt;"",ABS($L23)&gt;Premissas!$B$5),"Conferir variação","Sem alerta"))),"Conferir dados"))</f>
        <v/>
      </c>
    </row>
    <row r="24">
      <c r="A24" s="28" t="n"/>
      <c r="B24" s="15" t="n"/>
      <c r="C24" s="16" t="n"/>
      <c r="D24" s="15" t="n"/>
      <c r="E24" s="15" t="n"/>
      <c r="F24" s="17" t="n"/>
      <c r="G24" s="29" t="n"/>
      <c r="H24" s="27">
        <f>IF(OR($D24="",$P24="Cancelado",$F24="",$G24=""),"",$F24*$G24)</f>
        <v/>
      </c>
      <c r="I24" s="29" t="n"/>
      <c r="J24" s="27">
        <f>IF(OR($D24="",$P24="Cancelado",$F24="",$I24=""),"",$F24*$I24)</f>
        <v/>
      </c>
      <c r="K24" s="27">
        <f>IF(OR($H24="",$J24=""),"",$J24-$H24)</f>
        <v/>
      </c>
      <c r="L24" s="20">
        <f>IFERROR(IF(OR($H24="",$J24=""),"",$K24/$H24),"")</f>
        <v/>
      </c>
      <c r="M24" s="15" t="n"/>
      <c r="N24" s="15" t="n"/>
      <c r="O24" s="15" t="n"/>
      <c r="P24" s="16" t="n"/>
      <c r="Q24" s="12">
        <f>IF($D24="","",IFERROR(IF(AND($P24="Pago",$J24=""),"Conferir valor real",IF(AND($J24&lt;&gt;"",$J24&gt;Premissas!$B$4),"Conferir valor alto",IF(AND($L24&lt;&gt;"",ABS($L24)&gt;Premissas!$B$5),"Conferir variação","Sem alerta"))),"Conferir dados"))</f>
        <v/>
      </c>
    </row>
    <row r="25">
      <c r="A25" s="28" t="n"/>
      <c r="B25" s="15" t="n"/>
      <c r="C25" s="16" t="n"/>
      <c r="D25" s="15" t="n"/>
      <c r="E25" s="15" t="n"/>
      <c r="F25" s="17" t="n"/>
      <c r="G25" s="29" t="n"/>
      <c r="H25" s="26">
        <f>IF(OR($D25="",$P25="Cancelado",$F25="",$G25=""),"",$F25*$G25)</f>
        <v/>
      </c>
      <c r="I25" s="29" t="n"/>
      <c r="J25" s="26">
        <f>IF(OR($D25="",$P25="Cancelado",$F25="",$I25=""),"",$F25*$I25)</f>
        <v/>
      </c>
      <c r="K25" s="26">
        <f>IF(OR($H25="",$J25=""),"",$J25-$H25)</f>
        <v/>
      </c>
      <c r="L25" s="19">
        <f>IFERROR(IF(OR($H25="",$J25=""),"",$K25/$H25),"")</f>
        <v/>
      </c>
      <c r="M25" s="15" t="n"/>
      <c r="N25" s="15" t="n"/>
      <c r="O25" s="15" t="n"/>
      <c r="P25" s="16" t="n"/>
      <c r="Q25" s="11">
        <f>IF($D25="","",IFERROR(IF(AND($P25="Pago",$J25=""),"Conferir valor real",IF(AND($J25&lt;&gt;"",$J25&gt;Premissas!$B$4),"Conferir valor alto",IF(AND($L25&lt;&gt;"",ABS($L25)&gt;Premissas!$B$5),"Conferir variação","Sem alerta"))),"Conferir dados"))</f>
        <v/>
      </c>
    </row>
    <row r="26">
      <c r="A26" s="28" t="n"/>
      <c r="B26" s="15" t="n"/>
      <c r="C26" s="16" t="n"/>
      <c r="D26" s="15" t="n"/>
      <c r="E26" s="15" t="n"/>
      <c r="F26" s="17" t="n"/>
      <c r="G26" s="29" t="n"/>
      <c r="H26" s="27">
        <f>IF(OR($D26="",$P26="Cancelado",$F26="",$G26=""),"",$F26*$G26)</f>
        <v/>
      </c>
      <c r="I26" s="29" t="n"/>
      <c r="J26" s="27">
        <f>IF(OR($D26="",$P26="Cancelado",$F26="",$I26=""),"",$F26*$I26)</f>
        <v/>
      </c>
      <c r="K26" s="27">
        <f>IF(OR($H26="",$J26=""),"",$J26-$H26)</f>
        <v/>
      </c>
      <c r="L26" s="20">
        <f>IFERROR(IF(OR($H26="",$J26=""),"",$K26/$H26),"")</f>
        <v/>
      </c>
      <c r="M26" s="15" t="n"/>
      <c r="N26" s="15" t="n"/>
      <c r="O26" s="15" t="n"/>
      <c r="P26" s="16" t="n"/>
      <c r="Q26" s="12">
        <f>IF($D26="","",IFERROR(IF(AND($P26="Pago",$J26=""),"Conferir valor real",IF(AND($J26&lt;&gt;"",$J26&gt;Premissas!$B$4),"Conferir valor alto",IF(AND($L26&lt;&gt;"",ABS($L26)&gt;Premissas!$B$5),"Conferir variação","Sem alerta"))),"Conferir dados"))</f>
        <v/>
      </c>
    </row>
    <row r="27">
      <c r="A27" s="28" t="n"/>
      <c r="B27" s="15" t="n"/>
      <c r="C27" s="16" t="n"/>
      <c r="D27" s="15" t="n"/>
      <c r="E27" s="15" t="n"/>
      <c r="F27" s="17" t="n"/>
      <c r="G27" s="29" t="n"/>
      <c r="H27" s="26">
        <f>IF(OR($D27="",$P27="Cancelado",$F27="",$G27=""),"",$F27*$G27)</f>
        <v/>
      </c>
      <c r="I27" s="29" t="n"/>
      <c r="J27" s="26">
        <f>IF(OR($D27="",$P27="Cancelado",$F27="",$I27=""),"",$F27*$I27)</f>
        <v/>
      </c>
      <c r="K27" s="26">
        <f>IF(OR($H27="",$J27=""),"",$J27-$H27)</f>
        <v/>
      </c>
      <c r="L27" s="19">
        <f>IFERROR(IF(OR($H27="",$J27=""),"",$K27/$H27),"")</f>
        <v/>
      </c>
      <c r="M27" s="15" t="n"/>
      <c r="N27" s="15" t="n"/>
      <c r="O27" s="15" t="n"/>
      <c r="P27" s="16" t="n"/>
      <c r="Q27" s="11">
        <f>IF($D27="","",IFERROR(IF(AND($P27="Pago",$J27=""),"Conferir valor real",IF(AND($J27&lt;&gt;"",$J27&gt;Premissas!$B$4),"Conferir valor alto",IF(AND($L27&lt;&gt;"",ABS($L27)&gt;Premissas!$B$5),"Conferir variação","Sem alerta"))),"Conferir dados"))</f>
        <v/>
      </c>
    </row>
    <row r="28">
      <c r="A28" s="28" t="n"/>
      <c r="B28" s="15" t="n"/>
      <c r="C28" s="16" t="n"/>
      <c r="D28" s="15" t="n"/>
      <c r="E28" s="15" t="n"/>
      <c r="F28" s="17" t="n"/>
      <c r="G28" s="29" t="n"/>
      <c r="H28" s="27">
        <f>IF(OR($D28="",$P28="Cancelado",$F28="",$G28=""),"",$F28*$G28)</f>
        <v/>
      </c>
      <c r="I28" s="29" t="n"/>
      <c r="J28" s="27">
        <f>IF(OR($D28="",$P28="Cancelado",$F28="",$I28=""),"",$F28*$I28)</f>
        <v/>
      </c>
      <c r="K28" s="27">
        <f>IF(OR($H28="",$J28=""),"",$J28-$H28)</f>
        <v/>
      </c>
      <c r="L28" s="20">
        <f>IFERROR(IF(OR($H28="",$J28=""),"",$K28/$H28),"")</f>
        <v/>
      </c>
      <c r="M28" s="15" t="n"/>
      <c r="N28" s="15" t="n"/>
      <c r="O28" s="15" t="n"/>
      <c r="P28" s="16" t="n"/>
      <c r="Q28" s="12">
        <f>IF($D28="","",IFERROR(IF(AND($P28="Pago",$J28=""),"Conferir valor real",IF(AND($J28&lt;&gt;"",$J28&gt;Premissas!$B$4),"Conferir valor alto",IF(AND($L28&lt;&gt;"",ABS($L28)&gt;Premissas!$B$5),"Conferir variação","Sem alerta"))),"Conferir dados"))</f>
        <v/>
      </c>
    </row>
    <row r="29">
      <c r="A29" s="28" t="n"/>
      <c r="B29" s="15" t="n"/>
      <c r="C29" s="16" t="n"/>
      <c r="D29" s="15" t="n"/>
      <c r="E29" s="15" t="n"/>
      <c r="F29" s="17" t="n"/>
      <c r="G29" s="29" t="n"/>
      <c r="H29" s="26">
        <f>IF(OR($D29="",$P29="Cancelado",$F29="",$G29=""),"",$F29*$G29)</f>
        <v/>
      </c>
      <c r="I29" s="29" t="n"/>
      <c r="J29" s="26">
        <f>IF(OR($D29="",$P29="Cancelado",$F29="",$I29=""),"",$F29*$I29)</f>
        <v/>
      </c>
      <c r="K29" s="26">
        <f>IF(OR($H29="",$J29=""),"",$J29-$H29)</f>
        <v/>
      </c>
      <c r="L29" s="19">
        <f>IFERROR(IF(OR($H29="",$J29=""),"",$K29/$H29),"")</f>
        <v/>
      </c>
      <c r="M29" s="15" t="n"/>
      <c r="N29" s="15" t="n"/>
      <c r="O29" s="15" t="n"/>
      <c r="P29" s="16" t="n"/>
      <c r="Q29" s="11">
        <f>IF($D29="","",IFERROR(IF(AND($P29="Pago",$J29=""),"Conferir valor real",IF(AND($J29&lt;&gt;"",$J29&gt;Premissas!$B$4),"Conferir valor alto",IF(AND($L29&lt;&gt;"",ABS($L29)&gt;Premissas!$B$5),"Conferir variação","Sem alerta"))),"Conferir dados"))</f>
        <v/>
      </c>
    </row>
    <row r="30">
      <c r="A30" s="28" t="n"/>
      <c r="B30" s="15" t="n"/>
      <c r="C30" s="16" t="n"/>
      <c r="D30" s="15" t="n"/>
      <c r="E30" s="15" t="n"/>
      <c r="F30" s="17" t="n"/>
      <c r="G30" s="29" t="n"/>
      <c r="H30" s="27">
        <f>IF(OR($D30="",$P30="Cancelado",$F30="",$G30=""),"",$F30*$G30)</f>
        <v/>
      </c>
      <c r="I30" s="29" t="n"/>
      <c r="J30" s="27">
        <f>IF(OR($D30="",$P30="Cancelado",$F30="",$I30=""),"",$F30*$I30)</f>
        <v/>
      </c>
      <c r="K30" s="27">
        <f>IF(OR($H30="",$J30=""),"",$J30-$H30)</f>
        <v/>
      </c>
      <c r="L30" s="20">
        <f>IFERROR(IF(OR($H30="",$J30=""),"",$K30/$H30),"")</f>
        <v/>
      </c>
      <c r="M30" s="15" t="n"/>
      <c r="N30" s="15" t="n"/>
      <c r="O30" s="15" t="n"/>
      <c r="P30" s="16" t="n"/>
      <c r="Q30" s="12">
        <f>IF($D30="","",IFERROR(IF(AND($P30="Pago",$J30=""),"Conferir valor real",IF(AND($J30&lt;&gt;"",$J30&gt;Premissas!$B$4),"Conferir valor alto",IF(AND($L30&lt;&gt;"",ABS($L30)&gt;Premissas!$B$5),"Conferir variação","Sem alerta"))),"Conferir dados"))</f>
        <v/>
      </c>
    </row>
    <row r="31">
      <c r="A31" s="28" t="n"/>
      <c r="B31" s="15" t="n"/>
      <c r="C31" s="16" t="n"/>
      <c r="D31" s="15" t="n"/>
      <c r="E31" s="15" t="n"/>
      <c r="F31" s="17" t="n"/>
      <c r="G31" s="29" t="n"/>
      <c r="H31" s="26">
        <f>IF(OR($D31="",$P31="Cancelado",$F31="",$G31=""),"",$F31*$G31)</f>
        <v/>
      </c>
      <c r="I31" s="29" t="n"/>
      <c r="J31" s="26">
        <f>IF(OR($D31="",$P31="Cancelado",$F31="",$I31=""),"",$F31*$I31)</f>
        <v/>
      </c>
      <c r="K31" s="26">
        <f>IF(OR($H31="",$J31=""),"",$J31-$H31)</f>
        <v/>
      </c>
      <c r="L31" s="19">
        <f>IFERROR(IF(OR($H31="",$J31=""),"",$K31/$H31),"")</f>
        <v/>
      </c>
      <c r="M31" s="15" t="n"/>
      <c r="N31" s="15" t="n"/>
      <c r="O31" s="15" t="n"/>
      <c r="P31" s="16" t="n"/>
      <c r="Q31" s="11">
        <f>IF($D31="","",IFERROR(IF(AND($P31="Pago",$J31=""),"Conferir valor real",IF(AND($J31&lt;&gt;"",$J31&gt;Premissas!$B$4),"Conferir valor alto",IF(AND($L31&lt;&gt;"",ABS($L31)&gt;Premissas!$B$5),"Conferir variação","Sem alerta"))),"Conferir dados"))</f>
        <v/>
      </c>
    </row>
    <row r="32">
      <c r="A32" s="28" t="n"/>
      <c r="B32" s="15" t="n"/>
      <c r="C32" s="16" t="n"/>
      <c r="D32" s="15" t="n"/>
      <c r="E32" s="15" t="n"/>
      <c r="F32" s="17" t="n"/>
      <c r="G32" s="29" t="n"/>
      <c r="H32" s="27">
        <f>IF(OR($D32="",$P32="Cancelado",$F32="",$G32=""),"",$F32*$G32)</f>
        <v/>
      </c>
      <c r="I32" s="29" t="n"/>
      <c r="J32" s="27">
        <f>IF(OR($D32="",$P32="Cancelado",$F32="",$I32=""),"",$F32*$I32)</f>
        <v/>
      </c>
      <c r="K32" s="27">
        <f>IF(OR($H32="",$J32=""),"",$J32-$H32)</f>
        <v/>
      </c>
      <c r="L32" s="20">
        <f>IFERROR(IF(OR($H32="",$J32=""),"",$K32/$H32),"")</f>
        <v/>
      </c>
      <c r="M32" s="15" t="n"/>
      <c r="N32" s="15" t="n"/>
      <c r="O32" s="15" t="n"/>
      <c r="P32" s="16" t="n"/>
      <c r="Q32" s="12">
        <f>IF($D32="","",IFERROR(IF(AND($P32="Pago",$J32=""),"Conferir valor real",IF(AND($J32&lt;&gt;"",$J32&gt;Premissas!$B$4),"Conferir valor alto",IF(AND($L32&lt;&gt;"",ABS($L32)&gt;Premissas!$B$5),"Conferir variação","Sem alerta"))),"Conferir dados"))</f>
        <v/>
      </c>
    </row>
    <row r="33">
      <c r="A33" s="28" t="n"/>
      <c r="B33" s="15" t="n"/>
      <c r="C33" s="16" t="n"/>
      <c r="D33" s="15" t="n"/>
      <c r="E33" s="15" t="n"/>
      <c r="F33" s="17" t="n"/>
      <c r="G33" s="29" t="n"/>
      <c r="H33" s="26">
        <f>IF(OR($D33="",$P33="Cancelado",$F33="",$G33=""),"",$F33*$G33)</f>
        <v/>
      </c>
      <c r="I33" s="29" t="n"/>
      <c r="J33" s="26">
        <f>IF(OR($D33="",$P33="Cancelado",$F33="",$I33=""),"",$F33*$I33)</f>
        <v/>
      </c>
      <c r="K33" s="26">
        <f>IF(OR($H33="",$J33=""),"",$J33-$H33)</f>
        <v/>
      </c>
      <c r="L33" s="19">
        <f>IFERROR(IF(OR($H33="",$J33=""),"",$K33/$H33),"")</f>
        <v/>
      </c>
      <c r="M33" s="15" t="n"/>
      <c r="N33" s="15" t="n"/>
      <c r="O33" s="15" t="n"/>
      <c r="P33" s="16" t="n"/>
      <c r="Q33" s="11">
        <f>IF($D33="","",IFERROR(IF(AND($P33="Pago",$J33=""),"Conferir valor real",IF(AND($J33&lt;&gt;"",$J33&gt;Premissas!$B$4),"Conferir valor alto",IF(AND($L33&lt;&gt;"",ABS($L33)&gt;Premissas!$B$5),"Conferir variação","Sem alerta"))),"Conferir dados"))</f>
        <v/>
      </c>
    </row>
    <row r="34">
      <c r="A34" s="28" t="n"/>
      <c r="B34" s="15" t="n"/>
      <c r="C34" s="16" t="n"/>
      <c r="D34" s="15" t="n"/>
      <c r="E34" s="15" t="n"/>
      <c r="F34" s="17" t="n"/>
      <c r="G34" s="29" t="n"/>
      <c r="H34" s="27">
        <f>IF(OR($D34="",$P34="Cancelado",$F34="",$G34=""),"",$F34*$G34)</f>
        <v/>
      </c>
      <c r="I34" s="29" t="n"/>
      <c r="J34" s="27">
        <f>IF(OR($D34="",$P34="Cancelado",$F34="",$I34=""),"",$F34*$I34)</f>
        <v/>
      </c>
      <c r="K34" s="27">
        <f>IF(OR($H34="",$J34=""),"",$J34-$H34)</f>
        <v/>
      </c>
      <c r="L34" s="20">
        <f>IFERROR(IF(OR($H34="",$J34=""),"",$K34/$H34),"")</f>
        <v/>
      </c>
      <c r="M34" s="15" t="n"/>
      <c r="N34" s="15" t="n"/>
      <c r="O34" s="15" t="n"/>
      <c r="P34" s="16" t="n"/>
      <c r="Q34" s="12">
        <f>IF($D34="","",IFERROR(IF(AND($P34="Pago",$J34=""),"Conferir valor real",IF(AND($J34&lt;&gt;"",$J34&gt;Premissas!$B$4),"Conferir valor alto",IF(AND($L34&lt;&gt;"",ABS($L34)&gt;Premissas!$B$5),"Conferir variação","Sem alerta"))),"Conferir dados"))</f>
        <v/>
      </c>
    </row>
    <row r="35">
      <c r="A35" s="28" t="n"/>
      <c r="B35" s="15" t="n"/>
      <c r="C35" s="16" t="n"/>
      <c r="D35" s="15" t="n"/>
      <c r="E35" s="15" t="n"/>
      <c r="F35" s="17" t="n"/>
      <c r="G35" s="29" t="n"/>
      <c r="H35" s="26">
        <f>IF(OR($D35="",$P35="Cancelado",$F35="",$G35=""),"",$F35*$G35)</f>
        <v/>
      </c>
      <c r="I35" s="29" t="n"/>
      <c r="J35" s="26">
        <f>IF(OR($D35="",$P35="Cancelado",$F35="",$I35=""),"",$F35*$I35)</f>
        <v/>
      </c>
      <c r="K35" s="26">
        <f>IF(OR($H35="",$J35=""),"",$J35-$H35)</f>
        <v/>
      </c>
      <c r="L35" s="19">
        <f>IFERROR(IF(OR($H35="",$J35=""),"",$K35/$H35),"")</f>
        <v/>
      </c>
      <c r="M35" s="15" t="n"/>
      <c r="N35" s="15" t="n"/>
      <c r="O35" s="15" t="n"/>
      <c r="P35" s="16" t="n"/>
      <c r="Q35" s="11">
        <f>IF($D35="","",IFERROR(IF(AND($P35="Pago",$J35=""),"Conferir valor real",IF(AND($J35&lt;&gt;"",$J35&gt;Premissas!$B$4),"Conferir valor alto",IF(AND($L35&lt;&gt;"",ABS($L35)&gt;Premissas!$B$5),"Conferir variação","Sem alerta"))),"Conferir dados"))</f>
        <v/>
      </c>
    </row>
    <row r="36">
      <c r="A36" s="28" t="n"/>
      <c r="B36" s="15" t="n"/>
      <c r="C36" s="16" t="n"/>
      <c r="D36" s="15" t="n"/>
      <c r="E36" s="15" t="n"/>
      <c r="F36" s="17" t="n"/>
      <c r="G36" s="29" t="n"/>
      <c r="H36" s="27">
        <f>IF(OR($D36="",$P36="Cancelado",$F36="",$G36=""),"",$F36*$G36)</f>
        <v/>
      </c>
      <c r="I36" s="29" t="n"/>
      <c r="J36" s="27">
        <f>IF(OR($D36="",$P36="Cancelado",$F36="",$I36=""),"",$F36*$I36)</f>
        <v/>
      </c>
      <c r="K36" s="27">
        <f>IF(OR($H36="",$J36=""),"",$J36-$H36)</f>
        <v/>
      </c>
      <c r="L36" s="20">
        <f>IFERROR(IF(OR($H36="",$J36=""),"",$K36/$H36),"")</f>
        <v/>
      </c>
      <c r="M36" s="15" t="n"/>
      <c r="N36" s="15" t="n"/>
      <c r="O36" s="15" t="n"/>
      <c r="P36" s="16" t="n"/>
      <c r="Q36" s="12">
        <f>IF($D36="","",IFERROR(IF(AND($P36="Pago",$J36=""),"Conferir valor real",IF(AND($J36&lt;&gt;"",$J36&gt;Premissas!$B$4),"Conferir valor alto",IF(AND($L36&lt;&gt;"",ABS($L36)&gt;Premissas!$B$5),"Conferir variação","Sem alerta"))),"Conferir dados"))</f>
        <v/>
      </c>
    </row>
    <row r="37">
      <c r="A37" s="28" t="n"/>
      <c r="B37" s="15" t="n"/>
      <c r="C37" s="16" t="n"/>
      <c r="D37" s="15" t="n"/>
      <c r="E37" s="15" t="n"/>
      <c r="F37" s="17" t="n"/>
      <c r="G37" s="29" t="n"/>
      <c r="H37" s="26">
        <f>IF(OR($D37="",$P37="Cancelado",$F37="",$G37=""),"",$F37*$G37)</f>
        <v/>
      </c>
      <c r="I37" s="29" t="n"/>
      <c r="J37" s="26">
        <f>IF(OR($D37="",$P37="Cancelado",$F37="",$I37=""),"",$F37*$I37)</f>
        <v/>
      </c>
      <c r="K37" s="26">
        <f>IF(OR($H37="",$J37=""),"",$J37-$H37)</f>
        <v/>
      </c>
      <c r="L37" s="19">
        <f>IFERROR(IF(OR($H37="",$J37=""),"",$K37/$H37),"")</f>
        <v/>
      </c>
      <c r="M37" s="15" t="n"/>
      <c r="N37" s="15" t="n"/>
      <c r="O37" s="15" t="n"/>
      <c r="P37" s="16" t="n"/>
      <c r="Q37" s="11">
        <f>IF($D37="","",IFERROR(IF(AND($P37="Pago",$J37=""),"Conferir valor real",IF(AND($J37&lt;&gt;"",$J37&gt;Premissas!$B$4),"Conferir valor alto",IF(AND($L37&lt;&gt;"",ABS($L37)&gt;Premissas!$B$5),"Conferir variação","Sem alerta"))),"Conferir dados"))</f>
        <v/>
      </c>
    </row>
    <row r="38">
      <c r="A38" s="28" t="n"/>
      <c r="B38" s="15" t="n"/>
      <c r="C38" s="16" t="n"/>
      <c r="D38" s="15" t="n"/>
      <c r="E38" s="15" t="n"/>
      <c r="F38" s="17" t="n"/>
      <c r="G38" s="29" t="n"/>
      <c r="H38" s="27">
        <f>IF(OR($D38="",$P38="Cancelado",$F38="",$G38=""),"",$F38*$G38)</f>
        <v/>
      </c>
      <c r="I38" s="29" t="n"/>
      <c r="J38" s="27">
        <f>IF(OR($D38="",$P38="Cancelado",$F38="",$I38=""),"",$F38*$I38)</f>
        <v/>
      </c>
      <c r="K38" s="27">
        <f>IF(OR($H38="",$J38=""),"",$J38-$H38)</f>
        <v/>
      </c>
      <c r="L38" s="20">
        <f>IFERROR(IF(OR($H38="",$J38=""),"",$K38/$H38),"")</f>
        <v/>
      </c>
      <c r="M38" s="15" t="n"/>
      <c r="N38" s="15" t="n"/>
      <c r="O38" s="15" t="n"/>
      <c r="P38" s="16" t="n"/>
      <c r="Q38" s="12">
        <f>IF($D38="","",IFERROR(IF(AND($P38="Pago",$J38=""),"Conferir valor real",IF(AND($J38&lt;&gt;"",$J38&gt;Premissas!$B$4),"Conferir valor alto",IF(AND($L38&lt;&gt;"",ABS($L38)&gt;Premissas!$B$5),"Conferir variação","Sem alerta"))),"Conferir dados"))</f>
        <v/>
      </c>
    </row>
    <row r="39">
      <c r="A39" s="28" t="n"/>
      <c r="B39" s="15" t="n"/>
      <c r="C39" s="16" t="n"/>
      <c r="D39" s="15" t="n"/>
      <c r="E39" s="15" t="n"/>
      <c r="F39" s="17" t="n"/>
      <c r="G39" s="29" t="n"/>
      <c r="H39" s="26">
        <f>IF(OR($D39="",$P39="Cancelado",$F39="",$G39=""),"",$F39*$G39)</f>
        <v/>
      </c>
      <c r="I39" s="29" t="n"/>
      <c r="J39" s="26">
        <f>IF(OR($D39="",$P39="Cancelado",$F39="",$I39=""),"",$F39*$I39)</f>
        <v/>
      </c>
      <c r="K39" s="26">
        <f>IF(OR($H39="",$J39=""),"",$J39-$H39)</f>
        <v/>
      </c>
      <c r="L39" s="19">
        <f>IFERROR(IF(OR($H39="",$J39=""),"",$K39/$H39),"")</f>
        <v/>
      </c>
      <c r="M39" s="15" t="n"/>
      <c r="N39" s="15" t="n"/>
      <c r="O39" s="15" t="n"/>
      <c r="P39" s="16" t="n"/>
      <c r="Q39" s="11">
        <f>IF($D39="","",IFERROR(IF(AND($P39="Pago",$J39=""),"Conferir valor real",IF(AND($J39&lt;&gt;"",$J39&gt;Premissas!$B$4),"Conferir valor alto",IF(AND($L39&lt;&gt;"",ABS($L39)&gt;Premissas!$B$5),"Conferir variação","Sem alerta"))),"Conferir dados"))</f>
        <v/>
      </c>
    </row>
    <row r="40">
      <c r="A40" s="28" t="n"/>
      <c r="B40" s="15" t="n"/>
      <c r="C40" s="16" t="n"/>
      <c r="D40" s="15" t="n"/>
      <c r="E40" s="15" t="n"/>
      <c r="F40" s="17" t="n"/>
      <c r="G40" s="29" t="n"/>
      <c r="H40" s="27">
        <f>IF(OR($D40="",$P40="Cancelado",$F40="",$G40=""),"",$F40*$G40)</f>
        <v/>
      </c>
      <c r="I40" s="29" t="n"/>
      <c r="J40" s="27">
        <f>IF(OR($D40="",$P40="Cancelado",$F40="",$I40=""),"",$F40*$I40)</f>
        <v/>
      </c>
      <c r="K40" s="27">
        <f>IF(OR($H40="",$J40=""),"",$J40-$H40)</f>
        <v/>
      </c>
      <c r="L40" s="20">
        <f>IFERROR(IF(OR($H40="",$J40=""),"",$K40/$H40),"")</f>
        <v/>
      </c>
      <c r="M40" s="15" t="n"/>
      <c r="N40" s="15" t="n"/>
      <c r="O40" s="15" t="n"/>
      <c r="P40" s="16" t="n"/>
      <c r="Q40" s="12">
        <f>IF($D40="","",IFERROR(IF(AND($P40="Pago",$J40=""),"Conferir valor real",IF(AND($J40&lt;&gt;"",$J40&gt;Premissas!$B$4),"Conferir valor alto",IF(AND($L40&lt;&gt;"",ABS($L40)&gt;Premissas!$B$5),"Conferir variação","Sem alerta"))),"Conferir dados"))</f>
        <v/>
      </c>
    </row>
    <row r="41">
      <c r="A41" s="28" t="n"/>
      <c r="B41" s="15" t="n"/>
      <c r="C41" s="16" t="n"/>
      <c r="D41" s="15" t="n"/>
      <c r="E41" s="15" t="n"/>
      <c r="F41" s="17" t="n"/>
      <c r="G41" s="29" t="n"/>
      <c r="H41" s="26">
        <f>IF(OR($D41="",$P41="Cancelado",$F41="",$G41=""),"",$F41*$G41)</f>
        <v/>
      </c>
      <c r="I41" s="29" t="n"/>
      <c r="J41" s="26">
        <f>IF(OR($D41="",$P41="Cancelado",$F41="",$I41=""),"",$F41*$I41)</f>
        <v/>
      </c>
      <c r="K41" s="26">
        <f>IF(OR($H41="",$J41=""),"",$J41-$H41)</f>
        <v/>
      </c>
      <c r="L41" s="19">
        <f>IFERROR(IF(OR($H41="",$J41=""),"",$K41/$H41),"")</f>
        <v/>
      </c>
      <c r="M41" s="15" t="n"/>
      <c r="N41" s="15" t="n"/>
      <c r="O41" s="15" t="n"/>
      <c r="P41" s="16" t="n"/>
      <c r="Q41" s="11">
        <f>IF($D41="","",IFERROR(IF(AND($P41="Pago",$J41=""),"Conferir valor real",IF(AND($J41&lt;&gt;"",$J41&gt;Premissas!$B$4),"Conferir valor alto",IF(AND($L41&lt;&gt;"",ABS($L41)&gt;Premissas!$B$5),"Conferir variação","Sem alerta"))),"Conferir dados"))</f>
        <v/>
      </c>
    </row>
    <row r="42">
      <c r="A42" s="28" t="n"/>
      <c r="B42" s="15" t="n"/>
      <c r="C42" s="16" t="n"/>
      <c r="D42" s="15" t="n"/>
      <c r="E42" s="15" t="n"/>
      <c r="F42" s="17" t="n"/>
      <c r="G42" s="29" t="n"/>
      <c r="H42" s="27">
        <f>IF(OR($D42="",$P42="Cancelado",$F42="",$G42=""),"",$F42*$G42)</f>
        <v/>
      </c>
      <c r="I42" s="29" t="n"/>
      <c r="J42" s="27">
        <f>IF(OR($D42="",$P42="Cancelado",$F42="",$I42=""),"",$F42*$I42)</f>
        <v/>
      </c>
      <c r="K42" s="27">
        <f>IF(OR($H42="",$J42=""),"",$J42-$H42)</f>
        <v/>
      </c>
      <c r="L42" s="20">
        <f>IFERROR(IF(OR($H42="",$J42=""),"",$K42/$H42),"")</f>
        <v/>
      </c>
      <c r="M42" s="15" t="n"/>
      <c r="N42" s="15" t="n"/>
      <c r="O42" s="15" t="n"/>
      <c r="P42" s="16" t="n"/>
      <c r="Q42" s="12">
        <f>IF($D42="","",IFERROR(IF(AND($P42="Pago",$J42=""),"Conferir valor real",IF(AND($J42&lt;&gt;"",$J42&gt;Premissas!$B$4),"Conferir valor alto",IF(AND($L42&lt;&gt;"",ABS($L42)&gt;Premissas!$B$5),"Conferir variação","Sem alerta"))),"Conferir dados"))</f>
        <v/>
      </c>
    </row>
    <row r="43">
      <c r="A43" s="28" t="n"/>
      <c r="B43" s="15" t="n"/>
      <c r="C43" s="16" t="n"/>
      <c r="D43" s="15" t="n"/>
      <c r="E43" s="15" t="n"/>
      <c r="F43" s="17" t="n"/>
      <c r="G43" s="29" t="n"/>
      <c r="H43" s="26">
        <f>IF(OR($D43="",$P43="Cancelado",$F43="",$G43=""),"",$F43*$G43)</f>
        <v/>
      </c>
      <c r="I43" s="29" t="n"/>
      <c r="J43" s="26">
        <f>IF(OR($D43="",$P43="Cancelado",$F43="",$I43=""),"",$F43*$I43)</f>
        <v/>
      </c>
      <c r="K43" s="26">
        <f>IF(OR($H43="",$J43=""),"",$J43-$H43)</f>
        <v/>
      </c>
      <c r="L43" s="19">
        <f>IFERROR(IF(OR($H43="",$J43=""),"",$K43/$H43),"")</f>
        <v/>
      </c>
      <c r="M43" s="15" t="n"/>
      <c r="N43" s="15" t="n"/>
      <c r="O43" s="15" t="n"/>
      <c r="P43" s="16" t="n"/>
      <c r="Q43" s="11">
        <f>IF($D43="","",IFERROR(IF(AND($P43="Pago",$J43=""),"Conferir valor real",IF(AND($J43&lt;&gt;"",$J43&gt;Premissas!$B$4),"Conferir valor alto",IF(AND($L43&lt;&gt;"",ABS($L43)&gt;Premissas!$B$5),"Conferir variação","Sem alerta"))),"Conferir dados"))</f>
        <v/>
      </c>
    </row>
    <row r="44">
      <c r="A44" s="28" t="n"/>
      <c r="B44" s="15" t="n"/>
      <c r="C44" s="16" t="n"/>
      <c r="D44" s="15" t="n"/>
      <c r="E44" s="15" t="n"/>
      <c r="F44" s="17" t="n"/>
      <c r="G44" s="29" t="n"/>
      <c r="H44" s="27">
        <f>IF(OR($D44="",$P44="Cancelado",$F44="",$G44=""),"",$F44*$G44)</f>
        <v/>
      </c>
      <c r="I44" s="29" t="n"/>
      <c r="J44" s="27">
        <f>IF(OR($D44="",$P44="Cancelado",$F44="",$I44=""),"",$F44*$I44)</f>
        <v/>
      </c>
      <c r="K44" s="27">
        <f>IF(OR($H44="",$J44=""),"",$J44-$H44)</f>
        <v/>
      </c>
      <c r="L44" s="20">
        <f>IFERROR(IF(OR($H44="",$J44=""),"",$K44/$H44),"")</f>
        <v/>
      </c>
      <c r="M44" s="15" t="n"/>
      <c r="N44" s="15" t="n"/>
      <c r="O44" s="15" t="n"/>
      <c r="P44" s="16" t="n"/>
      <c r="Q44" s="12">
        <f>IF($D44="","",IFERROR(IF(AND($P44="Pago",$J44=""),"Conferir valor real",IF(AND($J44&lt;&gt;"",$J44&gt;Premissas!$B$4),"Conferir valor alto",IF(AND($L44&lt;&gt;"",ABS($L44)&gt;Premissas!$B$5),"Conferir variação","Sem alerta"))),"Conferir dados"))</f>
        <v/>
      </c>
    </row>
    <row r="45">
      <c r="A45" s="28" t="n"/>
      <c r="B45" s="15" t="n"/>
      <c r="C45" s="16" t="n"/>
      <c r="D45" s="15" t="n"/>
      <c r="E45" s="15" t="n"/>
      <c r="F45" s="17" t="n"/>
      <c r="G45" s="29" t="n"/>
      <c r="H45" s="26">
        <f>IF(OR($D45="",$P45="Cancelado",$F45="",$G45=""),"",$F45*$G45)</f>
        <v/>
      </c>
      <c r="I45" s="29" t="n"/>
      <c r="J45" s="26">
        <f>IF(OR($D45="",$P45="Cancelado",$F45="",$I45=""),"",$F45*$I45)</f>
        <v/>
      </c>
      <c r="K45" s="26">
        <f>IF(OR($H45="",$J45=""),"",$J45-$H45)</f>
        <v/>
      </c>
      <c r="L45" s="19">
        <f>IFERROR(IF(OR($H45="",$J45=""),"",$K45/$H45),"")</f>
        <v/>
      </c>
      <c r="M45" s="15" t="n"/>
      <c r="N45" s="15" t="n"/>
      <c r="O45" s="15" t="n"/>
      <c r="P45" s="16" t="n"/>
      <c r="Q45" s="11">
        <f>IF($D45="","",IFERROR(IF(AND($P45="Pago",$J45=""),"Conferir valor real",IF(AND($J45&lt;&gt;"",$J45&gt;Premissas!$B$4),"Conferir valor alto",IF(AND($L45&lt;&gt;"",ABS($L45)&gt;Premissas!$B$5),"Conferir variação","Sem alerta"))),"Conferir dados"))</f>
        <v/>
      </c>
    </row>
    <row r="46">
      <c r="A46" s="28" t="n"/>
      <c r="B46" s="15" t="n"/>
      <c r="C46" s="16" t="n"/>
      <c r="D46" s="15" t="n"/>
      <c r="E46" s="15" t="n"/>
      <c r="F46" s="17" t="n"/>
      <c r="G46" s="29" t="n"/>
      <c r="H46" s="27">
        <f>IF(OR($D46="",$P46="Cancelado",$F46="",$G46=""),"",$F46*$G46)</f>
        <v/>
      </c>
      <c r="I46" s="29" t="n"/>
      <c r="J46" s="27">
        <f>IF(OR($D46="",$P46="Cancelado",$F46="",$I46=""),"",$F46*$I46)</f>
        <v/>
      </c>
      <c r="K46" s="27">
        <f>IF(OR($H46="",$J46=""),"",$J46-$H46)</f>
        <v/>
      </c>
      <c r="L46" s="20">
        <f>IFERROR(IF(OR($H46="",$J46=""),"",$K46/$H46),"")</f>
        <v/>
      </c>
      <c r="M46" s="15" t="n"/>
      <c r="N46" s="15" t="n"/>
      <c r="O46" s="15" t="n"/>
      <c r="P46" s="16" t="n"/>
      <c r="Q46" s="12">
        <f>IF($D46="","",IFERROR(IF(AND($P46="Pago",$J46=""),"Conferir valor real",IF(AND($J46&lt;&gt;"",$J46&gt;Premissas!$B$4),"Conferir valor alto",IF(AND($L46&lt;&gt;"",ABS($L46)&gt;Premissas!$B$5),"Conferir variação","Sem alerta"))),"Conferir dados"))</f>
        <v/>
      </c>
    </row>
    <row r="47">
      <c r="A47" s="28" t="n"/>
      <c r="B47" s="15" t="n"/>
      <c r="C47" s="16" t="n"/>
      <c r="D47" s="15" t="n"/>
      <c r="E47" s="15" t="n"/>
      <c r="F47" s="17" t="n"/>
      <c r="G47" s="29" t="n"/>
      <c r="H47" s="26">
        <f>IF(OR($D47="",$P47="Cancelado",$F47="",$G47=""),"",$F47*$G47)</f>
        <v/>
      </c>
      <c r="I47" s="29" t="n"/>
      <c r="J47" s="26">
        <f>IF(OR($D47="",$P47="Cancelado",$F47="",$I47=""),"",$F47*$I47)</f>
        <v/>
      </c>
      <c r="K47" s="26">
        <f>IF(OR($H47="",$J47=""),"",$J47-$H47)</f>
        <v/>
      </c>
      <c r="L47" s="19">
        <f>IFERROR(IF(OR($H47="",$J47=""),"",$K47/$H47),"")</f>
        <v/>
      </c>
      <c r="M47" s="15" t="n"/>
      <c r="N47" s="15" t="n"/>
      <c r="O47" s="15" t="n"/>
      <c r="P47" s="16" t="n"/>
      <c r="Q47" s="11">
        <f>IF($D47="","",IFERROR(IF(AND($P47="Pago",$J47=""),"Conferir valor real",IF(AND($J47&lt;&gt;"",$J47&gt;Premissas!$B$4),"Conferir valor alto",IF(AND($L47&lt;&gt;"",ABS($L47)&gt;Premissas!$B$5),"Conferir variação","Sem alerta"))),"Conferir dados"))</f>
        <v/>
      </c>
    </row>
    <row r="48">
      <c r="A48" s="28" t="n"/>
      <c r="B48" s="15" t="n"/>
      <c r="C48" s="16" t="n"/>
      <c r="D48" s="15" t="n"/>
      <c r="E48" s="15" t="n"/>
      <c r="F48" s="17" t="n"/>
      <c r="G48" s="29" t="n"/>
      <c r="H48" s="27">
        <f>IF(OR($D48="",$P48="Cancelado",$F48="",$G48=""),"",$F48*$G48)</f>
        <v/>
      </c>
      <c r="I48" s="29" t="n"/>
      <c r="J48" s="27">
        <f>IF(OR($D48="",$P48="Cancelado",$F48="",$I48=""),"",$F48*$I48)</f>
        <v/>
      </c>
      <c r="K48" s="27">
        <f>IF(OR($H48="",$J48=""),"",$J48-$H48)</f>
        <v/>
      </c>
      <c r="L48" s="20">
        <f>IFERROR(IF(OR($H48="",$J48=""),"",$K48/$H48),"")</f>
        <v/>
      </c>
      <c r="M48" s="15" t="n"/>
      <c r="N48" s="15" t="n"/>
      <c r="O48" s="15" t="n"/>
      <c r="P48" s="16" t="n"/>
      <c r="Q48" s="12">
        <f>IF($D48="","",IFERROR(IF(AND($P48="Pago",$J48=""),"Conferir valor real",IF(AND($J48&lt;&gt;"",$J48&gt;Premissas!$B$4),"Conferir valor alto",IF(AND($L48&lt;&gt;"",ABS($L48)&gt;Premissas!$B$5),"Conferir variação","Sem alerta"))),"Conferir dados"))</f>
        <v/>
      </c>
    </row>
    <row r="49">
      <c r="A49" s="28" t="n"/>
      <c r="B49" s="15" t="n"/>
      <c r="C49" s="16" t="n"/>
      <c r="D49" s="15" t="n"/>
      <c r="E49" s="15" t="n"/>
      <c r="F49" s="17" t="n"/>
      <c r="G49" s="29" t="n"/>
      <c r="H49" s="26">
        <f>IF(OR($D49="",$P49="Cancelado",$F49="",$G49=""),"",$F49*$G49)</f>
        <v/>
      </c>
      <c r="I49" s="29" t="n"/>
      <c r="J49" s="26">
        <f>IF(OR($D49="",$P49="Cancelado",$F49="",$I49=""),"",$F49*$I49)</f>
        <v/>
      </c>
      <c r="K49" s="26">
        <f>IF(OR($H49="",$J49=""),"",$J49-$H49)</f>
        <v/>
      </c>
      <c r="L49" s="19">
        <f>IFERROR(IF(OR($H49="",$J49=""),"",$K49/$H49),"")</f>
        <v/>
      </c>
      <c r="M49" s="15" t="n"/>
      <c r="N49" s="15" t="n"/>
      <c r="O49" s="15" t="n"/>
      <c r="P49" s="16" t="n"/>
      <c r="Q49" s="11">
        <f>IF($D49="","",IFERROR(IF(AND($P49="Pago",$J49=""),"Conferir valor real",IF(AND($J49&lt;&gt;"",$J49&gt;Premissas!$B$4),"Conferir valor alto",IF(AND($L49&lt;&gt;"",ABS($L49)&gt;Premissas!$B$5),"Conferir variação","Sem alerta"))),"Conferir dados"))</f>
        <v/>
      </c>
    </row>
    <row r="50">
      <c r="A50" s="28" t="n"/>
      <c r="B50" s="15" t="n"/>
      <c r="C50" s="16" t="n"/>
      <c r="D50" s="15" t="n"/>
      <c r="E50" s="15" t="n"/>
      <c r="F50" s="17" t="n"/>
      <c r="G50" s="29" t="n"/>
      <c r="H50" s="27">
        <f>IF(OR($D50="",$P50="Cancelado",$F50="",$G50=""),"",$F50*$G50)</f>
        <v/>
      </c>
      <c r="I50" s="29" t="n"/>
      <c r="J50" s="27">
        <f>IF(OR($D50="",$P50="Cancelado",$F50="",$I50=""),"",$F50*$I50)</f>
        <v/>
      </c>
      <c r="K50" s="27">
        <f>IF(OR($H50="",$J50=""),"",$J50-$H50)</f>
        <v/>
      </c>
      <c r="L50" s="20">
        <f>IFERROR(IF(OR($H50="",$J50=""),"",$K50/$H50),"")</f>
        <v/>
      </c>
      <c r="M50" s="15" t="n"/>
      <c r="N50" s="15" t="n"/>
      <c r="O50" s="15" t="n"/>
      <c r="P50" s="16" t="n"/>
      <c r="Q50" s="12">
        <f>IF($D50="","",IFERROR(IF(AND($P50="Pago",$J50=""),"Conferir valor real",IF(AND($J50&lt;&gt;"",$J50&gt;Premissas!$B$4),"Conferir valor alto",IF(AND($L50&lt;&gt;"",ABS($L50)&gt;Premissas!$B$5),"Conferir variação","Sem alerta"))),"Conferir dados"))</f>
        <v/>
      </c>
    </row>
    <row r="51">
      <c r="A51" s="28" t="n"/>
      <c r="B51" s="15" t="n"/>
      <c r="C51" s="16" t="n"/>
      <c r="D51" s="15" t="n"/>
      <c r="E51" s="15" t="n"/>
      <c r="F51" s="17" t="n"/>
      <c r="G51" s="29" t="n"/>
      <c r="H51" s="26">
        <f>IF(OR($D51="",$P51="Cancelado",$F51="",$G51=""),"",$F51*$G51)</f>
        <v/>
      </c>
      <c r="I51" s="29" t="n"/>
      <c r="J51" s="26">
        <f>IF(OR($D51="",$P51="Cancelado",$F51="",$I51=""),"",$F51*$I51)</f>
        <v/>
      </c>
      <c r="K51" s="26">
        <f>IF(OR($H51="",$J51=""),"",$J51-$H51)</f>
        <v/>
      </c>
      <c r="L51" s="19">
        <f>IFERROR(IF(OR($H51="",$J51=""),"",$K51/$H51),"")</f>
        <v/>
      </c>
      <c r="M51" s="15" t="n"/>
      <c r="N51" s="15" t="n"/>
      <c r="O51" s="15" t="n"/>
      <c r="P51" s="16" t="n"/>
      <c r="Q51" s="11">
        <f>IF($D51="","",IFERROR(IF(AND($P51="Pago",$J51=""),"Conferir valor real",IF(AND($J51&lt;&gt;"",$J51&gt;Premissas!$B$4),"Conferir valor alto",IF(AND($L51&lt;&gt;"",ABS($L51)&gt;Premissas!$B$5),"Conferir variação","Sem alerta"))),"Conferir dados"))</f>
        <v/>
      </c>
    </row>
    <row r="52">
      <c r="A52" s="28" t="n"/>
      <c r="B52" s="15" t="n"/>
      <c r="C52" s="16" t="n"/>
      <c r="D52" s="15" t="n"/>
      <c r="E52" s="15" t="n"/>
      <c r="F52" s="17" t="n"/>
      <c r="G52" s="29" t="n"/>
      <c r="H52" s="27">
        <f>IF(OR($D52="",$P52="Cancelado",$F52="",$G52=""),"",$F52*$G52)</f>
        <v/>
      </c>
      <c r="I52" s="29" t="n"/>
      <c r="J52" s="27">
        <f>IF(OR($D52="",$P52="Cancelado",$F52="",$I52=""),"",$F52*$I52)</f>
        <v/>
      </c>
      <c r="K52" s="27">
        <f>IF(OR($H52="",$J52=""),"",$J52-$H52)</f>
        <v/>
      </c>
      <c r="L52" s="20">
        <f>IFERROR(IF(OR($H52="",$J52=""),"",$K52/$H52),"")</f>
        <v/>
      </c>
      <c r="M52" s="15" t="n"/>
      <c r="N52" s="15" t="n"/>
      <c r="O52" s="15" t="n"/>
      <c r="P52" s="16" t="n"/>
      <c r="Q52" s="12">
        <f>IF($D52="","",IFERROR(IF(AND($P52="Pago",$J52=""),"Conferir valor real",IF(AND($J52&lt;&gt;"",$J52&gt;Premissas!$B$4),"Conferir valor alto",IF(AND($L52&lt;&gt;"",ABS($L52)&gt;Premissas!$B$5),"Conferir variação","Sem alerta"))),"Conferir dados"))</f>
        <v/>
      </c>
    </row>
    <row r="53">
      <c r="A53" s="28" t="n"/>
      <c r="B53" s="15" t="n"/>
      <c r="C53" s="16" t="n"/>
      <c r="D53" s="15" t="n"/>
      <c r="E53" s="15" t="n"/>
      <c r="F53" s="17" t="n"/>
      <c r="G53" s="29" t="n"/>
      <c r="H53" s="26">
        <f>IF(OR($D53="",$P53="Cancelado",$F53="",$G53=""),"",$F53*$G53)</f>
        <v/>
      </c>
      <c r="I53" s="29" t="n"/>
      <c r="J53" s="26">
        <f>IF(OR($D53="",$P53="Cancelado",$F53="",$I53=""),"",$F53*$I53)</f>
        <v/>
      </c>
      <c r="K53" s="26">
        <f>IF(OR($H53="",$J53=""),"",$J53-$H53)</f>
        <v/>
      </c>
      <c r="L53" s="19">
        <f>IFERROR(IF(OR($H53="",$J53=""),"",$K53/$H53),"")</f>
        <v/>
      </c>
      <c r="M53" s="15" t="n"/>
      <c r="N53" s="15" t="n"/>
      <c r="O53" s="15" t="n"/>
      <c r="P53" s="16" t="n"/>
      <c r="Q53" s="11">
        <f>IF($D53="","",IFERROR(IF(AND($P53="Pago",$J53=""),"Conferir valor real",IF(AND($J53&lt;&gt;"",$J53&gt;Premissas!$B$4),"Conferir valor alto",IF(AND($L53&lt;&gt;"",ABS($L53)&gt;Premissas!$B$5),"Conferir variação","Sem alerta"))),"Conferir dados"))</f>
        <v/>
      </c>
    </row>
    <row r="54">
      <c r="A54" s="28" t="n"/>
      <c r="B54" s="15" t="n"/>
      <c r="C54" s="16" t="n"/>
      <c r="D54" s="15" t="n"/>
      <c r="E54" s="15" t="n"/>
      <c r="F54" s="17" t="n"/>
      <c r="G54" s="29" t="n"/>
      <c r="H54" s="27">
        <f>IF(OR($D54="",$P54="Cancelado",$F54="",$G54=""),"",$F54*$G54)</f>
        <v/>
      </c>
      <c r="I54" s="29" t="n"/>
      <c r="J54" s="27">
        <f>IF(OR($D54="",$P54="Cancelado",$F54="",$I54=""),"",$F54*$I54)</f>
        <v/>
      </c>
      <c r="K54" s="27">
        <f>IF(OR($H54="",$J54=""),"",$J54-$H54)</f>
        <v/>
      </c>
      <c r="L54" s="20">
        <f>IFERROR(IF(OR($H54="",$J54=""),"",$K54/$H54),"")</f>
        <v/>
      </c>
      <c r="M54" s="15" t="n"/>
      <c r="N54" s="15" t="n"/>
      <c r="O54" s="15" t="n"/>
      <c r="P54" s="16" t="n"/>
      <c r="Q54" s="12">
        <f>IF($D54="","",IFERROR(IF(AND($P54="Pago",$J54=""),"Conferir valor real",IF(AND($J54&lt;&gt;"",$J54&gt;Premissas!$B$4),"Conferir valor alto",IF(AND($L54&lt;&gt;"",ABS($L54)&gt;Premissas!$B$5),"Conferir variação","Sem alerta"))),"Conferir dados"))</f>
        <v/>
      </c>
    </row>
    <row r="55">
      <c r="A55" s="28" t="n"/>
      <c r="B55" s="15" t="n"/>
      <c r="C55" s="16" t="n"/>
      <c r="D55" s="15" t="n"/>
      <c r="E55" s="15" t="n"/>
      <c r="F55" s="17" t="n"/>
      <c r="G55" s="29" t="n"/>
      <c r="H55" s="26">
        <f>IF(OR($D55="",$P55="Cancelado",$F55="",$G55=""),"",$F55*$G55)</f>
        <v/>
      </c>
      <c r="I55" s="29" t="n"/>
      <c r="J55" s="26">
        <f>IF(OR($D55="",$P55="Cancelado",$F55="",$I55=""),"",$F55*$I55)</f>
        <v/>
      </c>
      <c r="K55" s="26">
        <f>IF(OR($H55="",$J55=""),"",$J55-$H55)</f>
        <v/>
      </c>
      <c r="L55" s="19">
        <f>IFERROR(IF(OR($H55="",$J55=""),"",$K55/$H55),"")</f>
        <v/>
      </c>
      <c r="M55" s="15" t="n"/>
      <c r="N55" s="15" t="n"/>
      <c r="O55" s="15" t="n"/>
      <c r="P55" s="16" t="n"/>
      <c r="Q55" s="11">
        <f>IF($D55="","",IFERROR(IF(AND($P55="Pago",$J55=""),"Conferir valor real",IF(AND($J55&lt;&gt;"",$J55&gt;Premissas!$B$4),"Conferir valor alto",IF(AND($L55&lt;&gt;"",ABS($L55)&gt;Premissas!$B$5),"Conferir variação","Sem alerta"))),"Conferir dados"))</f>
        <v/>
      </c>
    </row>
    <row r="56">
      <c r="A56" s="28" t="n"/>
      <c r="B56" s="15" t="n"/>
      <c r="C56" s="16" t="n"/>
      <c r="D56" s="15" t="n"/>
      <c r="E56" s="15" t="n"/>
      <c r="F56" s="17" t="n"/>
      <c r="G56" s="29" t="n"/>
      <c r="H56" s="27">
        <f>IF(OR($D56="",$P56="Cancelado",$F56="",$G56=""),"",$F56*$G56)</f>
        <v/>
      </c>
      <c r="I56" s="29" t="n"/>
      <c r="J56" s="27">
        <f>IF(OR($D56="",$P56="Cancelado",$F56="",$I56=""),"",$F56*$I56)</f>
        <v/>
      </c>
      <c r="K56" s="27">
        <f>IF(OR($H56="",$J56=""),"",$J56-$H56)</f>
        <v/>
      </c>
      <c r="L56" s="20">
        <f>IFERROR(IF(OR($H56="",$J56=""),"",$K56/$H56),"")</f>
        <v/>
      </c>
      <c r="M56" s="15" t="n"/>
      <c r="N56" s="15" t="n"/>
      <c r="O56" s="15" t="n"/>
      <c r="P56" s="16" t="n"/>
      <c r="Q56" s="12">
        <f>IF($D56="","",IFERROR(IF(AND($P56="Pago",$J56=""),"Conferir valor real",IF(AND($J56&lt;&gt;"",$J56&gt;Premissas!$B$4),"Conferir valor alto",IF(AND($L56&lt;&gt;"",ABS($L56)&gt;Premissas!$B$5),"Conferir variação","Sem alerta"))),"Conferir dados"))</f>
        <v/>
      </c>
    </row>
    <row r="57">
      <c r="A57" s="28" t="n"/>
      <c r="B57" s="15" t="n"/>
      <c r="C57" s="16" t="n"/>
      <c r="D57" s="15" t="n"/>
      <c r="E57" s="15" t="n"/>
      <c r="F57" s="17" t="n"/>
      <c r="G57" s="29" t="n"/>
      <c r="H57" s="26">
        <f>IF(OR($D57="",$P57="Cancelado",$F57="",$G57=""),"",$F57*$G57)</f>
        <v/>
      </c>
      <c r="I57" s="29" t="n"/>
      <c r="J57" s="26">
        <f>IF(OR($D57="",$P57="Cancelado",$F57="",$I57=""),"",$F57*$I57)</f>
        <v/>
      </c>
      <c r="K57" s="26">
        <f>IF(OR($H57="",$J57=""),"",$J57-$H57)</f>
        <v/>
      </c>
      <c r="L57" s="19">
        <f>IFERROR(IF(OR($H57="",$J57=""),"",$K57/$H57),"")</f>
        <v/>
      </c>
      <c r="M57" s="15" t="n"/>
      <c r="N57" s="15" t="n"/>
      <c r="O57" s="15" t="n"/>
      <c r="P57" s="16" t="n"/>
      <c r="Q57" s="11">
        <f>IF($D57="","",IFERROR(IF(AND($P57="Pago",$J57=""),"Conferir valor real",IF(AND($J57&lt;&gt;"",$J57&gt;Premissas!$B$4),"Conferir valor alto",IF(AND($L57&lt;&gt;"",ABS($L57)&gt;Premissas!$B$5),"Conferir variação","Sem alerta"))),"Conferir dados"))</f>
        <v/>
      </c>
    </row>
    <row r="58">
      <c r="A58" s="28" t="n"/>
      <c r="B58" s="15" t="n"/>
      <c r="C58" s="16" t="n"/>
      <c r="D58" s="15" t="n"/>
      <c r="E58" s="15" t="n"/>
      <c r="F58" s="17" t="n"/>
      <c r="G58" s="29" t="n"/>
      <c r="H58" s="27">
        <f>IF(OR($D58="",$P58="Cancelado",$F58="",$G58=""),"",$F58*$G58)</f>
        <v/>
      </c>
      <c r="I58" s="29" t="n"/>
      <c r="J58" s="27">
        <f>IF(OR($D58="",$P58="Cancelado",$F58="",$I58=""),"",$F58*$I58)</f>
        <v/>
      </c>
      <c r="K58" s="27">
        <f>IF(OR($H58="",$J58=""),"",$J58-$H58)</f>
        <v/>
      </c>
      <c r="L58" s="20">
        <f>IFERROR(IF(OR($H58="",$J58=""),"",$K58/$H58),"")</f>
        <v/>
      </c>
      <c r="M58" s="15" t="n"/>
      <c r="N58" s="15" t="n"/>
      <c r="O58" s="15" t="n"/>
      <c r="P58" s="16" t="n"/>
      <c r="Q58" s="12">
        <f>IF($D58="","",IFERROR(IF(AND($P58="Pago",$J58=""),"Conferir valor real",IF(AND($J58&lt;&gt;"",$J58&gt;Premissas!$B$4),"Conferir valor alto",IF(AND($L58&lt;&gt;"",ABS($L58)&gt;Premissas!$B$5),"Conferir variação","Sem alerta"))),"Conferir dados"))</f>
        <v/>
      </c>
    </row>
    <row r="59">
      <c r="A59" s="28" t="n"/>
      <c r="B59" s="15" t="n"/>
      <c r="C59" s="16" t="n"/>
      <c r="D59" s="15" t="n"/>
      <c r="E59" s="15" t="n"/>
      <c r="F59" s="17" t="n"/>
      <c r="G59" s="29" t="n"/>
      <c r="H59" s="26">
        <f>IF(OR($D59="",$P59="Cancelado",$F59="",$G59=""),"",$F59*$G59)</f>
        <v/>
      </c>
      <c r="I59" s="29" t="n"/>
      <c r="J59" s="26">
        <f>IF(OR($D59="",$P59="Cancelado",$F59="",$I59=""),"",$F59*$I59)</f>
        <v/>
      </c>
      <c r="K59" s="26">
        <f>IF(OR($H59="",$J59=""),"",$J59-$H59)</f>
        <v/>
      </c>
      <c r="L59" s="19">
        <f>IFERROR(IF(OR($H59="",$J59=""),"",$K59/$H59),"")</f>
        <v/>
      </c>
      <c r="M59" s="15" t="n"/>
      <c r="N59" s="15" t="n"/>
      <c r="O59" s="15" t="n"/>
      <c r="P59" s="16" t="n"/>
      <c r="Q59" s="11">
        <f>IF($D59="","",IFERROR(IF(AND($P59="Pago",$J59=""),"Conferir valor real",IF(AND($J59&lt;&gt;"",$J59&gt;Premissas!$B$4),"Conferir valor alto",IF(AND($L59&lt;&gt;"",ABS($L59)&gt;Premissas!$B$5),"Conferir variação","Sem alerta"))),"Conferir dados"))</f>
        <v/>
      </c>
    </row>
    <row r="60">
      <c r="A60" s="28" t="n"/>
      <c r="B60" s="15" t="n"/>
      <c r="C60" s="16" t="n"/>
      <c r="D60" s="15" t="n"/>
      <c r="E60" s="15" t="n"/>
      <c r="F60" s="17" t="n"/>
      <c r="G60" s="29" t="n"/>
      <c r="H60" s="27">
        <f>IF(OR($D60="",$P60="Cancelado",$F60="",$G60=""),"",$F60*$G60)</f>
        <v/>
      </c>
      <c r="I60" s="29" t="n"/>
      <c r="J60" s="27">
        <f>IF(OR($D60="",$P60="Cancelado",$F60="",$I60=""),"",$F60*$I60)</f>
        <v/>
      </c>
      <c r="K60" s="27">
        <f>IF(OR($H60="",$J60=""),"",$J60-$H60)</f>
        <v/>
      </c>
      <c r="L60" s="20">
        <f>IFERROR(IF(OR($H60="",$J60=""),"",$K60/$H60),"")</f>
        <v/>
      </c>
      <c r="M60" s="15" t="n"/>
      <c r="N60" s="15" t="n"/>
      <c r="O60" s="15" t="n"/>
      <c r="P60" s="16" t="n"/>
      <c r="Q60" s="12">
        <f>IF($D60="","",IFERROR(IF(AND($P60="Pago",$J60=""),"Conferir valor real",IF(AND($J60&lt;&gt;"",$J60&gt;Premissas!$B$4),"Conferir valor alto",IF(AND($L60&lt;&gt;"",ABS($L60)&gt;Premissas!$B$5),"Conferir variação","Sem alerta"))),"Conferir dados"))</f>
        <v/>
      </c>
    </row>
    <row r="61">
      <c r="A61" s="28" t="n"/>
      <c r="B61" s="15" t="n"/>
      <c r="C61" s="16" t="n"/>
      <c r="D61" s="15" t="n"/>
      <c r="E61" s="15" t="n"/>
      <c r="F61" s="17" t="n"/>
      <c r="G61" s="29" t="n"/>
      <c r="H61" s="26">
        <f>IF(OR($D61="",$P61="Cancelado",$F61="",$G61=""),"",$F61*$G61)</f>
        <v/>
      </c>
      <c r="I61" s="29" t="n"/>
      <c r="J61" s="26">
        <f>IF(OR($D61="",$P61="Cancelado",$F61="",$I61=""),"",$F61*$I61)</f>
        <v/>
      </c>
      <c r="K61" s="26">
        <f>IF(OR($H61="",$J61=""),"",$J61-$H61)</f>
        <v/>
      </c>
      <c r="L61" s="19">
        <f>IFERROR(IF(OR($H61="",$J61=""),"",$K61/$H61),"")</f>
        <v/>
      </c>
      <c r="M61" s="15" t="n"/>
      <c r="N61" s="15" t="n"/>
      <c r="O61" s="15" t="n"/>
      <c r="P61" s="16" t="n"/>
      <c r="Q61" s="11">
        <f>IF($D61="","",IFERROR(IF(AND($P61="Pago",$J61=""),"Conferir valor real",IF(AND($J61&lt;&gt;"",$J61&gt;Premissas!$B$4),"Conferir valor alto",IF(AND($L61&lt;&gt;"",ABS($L61)&gt;Premissas!$B$5),"Conferir variação","Sem alerta"))),"Conferir dados"))</f>
        <v/>
      </c>
    </row>
    <row r="62">
      <c r="A62" s="28" t="n"/>
      <c r="B62" s="15" t="n"/>
      <c r="C62" s="16" t="n"/>
      <c r="D62" s="15" t="n"/>
      <c r="E62" s="15" t="n"/>
      <c r="F62" s="17" t="n"/>
      <c r="G62" s="29" t="n"/>
      <c r="H62" s="27">
        <f>IF(OR($D62="",$P62="Cancelado",$F62="",$G62=""),"",$F62*$G62)</f>
        <v/>
      </c>
      <c r="I62" s="29" t="n"/>
      <c r="J62" s="27">
        <f>IF(OR($D62="",$P62="Cancelado",$F62="",$I62=""),"",$F62*$I62)</f>
        <v/>
      </c>
      <c r="K62" s="27">
        <f>IF(OR($H62="",$J62=""),"",$J62-$H62)</f>
        <v/>
      </c>
      <c r="L62" s="20">
        <f>IFERROR(IF(OR($H62="",$J62=""),"",$K62/$H62),"")</f>
        <v/>
      </c>
      <c r="M62" s="15" t="n"/>
      <c r="N62" s="15" t="n"/>
      <c r="O62" s="15" t="n"/>
      <c r="P62" s="16" t="n"/>
      <c r="Q62" s="12">
        <f>IF($D62="","",IFERROR(IF(AND($P62="Pago",$J62=""),"Conferir valor real",IF(AND($J62&lt;&gt;"",$J62&gt;Premissas!$B$4),"Conferir valor alto",IF(AND($L62&lt;&gt;"",ABS($L62)&gt;Premissas!$B$5),"Conferir variação","Sem alerta"))),"Conferir dados"))</f>
        <v/>
      </c>
    </row>
    <row r="63">
      <c r="A63" s="28" t="n"/>
      <c r="B63" s="15" t="n"/>
      <c r="C63" s="16" t="n"/>
      <c r="D63" s="15" t="n"/>
      <c r="E63" s="15" t="n"/>
      <c r="F63" s="17" t="n"/>
      <c r="G63" s="29" t="n"/>
      <c r="H63" s="26">
        <f>IF(OR($D63="",$P63="Cancelado",$F63="",$G63=""),"",$F63*$G63)</f>
        <v/>
      </c>
      <c r="I63" s="29" t="n"/>
      <c r="J63" s="26">
        <f>IF(OR($D63="",$P63="Cancelado",$F63="",$I63=""),"",$F63*$I63)</f>
        <v/>
      </c>
      <c r="K63" s="26">
        <f>IF(OR($H63="",$J63=""),"",$J63-$H63)</f>
        <v/>
      </c>
      <c r="L63" s="19">
        <f>IFERROR(IF(OR($H63="",$J63=""),"",$K63/$H63),"")</f>
        <v/>
      </c>
      <c r="M63" s="15" t="n"/>
      <c r="N63" s="15" t="n"/>
      <c r="O63" s="15" t="n"/>
      <c r="P63" s="16" t="n"/>
      <c r="Q63" s="11">
        <f>IF($D63="","",IFERROR(IF(AND($P63="Pago",$J63=""),"Conferir valor real",IF(AND($J63&lt;&gt;"",$J63&gt;Premissas!$B$4),"Conferir valor alto",IF(AND($L63&lt;&gt;"",ABS($L63)&gt;Premissas!$B$5),"Conferir variação","Sem alerta"))),"Conferir dados"))</f>
        <v/>
      </c>
    </row>
    <row r="64">
      <c r="A64" s="28" t="n"/>
      <c r="B64" s="15" t="n"/>
      <c r="C64" s="16" t="n"/>
      <c r="D64" s="15" t="n"/>
      <c r="E64" s="15" t="n"/>
      <c r="F64" s="17" t="n"/>
      <c r="G64" s="29" t="n"/>
      <c r="H64" s="27">
        <f>IF(OR($D64="",$P64="Cancelado",$F64="",$G64=""),"",$F64*$G64)</f>
        <v/>
      </c>
      <c r="I64" s="29" t="n"/>
      <c r="J64" s="27">
        <f>IF(OR($D64="",$P64="Cancelado",$F64="",$I64=""),"",$F64*$I64)</f>
        <v/>
      </c>
      <c r="K64" s="27">
        <f>IF(OR($H64="",$J64=""),"",$J64-$H64)</f>
        <v/>
      </c>
      <c r="L64" s="20">
        <f>IFERROR(IF(OR($H64="",$J64=""),"",$K64/$H64),"")</f>
        <v/>
      </c>
      <c r="M64" s="15" t="n"/>
      <c r="N64" s="15" t="n"/>
      <c r="O64" s="15" t="n"/>
      <c r="P64" s="16" t="n"/>
      <c r="Q64" s="12">
        <f>IF($D64="","",IFERROR(IF(AND($P64="Pago",$J64=""),"Conferir valor real",IF(AND($J64&lt;&gt;"",$J64&gt;Premissas!$B$4),"Conferir valor alto",IF(AND($L64&lt;&gt;"",ABS($L64)&gt;Premissas!$B$5),"Conferir variação","Sem alerta"))),"Conferir dados"))</f>
        <v/>
      </c>
    </row>
    <row r="65">
      <c r="A65" s="28" t="n"/>
      <c r="B65" s="15" t="n"/>
      <c r="C65" s="16" t="n"/>
      <c r="D65" s="15" t="n"/>
      <c r="E65" s="15" t="n"/>
      <c r="F65" s="17" t="n"/>
      <c r="G65" s="29" t="n"/>
      <c r="H65" s="26">
        <f>IF(OR($D65="",$P65="Cancelado",$F65="",$G65=""),"",$F65*$G65)</f>
        <v/>
      </c>
      <c r="I65" s="29" t="n"/>
      <c r="J65" s="26">
        <f>IF(OR($D65="",$P65="Cancelado",$F65="",$I65=""),"",$F65*$I65)</f>
        <v/>
      </c>
      <c r="K65" s="26">
        <f>IF(OR($H65="",$J65=""),"",$J65-$H65)</f>
        <v/>
      </c>
      <c r="L65" s="19">
        <f>IFERROR(IF(OR($H65="",$J65=""),"",$K65/$H65),"")</f>
        <v/>
      </c>
      <c r="M65" s="15" t="n"/>
      <c r="N65" s="15" t="n"/>
      <c r="O65" s="15" t="n"/>
      <c r="P65" s="16" t="n"/>
      <c r="Q65" s="11">
        <f>IF($D65="","",IFERROR(IF(AND($P65="Pago",$J65=""),"Conferir valor real",IF(AND($J65&lt;&gt;"",$J65&gt;Premissas!$B$4),"Conferir valor alto",IF(AND($L65&lt;&gt;"",ABS($L65)&gt;Premissas!$B$5),"Conferir variação","Sem alerta"))),"Conferir dados"))</f>
        <v/>
      </c>
    </row>
    <row r="66">
      <c r="A66" s="28" t="n"/>
      <c r="B66" s="15" t="n"/>
      <c r="C66" s="16" t="n"/>
      <c r="D66" s="15" t="n"/>
      <c r="E66" s="15" t="n"/>
      <c r="F66" s="17" t="n"/>
      <c r="G66" s="29" t="n"/>
      <c r="H66" s="27">
        <f>IF(OR($D66="",$P66="Cancelado",$F66="",$G66=""),"",$F66*$G66)</f>
        <v/>
      </c>
      <c r="I66" s="29" t="n"/>
      <c r="J66" s="27">
        <f>IF(OR($D66="",$P66="Cancelado",$F66="",$I66=""),"",$F66*$I66)</f>
        <v/>
      </c>
      <c r="K66" s="27">
        <f>IF(OR($H66="",$J66=""),"",$J66-$H66)</f>
        <v/>
      </c>
      <c r="L66" s="20">
        <f>IFERROR(IF(OR($H66="",$J66=""),"",$K66/$H66),"")</f>
        <v/>
      </c>
      <c r="M66" s="15" t="n"/>
      <c r="N66" s="15" t="n"/>
      <c r="O66" s="15" t="n"/>
      <c r="P66" s="16" t="n"/>
      <c r="Q66" s="12">
        <f>IF($D66="","",IFERROR(IF(AND($P66="Pago",$J66=""),"Conferir valor real",IF(AND($J66&lt;&gt;"",$J66&gt;Premissas!$B$4),"Conferir valor alto",IF(AND($L66&lt;&gt;"",ABS($L66)&gt;Premissas!$B$5),"Conferir variação","Sem alerta"))),"Conferir dados"))</f>
        <v/>
      </c>
    </row>
    <row r="67">
      <c r="A67" s="28" t="n"/>
      <c r="B67" s="15" t="n"/>
      <c r="C67" s="16" t="n"/>
      <c r="D67" s="15" t="n"/>
      <c r="E67" s="15" t="n"/>
      <c r="F67" s="17" t="n"/>
      <c r="G67" s="29" t="n"/>
      <c r="H67" s="26">
        <f>IF(OR($D67="",$P67="Cancelado",$F67="",$G67=""),"",$F67*$G67)</f>
        <v/>
      </c>
      <c r="I67" s="29" t="n"/>
      <c r="J67" s="26">
        <f>IF(OR($D67="",$P67="Cancelado",$F67="",$I67=""),"",$F67*$I67)</f>
        <v/>
      </c>
      <c r="K67" s="26">
        <f>IF(OR($H67="",$J67=""),"",$J67-$H67)</f>
        <v/>
      </c>
      <c r="L67" s="19">
        <f>IFERROR(IF(OR($H67="",$J67=""),"",$K67/$H67),"")</f>
        <v/>
      </c>
      <c r="M67" s="15" t="n"/>
      <c r="N67" s="15" t="n"/>
      <c r="O67" s="15" t="n"/>
      <c r="P67" s="16" t="n"/>
      <c r="Q67" s="11">
        <f>IF($D67="","",IFERROR(IF(AND($P67="Pago",$J67=""),"Conferir valor real",IF(AND($J67&lt;&gt;"",$J67&gt;Premissas!$B$4),"Conferir valor alto",IF(AND($L67&lt;&gt;"",ABS($L67)&gt;Premissas!$B$5),"Conferir variação","Sem alerta"))),"Conferir dados"))</f>
        <v/>
      </c>
    </row>
    <row r="68">
      <c r="A68" s="28" t="n"/>
      <c r="B68" s="15" t="n"/>
      <c r="C68" s="16" t="n"/>
      <c r="D68" s="15" t="n"/>
      <c r="E68" s="15" t="n"/>
      <c r="F68" s="17" t="n"/>
      <c r="G68" s="29" t="n"/>
      <c r="H68" s="27">
        <f>IF(OR($D68="",$P68="Cancelado",$F68="",$G68=""),"",$F68*$G68)</f>
        <v/>
      </c>
      <c r="I68" s="29" t="n"/>
      <c r="J68" s="27">
        <f>IF(OR($D68="",$P68="Cancelado",$F68="",$I68=""),"",$F68*$I68)</f>
        <v/>
      </c>
      <c r="K68" s="27">
        <f>IF(OR($H68="",$J68=""),"",$J68-$H68)</f>
        <v/>
      </c>
      <c r="L68" s="20">
        <f>IFERROR(IF(OR($H68="",$J68=""),"",$K68/$H68),"")</f>
        <v/>
      </c>
      <c r="M68" s="15" t="n"/>
      <c r="N68" s="15" t="n"/>
      <c r="O68" s="15" t="n"/>
      <c r="P68" s="16" t="n"/>
      <c r="Q68" s="12">
        <f>IF($D68="","",IFERROR(IF(AND($P68="Pago",$J68=""),"Conferir valor real",IF(AND($J68&lt;&gt;"",$J68&gt;Premissas!$B$4),"Conferir valor alto",IF(AND($L68&lt;&gt;"",ABS($L68)&gt;Premissas!$B$5),"Conferir variação","Sem alerta"))),"Conferir dados"))</f>
        <v/>
      </c>
    </row>
    <row r="69">
      <c r="A69" s="28" t="n"/>
      <c r="B69" s="15" t="n"/>
      <c r="C69" s="16" t="n"/>
      <c r="D69" s="15" t="n"/>
      <c r="E69" s="15" t="n"/>
      <c r="F69" s="17" t="n"/>
      <c r="G69" s="29" t="n"/>
      <c r="H69" s="26">
        <f>IF(OR($D69="",$P69="Cancelado",$F69="",$G69=""),"",$F69*$G69)</f>
        <v/>
      </c>
      <c r="I69" s="29" t="n"/>
      <c r="J69" s="26">
        <f>IF(OR($D69="",$P69="Cancelado",$F69="",$I69=""),"",$F69*$I69)</f>
        <v/>
      </c>
      <c r="K69" s="26">
        <f>IF(OR($H69="",$J69=""),"",$J69-$H69)</f>
        <v/>
      </c>
      <c r="L69" s="19">
        <f>IFERROR(IF(OR($H69="",$J69=""),"",$K69/$H69),"")</f>
        <v/>
      </c>
      <c r="M69" s="15" t="n"/>
      <c r="N69" s="15" t="n"/>
      <c r="O69" s="15" t="n"/>
      <c r="P69" s="16" t="n"/>
      <c r="Q69" s="11">
        <f>IF($D69="","",IFERROR(IF(AND($P69="Pago",$J69=""),"Conferir valor real",IF(AND($J69&lt;&gt;"",$J69&gt;Premissas!$B$4),"Conferir valor alto",IF(AND($L69&lt;&gt;"",ABS($L69)&gt;Premissas!$B$5),"Conferir variação","Sem alerta"))),"Conferir dados"))</f>
        <v/>
      </c>
    </row>
    <row r="70">
      <c r="A70" s="28" t="n"/>
      <c r="B70" s="15" t="n"/>
      <c r="C70" s="16" t="n"/>
      <c r="D70" s="15" t="n"/>
      <c r="E70" s="15" t="n"/>
      <c r="F70" s="17" t="n"/>
      <c r="G70" s="29" t="n"/>
      <c r="H70" s="27">
        <f>IF(OR($D70="",$P70="Cancelado",$F70="",$G70=""),"",$F70*$G70)</f>
        <v/>
      </c>
      <c r="I70" s="29" t="n"/>
      <c r="J70" s="27">
        <f>IF(OR($D70="",$P70="Cancelado",$F70="",$I70=""),"",$F70*$I70)</f>
        <v/>
      </c>
      <c r="K70" s="27">
        <f>IF(OR($H70="",$J70=""),"",$J70-$H70)</f>
        <v/>
      </c>
      <c r="L70" s="20">
        <f>IFERROR(IF(OR($H70="",$J70=""),"",$K70/$H70),"")</f>
        <v/>
      </c>
      <c r="M70" s="15" t="n"/>
      <c r="N70" s="15" t="n"/>
      <c r="O70" s="15" t="n"/>
      <c r="P70" s="16" t="n"/>
      <c r="Q70" s="12">
        <f>IF($D70="","",IFERROR(IF(AND($P70="Pago",$J70=""),"Conferir valor real",IF(AND($J70&lt;&gt;"",$J70&gt;Premissas!$B$4),"Conferir valor alto",IF(AND($L70&lt;&gt;"",ABS($L70)&gt;Premissas!$B$5),"Conferir variação","Sem alerta"))),"Conferir dados"))</f>
        <v/>
      </c>
    </row>
    <row r="71">
      <c r="A71" s="28" t="n"/>
      <c r="B71" s="15" t="n"/>
      <c r="C71" s="16" t="n"/>
      <c r="D71" s="15" t="n"/>
      <c r="E71" s="15" t="n"/>
      <c r="F71" s="17" t="n"/>
      <c r="G71" s="29" t="n"/>
      <c r="H71" s="26">
        <f>IF(OR($D71="",$P71="Cancelado",$F71="",$G71=""),"",$F71*$G71)</f>
        <v/>
      </c>
      <c r="I71" s="29" t="n"/>
      <c r="J71" s="26">
        <f>IF(OR($D71="",$P71="Cancelado",$F71="",$I71=""),"",$F71*$I71)</f>
        <v/>
      </c>
      <c r="K71" s="26">
        <f>IF(OR($H71="",$J71=""),"",$J71-$H71)</f>
        <v/>
      </c>
      <c r="L71" s="19">
        <f>IFERROR(IF(OR($H71="",$J71=""),"",$K71/$H71),"")</f>
        <v/>
      </c>
      <c r="M71" s="15" t="n"/>
      <c r="N71" s="15" t="n"/>
      <c r="O71" s="15" t="n"/>
      <c r="P71" s="16" t="n"/>
      <c r="Q71" s="11">
        <f>IF($D71="","",IFERROR(IF(AND($P71="Pago",$J71=""),"Conferir valor real",IF(AND($J71&lt;&gt;"",$J71&gt;Premissas!$B$4),"Conferir valor alto",IF(AND($L71&lt;&gt;"",ABS($L71)&gt;Premissas!$B$5),"Conferir variação","Sem alerta"))),"Conferir dados"))</f>
        <v/>
      </c>
    </row>
    <row r="72">
      <c r="A72" s="28" t="n"/>
      <c r="B72" s="15" t="n"/>
      <c r="C72" s="16" t="n"/>
      <c r="D72" s="15" t="n"/>
      <c r="E72" s="15" t="n"/>
      <c r="F72" s="17" t="n"/>
      <c r="G72" s="29" t="n"/>
      <c r="H72" s="27">
        <f>IF(OR($D72="",$P72="Cancelado",$F72="",$G72=""),"",$F72*$G72)</f>
        <v/>
      </c>
      <c r="I72" s="29" t="n"/>
      <c r="J72" s="27">
        <f>IF(OR($D72="",$P72="Cancelado",$F72="",$I72=""),"",$F72*$I72)</f>
        <v/>
      </c>
      <c r="K72" s="27">
        <f>IF(OR($H72="",$J72=""),"",$J72-$H72)</f>
        <v/>
      </c>
      <c r="L72" s="20">
        <f>IFERROR(IF(OR($H72="",$J72=""),"",$K72/$H72),"")</f>
        <v/>
      </c>
      <c r="M72" s="15" t="n"/>
      <c r="N72" s="15" t="n"/>
      <c r="O72" s="15" t="n"/>
      <c r="P72" s="16" t="n"/>
      <c r="Q72" s="12">
        <f>IF($D72="","",IFERROR(IF(AND($P72="Pago",$J72=""),"Conferir valor real",IF(AND($J72&lt;&gt;"",$J72&gt;Premissas!$B$4),"Conferir valor alto",IF(AND($L72&lt;&gt;"",ABS($L72)&gt;Premissas!$B$5),"Conferir variação","Sem alerta"))),"Conferir dados"))</f>
        <v/>
      </c>
    </row>
    <row r="73">
      <c r="A73" s="28" t="n"/>
      <c r="B73" s="15" t="n"/>
      <c r="C73" s="16" t="n"/>
      <c r="D73" s="15" t="n"/>
      <c r="E73" s="15" t="n"/>
      <c r="F73" s="17" t="n"/>
      <c r="G73" s="29" t="n"/>
      <c r="H73" s="26">
        <f>IF(OR($D73="",$P73="Cancelado",$F73="",$G73=""),"",$F73*$G73)</f>
        <v/>
      </c>
      <c r="I73" s="29" t="n"/>
      <c r="J73" s="26">
        <f>IF(OR($D73="",$P73="Cancelado",$F73="",$I73=""),"",$F73*$I73)</f>
        <v/>
      </c>
      <c r="K73" s="26">
        <f>IF(OR($H73="",$J73=""),"",$J73-$H73)</f>
        <v/>
      </c>
      <c r="L73" s="19">
        <f>IFERROR(IF(OR($H73="",$J73=""),"",$K73/$H73),"")</f>
        <v/>
      </c>
      <c r="M73" s="15" t="n"/>
      <c r="N73" s="15" t="n"/>
      <c r="O73" s="15" t="n"/>
      <c r="P73" s="16" t="n"/>
      <c r="Q73" s="11">
        <f>IF($D73="","",IFERROR(IF(AND($P73="Pago",$J73=""),"Conferir valor real",IF(AND($J73&lt;&gt;"",$J73&gt;Premissas!$B$4),"Conferir valor alto",IF(AND($L73&lt;&gt;"",ABS($L73)&gt;Premissas!$B$5),"Conferir variação","Sem alerta"))),"Conferir dados"))</f>
        <v/>
      </c>
    </row>
    <row r="74">
      <c r="A74" s="28" t="n"/>
      <c r="B74" s="15" t="n"/>
      <c r="C74" s="16" t="n"/>
      <c r="D74" s="15" t="n"/>
      <c r="E74" s="15" t="n"/>
      <c r="F74" s="17" t="n"/>
      <c r="G74" s="29" t="n"/>
      <c r="H74" s="27">
        <f>IF(OR($D74="",$P74="Cancelado",$F74="",$G74=""),"",$F74*$G74)</f>
        <v/>
      </c>
      <c r="I74" s="29" t="n"/>
      <c r="J74" s="27">
        <f>IF(OR($D74="",$P74="Cancelado",$F74="",$I74=""),"",$F74*$I74)</f>
        <v/>
      </c>
      <c r="K74" s="27">
        <f>IF(OR($H74="",$J74=""),"",$J74-$H74)</f>
        <v/>
      </c>
      <c r="L74" s="20">
        <f>IFERROR(IF(OR($H74="",$J74=""),"",$K74/$H74),"")</f>
        <v/>
      </c>
      <c r="M74" s="15" t="n"/>
      <c r="N74" s="15" t="n"/>
      <c r="O74" s="15" t="n"/>
      <c r="P74" s="16" t="n"/>
      <c r="Q74" s="12">
        <f>IF($D74="","",IFERROR(IF(AND($P74="Pago",$J74=""),"Conferir valor real",IF(AND($J74&lt;&gt;"",$J74&gt;Premissas!$B$4),"Conferir valor alto",IF(AND($L74&lt;&gt;"",ABS($L74)&gt;Premissas!$B$5),"Conferir variação","Sem alerta"))),"Conferir dados"))</f>
        <v/>
      </c>
    </row>
    <row r="75">
      <c r="A75" s="28" t="n"/>
      <c r="B75" s="15" t="n"/>
      <c r="C75" s="16" t="n"/>
      <c r="D75" s="15" t="n"/>
      <c r="E75" s="15" t="n"/>
      <c r="F75" s="17" t="n"/>
      <c r="G75" s="29" t="n"/>
      <c r="H75" s="26">
        <f>IF(OR($D75="",$P75="Cancelado",$F75="",$G75=""),"",$F75*$G75)</f>
        <v/>
      </c>
      <c r="I75" s="29" t="n"/>
      <c r="J75" s="26">
        <f>IF(OR($D75="",$P75="Cancelado",$F75="",$I75=""),"",$F75*$I75)</f>
        <v/>
      </c>
      <c r="K75" s="26">
        <f>IF(OR($H75="",$J75=""),"",$J75-$H75)</f>
        <v/>
      </c>
      <c r="L75" s="19">
        <f>IFERROR(IF(OR($H75="",$J75=""),"",$K75/$H75),"")</f>
        <v/>
      </c>
      <c r="M75" s="15" t="n"/>
      <c r="N75" s="15" t="n"/>
      <c r="O75" s="15" t="n"/>
      <c r="P75" s="16" t="n"/>
      <c r="Q75" s="11">
        <f>IF($D75="","",IFERROR(IF(AND($P75="Pago",$J75=""),"Conferir valor real",IF(AND($J75&lt;&gt;"",$J75&gt;Premissas!$B$4),"Conferir valor alto",IF(AND($L75&lt;&gt;"",ABS($L75)&gt;Premissas!$B$5),"Conferir variação","Sem alerta"))),"Conferir dados"))</f>
        <v/>
      </c>
    </row>
    <row r="76">
      <c r="A76" s="28" t="n"/>
      <c r="B76" s="15" t="n"/>
      <c r="C76" s="16" t="n"/>
      <c r="D76" s="15" t="n"/>
      <c r="E76" s="15" t="n"/>
      <c r="F76" s="17" t="n"/>
      <c r="G76" s="29" t="n"/>
      <c r="H76" s="27">
        <f>IF(OR($D76="",$P76="Cancelado",$F76="",$G76=""),"",$F76*$G76)</f>
        <v/>
      </c>
      <c r="I76" s="29" t="n"/>
      <c r="J76" s="27">
        <f>IF(OR($D76="",$P76="Cancelado",$F76="",$I76=""),"",$F76*$I76)</f>
        <v/>
      </c>
      <c r="K76" s="27">
        <f>IF(OR($H76="",$J76=""),"",$J76-$H76)</f>
        <v/>
      </c>
      <c r="L76" s="20">
        <f>IFERROR(IF(OR($H76="",$J76=""),"",$K76/$H76),"")</f>
        <v/>
      </c>
      <c r="M76" s="15" t="n"/>
      <c r="N76" s="15" t="n"/>
      <c r="O76" s="15" t="n"/>
      <c r="P76" s="16" t="n"/>
      <c r="Q76" s="12">
        <f>IF($D76="","",IFERROR(IF(AND($P76="Pago",$J76=""),"Conferir valor real",IF(AND($J76&lt;&gt;"",$J76&gt;Premissas!$B$4),"Conferir valor alto",IF(AND($L76&lt;&gt;"",ABS($L76)&gt;Premissas!$B$5),"Conferir variação","Sem alerta"))),"Conferir dados"))</f>
        <v/>
      </c>
    </row>
    <row r="77">
      <c r="A77" s="28" t="n"/>
      <c r="B77" s="15" t="n"/>
      <c r="C77" s="16" t="n"/>
      <c r="D77" s="15" t="n"/>
      <c r="E77" s="15" t="n"/>
      <c r="F77" s="17" t="n"/>
      <c r="G77" s="29" t="n"/>
      <c r="H77" s="26">
        <f>IF(OR($D77="",$P77="Cancelado",$F77="",$G77=""),"",$F77*$G77)</f>
        <v/>
      </c>
      <c r="I77" s="29" t="n"/>
      <c r="J77" s="26">
        <f>IF(OR($D77="",$P77="Cancelado",$F77="",$I77=""),"",$F77*$I77)</f>
        <v/>
      </c>
      <c r="K77" s="26">
        <f>IF(OR($H77="",$J77=""),"",$J77-$H77)</f>
        <v/>
      </c>
      <c r="L77" s="19">
        <f>IFERROR(IF(OR($H77="",$J77=""),"",$K77/$H77),"")</f>
        <v/>
      </c>
      <c r="M77" s="15" t="n"/>
      <c r="N77" s="15" t="n"/>
      <c r="O77" s="15" t="n"/>
      <c r="P77" s="16" t="n"/>
      <c r="Q77" s="11">
        <f>IF($D77="","",IFERROR(IF(AND($P77="Pago",$J77=""),"Conferir valor real",IF(AND($J77&lt;&gt;"",$J77&gt;Premissas!$B$4),"Conferir valor alto",IF(AND($L77&lt;&gt;"",ABS($L77)&gt;Premissas!$B$5),"Conferir variação","Sem alerta"))),"Conferir dados"))</f>
        <v/>
      </c>
    </row>
    <row r="78">
      <c r="A78" s="28" t="n"/>
      <c r="B78" s="15" t="n"/>
      <c r="C78" s="16" t="n"/>
      <c r="D78" s="15" t="n"/>
      <c r="E78" s="15" t="n"/>
      <c r="F78" s="17" t="n"/>
      <c r="G78" s="29" t="n"/>
      <c r="H78" s="27">
        <f>IF(OR($D78="",$P78="Cancelado",$F78="",$G78=""),"",$F78*$G78)</f>
        <v/>
      </c>
      <c r="I78" s="29" t="n"/>
      <c r="J78" s="27">
        <f>IF(OR($D78="",$P78="Cancelado",$F78="",$I78=""),"",$F78*$I78)</f>
        <v/>
      </c>
      <c r="K78" s="27">
        <f>IF(OR($H78="",$J78=""),"",$J78-$H78)</f>
        <v/>
      </c>
      <c r="L78" s="20">
        <f>IFERROR(IF(OR($H78="",$J78=""),"",$K78/$H78),"")</f>
        <v/>
      </c>
      <c r="M78" s="15" t="n"/>
      <c r="N78" s="15" t="n"/>
      <c r="O78" s="15" t="n"/>
      <c r="P78" s="16" t="n"/>
      <c r="Q78" s="12">
        <f>IF($D78="","",IFERROR(IF(AND($P78="Pago",$J78=""),"Conferir valor real",IF(AND($J78&lt;&gt;"",$J78&gt;Premissas!$B$4),"Conferir valor alto",IF(AND($L78&lt;&gt;"",ABS($L78)&gt;Premissas!$B$5),"Conferir variação","Sem alerta"))),"Conferir dados"))</f>
        <v/>
      </c>
    </row>
    <row r="79">
      <c r="A79" s="28" t="n"/>
      <c r="B79" s="15" t="n"/>
      <c r="C79" s="16" t="n"/>
      <c r="D79" s="15" t="n"/>
      <c r="E79" s="15" t="n"/>
      <c r="F79" s="17" t="n"/>
      <c r="G79" s="29" t="n"/>
      <c r="H79" s="26">
        <f>IF(OR($D79="",$P79="Cancelado",$F79="",$G79=""),"",$F79*$G79)</f>
        <v/>
      </c>
      <c r="I79" s="29" t="n"/>
      <c r="J79" s="26">
        <f>IF(OR($D79="",$P79="Cancelado",$F79="",$I79=""),"",$F79*$I79)</f>
        <v/>
      </c>
      <c r="K79" s="26">
        <f>IF(OR($H79="",$J79=""),"",$J79-$H79)</f>
        <v/>
      </c>
      <c r="L79" s="19">
        <f>IFERROR(IF(OR($H79="",$J79=""),"",$K79/$H79),"")</f>
        <v/>
      </c>
      <c r="M79" s="15" t="n"/>
      <c r="N79" s="15" t="n"/>
      <c r="O79" s="15" t="n"/>
      <c r="P79" s="16" t="n"/>
      <c r="Q79" s="11">
        <f>IF($D79="","",IFERROR(IF(AND($P79="Pago",$J79=""),"Conferir valor real",IF(AND($J79&lt;&gt;"",$J79&gt;Premissas!$B$4),"Conferir valor alto",IF(AND($L79&lt;&gt;"",ABS($L79)&gt;Premissas!$B$5),"Conferir variação","Sem alerta"))),"Conferir dados"))</f>
        <v/>
      </c>
    </row>
    <row r="80">
      <c r="A80" s="28" t="n"/>
      <c r="B80" s="15" t="n"/>
      <c r="C80" s="16" t="n"/>
      <c r="D80" s="15" t="n"/>
      <c r="E80" s="15" t="n"/>
      <c r="F80" s="17" t="n"/>
      <c r="G80" s="29" t="n"/>
      <c r="H80" s="27">
        <f>IF(OR($D80="",$P80="Cancelado",$F80="",$G80=""),"",$F80*$G80)</f>
        <v/>
      </c>
      <c r="I80" s="29" t="n"/>
      <c r="J80" s="27">
        <f>IF(OR($D80="",$P80="Cancelado",$F80="",$I80=""),"",$F80*$I80)</f>
        <v/>
      </c>
      <c r="K80" s="27">
        <f>IF(OR($H80="",$J80=""),"",$J80-$H80)</f>
        <v/>
      </c>
      <c r="L80" s="20">
        <f>IFERROR(IF(OR($H80="",$J80=""),"",$K80/$H80),"")</f>
        <v/>
      </c>
      <c r="M80" s="15" t="n"/>
      <c r="N80" s="15" t="n"/>
      <c r="O80" s="15" t="n"/>
      <c r="P80" s="16" t="n"/>
      <c r="Q80" s="12">
        <f>IF($D80="","",IFERROR(IF(AND($P80="Pago",$J80=""),"Conferir valor real",IF(AND($J80&lt;&gt;"",$J80&gt;Premissas!$B$4),"Conferir valor alto",IF(AND($L80&lt;&gt;"",ABS($L80)&gt;Premissas!$B$5),"Conferir variação","Sem alerta"))),"Conferir dados"))</f>
        <v/>
      </c>
    </row>
    <row r="81">
      <c r="A81" s="28" t="n"/>
      <c r="B81" s="15" t="n"/>
      <c r="C81" s="16" t="n"/>
      <c r="D81" s="15" t="n"/>
      <c r="E81" s="15" t="n"/>
      <c r="F81" s="17" t="n"/>
      <c r="G81" s="29" t="n"/>
      <c r="H81" s="26">
        <f>IF(OR($D81="",$P81="Cancelado",$F81="",$G81=""),"",$F81*$G81)</f>
        <v/>
      </c>
      <c r="I81" s="29" t="n"/>
      <c r="J81" s="26">
        <f>IF(OR($D81="",$P81="Cancelado",$F81="",$I81=""),"",$F81*$I81)</f>
        <v/>
      </c>
      <c r="K81" s="26">
        <f>IF(OR($H81="",$J81=""),"",$J81-$H81)</f>
        <v/>
      </c>
      <c r="L81" s="19">
        <f>IFERROR(IF(OR($H81="",$J81=""),"",$K81/$H81),"")</f>
        <v/>
      </c>
      <c r="M81" s="15" t="n"/>
      <c r="N81" s="15" t="n"/>
      <c r="O81" s="15" t="n"/>
      <c r="P81" s="16" t="n"/>
      <c r="Q81" s="11">
        <f>IF($D81="","",IFERROR(IF(AND($P81="Pago",$J81=""),"Conferir valor real",IF(AND($J81&lt;&gt;"",$J81&gt;Premissas!$B$4),"Conferir valor alto",IF(AND($L81&lt;&gt;"",ABS($L81)&gt;Premissas!$B$5),"Conferir variação","Sem alerta"))),"Conferir dados"))</f>
        <v/>
      </c>
    </row>
    <row r="82">
      <c r="A82" s="28" t="n"/>
      <c r="B82" s="15" t="n"/>
      <c r="C82" s="16" t="n"/>
      <c r="D82" s="15" t="n"/>
      <c r="E82" s="15" t="n"/>
      <c r="F82" s="17" t="n"/>
      <c r="G82" s="29" t="n"/>
      <c r="H82" s="27">
        <f>IF(OR($D82="",$P82="Cancelado",$F82="",$G82=""),"",$F82*$G82)</f>
        <v/>
      </c>
      <c r="I82" s="29" t="n"/>
      <c r="J82" s="27">
        <f>IF(OR($D82="",$P82="Cancelado",$F82="",$I82=""),"",$F82*$I82)</f>
        <v/>
      </c>
      <c r="K82" s="27">
        <f>IF(OR($H82="",$J82=""),"",$J82-$H82)</f>
        <v/>
      </c>
      <c r="L82" s="20">
        <f>IFERROR(IF(OR($H82="",$J82=""),"",$K82/$H82),"")</f>
        <v/>
      </c>
      <c r="M82" s="15" t="n"/>
      <c r="N82" s="15" t="n"/>
      <c r="O82" s="15" t="n"/>
      <c r="P82" s="16" t="n"/>
      <c r="Q82" s="12">
        <f>IF($D82="","",IFERROR(IF(AND($P82="Pago",$J82=""),"Conferir valor real",IF(AND($J82&lt;&gt;"",$J82&gt;Premissas!$B$4),"Conferir valor alto",IF(AND($L82&lt;&gt;"",ABS($L82)&gt;Premissas!$B$5),"Conferir variação","Sem alerta"))),"Conferir dados"))</f>
        <v/>
      </c>
    </row>
    <row r="83">
      <c r="A83" s="28" t="n"/>
      <c r="B83" s="15" t="n"/>
      <c r="C83" s="16" t="n"/>
      <c r="D83" s="15" t="n"/>
      <c r="E83" s="15" t="n"/>
      <c r="F83" s="17" t="n"/>
      <c r="G83" s="29" t="n"/>
      <c r="H83" s="26">
        <f>IF(OR($D83="",$P83="Cancelado",$F83="",$G83=""),"",$F83*$G83)</f>
        <v/>
      </c>
      <c r="I83" s="29" t="n"/>
      <c r="J83" s="26">
        <f>IF(OR($D83="",$P83="Cancelado",$F83="",$I83=""),"",$F83*$I83)</f>
        <v/>
      </c>
      <c r="K83" s="26">
        <f>IF(OR($H83="",$J83=""),"",$J83-$H83)</f>
        <v/>
      </c>
      <c r="L83" s="19">
        <f>IFERROR(IF(OR($H83="",$J83=""),"",$K83/$H83),"")</f>
        <v/>
      </c>
      <c r="M83" s="15" t="n"/>
      <c r="N83" s="15" t="n"/>
      <c r="O83" s="15" t="n"/>
      <c r="P83" s="16" t="n"/>
      <c r="Q83" s="11">
        <f>IF($D83="","",IFERROR(IF(AND($P83="Pago",$J83=""),"Conferir valor real",IF(AND($J83&lt;&gt;"",$J83&gt;Premissas!$B$4),"Conferir valor alto",IF(AND($L83&lt;&gt;"",ABS($L83)&gt;Premissas!$B$5),"Conferir variação","Sem alerta"))),"Conferir dados"))</f>
        <v/>
      </c>
    </row>
    <row r="84">
      <c r="A84" s="28" t="n"/>
      <c r="B84" s="15" t="n"/>
      <c r="C84" s="16" t="n"/>
      <c r="D84" s="15" t="n"/>
      <c r="E84" s="15" t="n"/>
      <c r="F84" s="17" t="n"/>
      <c r="G84" s="29" t="n"/>
      <c r="H84" s="27">
        <f>IF(OR($D84="",$P84="Cancelado",$F84="",$G84=""),"",$F84*$G84)</f>
        <v/>
      </c>
      <c r="I84" s="29" t="n"/>
      <c r="J84" s="27">
        <f>IF(OR($D84="",$P84="Cancelado",$F84="",$I84=""),"",$F84*$I84)</f>
        <v/>
      </c>
      <c r="K84" s="27">
        <f>IF(OR($H84="",$J84=""),"",$J84-$H84)</f>
        <v/>
      </c>
      <c r="L84" s="20">
        <f>IFERROR(IF(OR($H84="",$J84=""),"",$K84/$H84),"")</f>
        <v/>
      </c>
      <c r="M84" s="15" t="n"/>
      <c r="N84" s="15" t="n"/>
      <c r="O84" s="15" t="n"/>
      <c r="P84" s="16" t="n"/>
      <c r="Q84" s="12">
        <f>IF($D84="","",IFERROR(IF(AND($P84="Pago",$J84=""),"Conferir valor real",IF(AND($J84&lt;&gt;"",$J84&gt;Premissas!$B$4),"Conferir valor alto",IF(AND($L84&lt;&gt;"",ABS($L84)&gt;Premissas!$B$5),"Conferir variação","Sem alerta"))),"Conferir dados"))</f>
        <v/>
      </c>
    </row>
    <row r="85">
      <c r="A85" s="28" t="n"/>
      <c r="B85" s="15" t="n"/>
      <c r="C85" s="16" t="n"/>
      <c r="D85" s="15" t="n"/>
      <c r="E85" s="15" t="n"/>
      <c r="F85" s="17" t="n"/>
      <c r="G85" s="29" t="n"/>
      <c r="H85" s="26">
        <f>IF(OR($D85="",$P85="Cancelado",$F85="",$G85=""),"",$F85*$G85)</f>
        <v/>
      </c>
      <c r="I85" s="29" t="n"/>
      <c r="J85" s="26">
        <f>IF(OR($D85="",$P85="Cancelado",$F85="",$I85=""),"",$F85*$I85)</f>
        <v/>
      </c>
      <c r="K85" s="26">
        <f>IF(OR($H85="",$J85=""),"",$J85-$H85)</f>
        <v/>
      </c>
      <c r="L85" s="19">
        <f>IFERROR(IF(OR($H85="",$J85=""),"",$K85/$H85),"")</f>
        <v/>
      </c>
      <c r="M85" s="15" t="n"/>
      <c r="N85" s="15" t="n"/>
      <c r="O85" s="15" t="n"/>
      <c r="P85" s="16" t="n"/>
      <c r="Q85" s="11">
        <f>IF($D85="","",IFERROR(IF(AND($P85="Pago",$J85=""),"Conferir valor real",IF(AND($J85&lt;&gt;"",$J85&gt;Premissas!$B$4),"Conferir valor alto",IF(AND($L85&lt;&gt;"",ABS($L85)&gt;Premissas!$B$5),"Conferir variação","Sem alerta"))),"Conferir dados"))</f>
        <v/>
      </c>
    </row>
    <row r="86">
      <c r="A86" s="28" t="n"/>
      <c r="B86" s="15" t="n"/>
      <c r="C86" s="16" t="n"/>
      <c r="D86" s="15" t="n"/>
      <c r="E86" s="15" t="n"/>
      <c r="F86" s="17" t="n"/>
      <c r="G86" s="29" t="n"/>
      <c r="H86" s="27">
        <f>IF(OR($D86="",$P86="Cancelado",$F86="",$G86=""),"",$F86*$G86)</f>
        <v/>
      </c>
      <c r="I86" s="29" t="n"/>
      <c r="J86" s="27">
        <f>IF(OR($D86="",$P86="Cancelado",$F86="",$I86=""),"",$F86*$I86)</f>
        <v/>
      </c>
      <c r="K86" s="27">
        <f>IF(OR($H86="",$J86=""),"",$J86-$H86)</f>
        <v/>
      </c>
      <c r="L86" s="20">
        <f>IFERROR(IF(OR($H86="",$J86=""),"",$K86/$H86),"")</f>
        <v/>
      </c>
      <c r="M86" s="15" t="n"/>
      <c r="N86" s="15" t="n"/>
      <c r="O86" s="15" t="n"/>
      <c r="P86" s="16" t="n"/>
      <c r="Q86" s="12">
        <f>IF($D86="","",IFERROR(IF(AND($P86="Pago",$J86=""),"Conferir valor real",IF(AND($J86&lt;&gt;"",$J86&gt;Premissas!$B$4),"Conferir valor alto",IF(AND($L86&lt;&gt;"",ABS($L86)&gt;Premissas!$B$5),"Conferir variação","Sem alerta"))),"Conferir dados"))</f>
        <v/>
      </c>
    </row>
    <row r="87">
      <c r="A87" s="28" t="n"/>
      <c r="B87" s="15" t="n"/>
      <c r="C87" s="16" t="n"/>
      <c r="D87" s="15" t="n"/>
      <c r="E87" s="15" t="n"/>
      <c r="F87" s="17" t="n"/>
      <c r="G87" s="29" t="n"/>
      <c r="H87" s="26">
        <f>IF(OR($D87="",$P87="Cancelado",$F87="",$G87=""),"",$F87*$G87)</f>
        <v/>
      </c>
      <c r="I87" s="29" t="n"/>
      <c r="J87" s="26">
        <f>IF(OR($D87="",$P87="Cancelado",$F87="",$I87=""),"",$F87*$I87)</f>
        <v/>
      </c>
      <c r="K87" s="26">
        <f>IF(OR($H87="",$J87=""),"",$J87-$H87)</f>
        <v/>
      </c>
      <c r="L87" s="19">
        <f>IFERROR(IF(OR($H87="",$J87=""),"",$K87/$H87),"")</f>
        <v/>
      </c>
      <c r="M87" s="15" t="n"/>
      <c r="N87" s="15" t="n"/>
      <c r="O87" s="15" t="n"/>
      <c r="P87" s="16" t="n"/>
      <c r="Q87" s="11">
        <f>IF($D87="","",IFERROR(IF(AND($P87="Pago",$J87=""),"Conferir valor real",IF(AND($J87&lt;&gt;"",$J87&gt;Premissas!$B$4),"Conferir valor alto",IF(AND($L87&lt;&gt;"",ABS($L87)&gt;Premissas!$B$5),"Conferir variação","Sem alerta"))),"Conferir dados"))</f>
        <v/>
      </c>
    </row>
    <row r="88">
      <c r="A88" s="28" t="n"/>
      <c r="B88" s="15" t="n"/>
      <c r="C88" s="16" t="n"/>
      <c r="D88" s="15" t="n"/>
      <c r="E88" s="15" t="n"/>
      <c r="F88" s="17" t="n"/>
      <c r="G88" s="29" t="n"/>
      <c r="H88" s="27">
        <f>IF(OR($D88="",$P88="Cancelado",$F88="",$G88=""),"",$F88*$G88)</f>
        <v/>
      </c>
      <c r="I88" s="29" t="n"/>
      <c r="J88" s="27">
        <f>IF(OR($D88="",$P88="Cancelado",$F88="",$I88=""),"",$F88*$I88)</f>
        <v/>
      </c>
      <c r="K88" s="27">
        <f>IF(OR($H88="",$J88=""),"",$J88-$H88)</f>
        <v/>
      </c>
      <c r="L88" s="20">
        <f>IFERROR(IF(OR($H88="",$J88=""),"",$K88/$H88),"")</f>
        <v/>
      </c>
      <c r="M88" s="15" t="n"/>
      <c r="N88" s="15" t="n"/>
      <c r="O88" s="15" t="n"/>
      <c r="P88" s="16" t="n"/>
      <c r="Q88" s="12">
        <f>IF($D88="","",IFERROR(IF(AND($P88="Pago",$J88=""),"Conferir valor real",IF(AND($J88&lt;&gt;"",$J88&gt;Premissas!$B$4),"Conferir valor alto",IF(AND($L88&lt;&gt;"",ABS($L88)&gt;Premissas!$B$5),"Conferir variação","Sem alerta"))),"Conferir dados"))</f>
        <v/>
      </c>
    </row>
    <row r="89">
      <c r="A89" s="28" t="n"/>
      <c r="B89" s="15" t="n"/>
      <c r="C89" s="16" t="n"/>
      <c r="D89" s="15" t="n"/>
      <c r="E89" s="15" t="n"/>
      <c r="F89" s="17" t="n"/>
      <c r="G89" s="29" t="n"/>
      <c r="H89" s="26">
        <f>IF(OR($D89="",$P89="Cancelado",$F89="",$G89=""),"",$F89*$G89)</f>
        <v/>
      </c>
      <c r="I89" s="29" t="n"/>
      <c r="J89" s="26">
        <f>IF(OR($D89="",$P89="Cancelado",$F89="",$I89=""),"",$F89*$I89)</f>
        <v/>
      </c>
      <c r="K89" s="26">
        <f>IF(OR($H89="",$J89=""),"",$J89-$H89)</f>
        <v/>
      </c>
      <c r="L89" s="19">
        <f>IFERROR(IF(OR($H89="",$J89=""),"",$K89/$H89),"")</f>
        <v/>
      </c>
      <c r="M89" s="15" t="n"/>
      <c r="N89" s="15" t="n"/>
      <c r="O89" s="15" t="n"/>
      <c r="P89" s="16" t="n"/>
      <c r="Q89" s="11">
        <f>IF($D89="","",IFERROR(IF(AND($P89="Pago",$J89=""),"Conferir valor real",IF(AND($J89&lt;&gt;"",$J89&gt;Premissas!$B$4),"Conferir valor alto",IF(AND($L89&lt;&gt;"",ABS($L89)&gt;Premissas!$B$5),"Conferir variação","Sem alerta"))),"Conferir dados"))</f>
        <v/>
      </c>
    </row>
    <row r="90">
      <c r="A90" s="28" t="n"/>
      <c r="B90" s="15" t="n"/>
      <c r="C90" s="16" t="n"/>
      <c r="D90" s="15" t="n"/>
      <c r="E90" s="15" t="n"/>
      <c r="F90" s="17" t="n"/>
      <c r="G90" s="29" t="n"/>
      <c r="H90" s="27">
        <f>IF(OR($D90="",$P90="Cancelado",$F90="",$G90=""),"",$F90*$G90)</f>
        <v/>
      </c>
      <c r="I90" s="29" t="n"/>
      <c r="J90" s="27">
        <f>IF(OR($D90="",$P90="Cancelado",$F90="",$I90=""),"",$F90*$I90)</f>
        <v/>
      </c>
      <c r="K90" s="27">
        <f>IF(OR($H90="",$J90=""),"",$J90-$H90)</f>
        <v/>
      </c>
      <c r="L90" s="20">
        <f>IFERROR(IF(OR($H90="",$J90=""),"",$K90/$H90),"")</f>
        <v/>
      </c>
      <c r="M90" s="15" t="n"/>
      <c r="N90" s="15" t="n"/>
      <c r="O90" s="15" t="n"/>
      <c r="P90" s="16" t="n"/>
      <c r="Q90" s="12">
        <f>IF($D90="","",IFERROR(IF(AND($P90="Pago",$J90=""),"Conferir valor real",IF(AND($J90&lt;&gt;"",$J90&gt;Premissas!$B$4),"Conferir valor alto",IF(AND($L90&lt;&gt;"",ABS($L90)&gt;Premissas!$B$5),"Conferir variação","Sem alerta"))),"Conferir dados"))</f>
        <v/>
      </c>
    </row>
    <row r="91">
      <c r="A91" s="28" t="n"/>
      <c r="B91" s="15" t="n"/>
      <c r="C91" s="16" t="n"/>
      <c r="D91" s="15" t="n"/>
      <c r="E91" s="15" t="n"/>
      <c r="F91" s="17" t="n"/>
      <c r="G91" s="29" t="n"/>
      <c r="H91" s="26">
        <f>IF(OR($D91="",$P91="Cancelado",$F91="",$G91=""),"",$F91*$G91)</f>
        <v/>
      </c>
      <c r="I91" s="29" t="n"/>
      <c r="J91" s="26">
        <f>IF(OR($D91="",$P91="Cancelado",$F91="",$I91=""),"",$F91*$I91)</f>
        <v/>
      </c>
      <c r="K91" s="26">
        <f>IF(OR($H91="",$J91=""),"",$J91-$H91)</f>
        <v/>
      </c>
      <c r="L91" s="19">
        <f>IFERROR(IF(OR($H91="",$J91=""),"",$K91/$H91),"")</f>
        <v/>
      </c>
      <c r="M91" s="15" t="n"/>
      <c r="N91" s="15" t="n"/>
      <c r="O91" s="15" t="n"/>
      <c r="P91" s="16" t="n"/>
      <c r="Q91" s="11">
        <f>IF($D91="","",IFERROR(IF(AND($P91="Pago",$J91=""),"Conferir valor real",IF(AND($J91&lt;&gt;"",$J91&gt;Premissas!$B$4),"Conferir valor alto",IF(AND($L91&lt;&gt;"",ABS($L91)&gt;Premissas!$B$5),"Conferir variação","Sem alerta"))),"Conferir dados"))</f>
        <v/>
      </c>
    </row>
    <row r="92">
      <c r="A92" s="28" t="n"/>
      <c r="B92" s="15" t="n"/>
      <c r="C92" s="16" t="n"/>
      <c r="D92" s="15" t="n"/>
      <c r="E92" s="15" t="n"/>
      <c r="F92" s="17" t="n"/>
      <c r="G92" s="29" t="n"/>
      <c r="H92" s="27">
        <f>IF(OR($D92="",$P92="Cancelado",$F92="",$G92=""),"",$F92*$G92)</f>
        <v/>
      </c>
      <c r="I92" s="29" t="n"/>
      <c r="J92" s="27">
        <f>IF(OR($D92="",$P92="Cancelado",$F92="",$I92=""),"",$F92*$I92)</f>
        <v/>
      </c>
      <c r="K92" s="27">
        <f>IF(OR($H92="",$J92=""),"",$J92-$H92)</f>
        <v/>
      </c>
      <c r="L92" s="20">
        <f>IFERROR(IF(OR($H92="",$J92=""),"",$K92/$H92),"")</f>
        <v/>
      </c>
      <c r="M92" s="15" t="n"/>
      <c r="N92" s="15" t="n"/>
      <c r="O92" s="15" t="n"/>
      <c r="P92" s="16" t="n"/>
      <c r="Q92" s="12">
        <f>IF($D92="","",IFERROR(IF(AND($P92="Pago",$J92=""),"Conferir valor real",IF(AND($J92&lt;&gt;"",$J92&gt;Premissas!$B$4),"Conferir valor alto",IF(AND($L92&lt;&gt;"",ABS($L92)&gt;Premissas!$B$5),"Conferir variação","Sem alerta"))),"Conferir dados"))</f>
        <v/>
      </c>
    </row>
    <row r="93">
      <c r="A93" s="28" t="n"/>
      <c r="B93" s="15" t="n"/>
      <c r="C93" s="16" t="n"/>
      <c r="D93" s="15" t="n"/>
      <c r="E93" s="15" t="n"/>
      <c r="F93" s="17" t="n"/>
      <c r="G93" s="29" t="n"/>
      <c r="H93" s="26">
        <f>IF(OR($D93="",$P93="Cancelado",$F93="",$G93=""),"",$F93*$G93)</f>
        <v/>
      </c>
      <c r="I93" s="29" t="n"/>
      <c r="J93" s="26">
        <f>IF(OR($D93="",$P93="Cancelado",$F93="",$I93=""),"",$F93*$I93)</f>
        <v/>
      </c>
      <c r="K93" s="26">
        <f>IF(OR($H93="",$J93=""),"",$J93-$H93)</f>
        <v/>
      </c>
      <c r="L93" s="19">
        <f>IFERROR(IF(OR($H93="",$J93=""),"",$K93/$H93),"")</f>
        <v/>
      </c>
      <c r="M93" s="15" t="n"/>
      <c r="N93" s="15" t="n"/>
      <c r="O93" s="15" t="n"/>
      <c r="P93" s="16" t="n"/>
      <c r="Q93" s="11">
        <f>IF($D93="","",IFERROR(IF(AND($P93="Pago",$J93=""),"Conferir valor real",IF(AND($J93&lt;&gt;"",$J93&gt;Premissas!$B$4),"Conferir valor alto",IF(AND($L93&lt;&gt;"",ABS($L93)&gt;Premissas!$B$5),"Conferir variação","Sem alerta"))),"Conferir dados"))</f>
        <v/>
      </c>
    </row>
    <row r="94">
      <c r="A94" s="28" t="n"/>
      <c r="B94" s="15" t="n"/>
      <c r="C94" s="16" t="n"/>
      <c r="D94" s="15" t="n"/>
      <c r="E94" s="15" t="n"/>
      <c r="F94" s="17" t="n"/>
      <c r="G94" s="29" t="n"/>
      <c r="H94" s="27">
        <f>IF(OR($D94="",$P94="Cancelado",$F94="",$G94=""),"",$F94*$G94)</f>
        <v/>
      </c>
      <c r="I94" s="29" t="n"/>
      <c r="J94" s="27">
        <f>IF(OR($D94="",$P94="Cancelado",$F94="",$I94=""),"",$F94*$I94)</f>
        <v/>
      </c>
      <c r="K94" s="27">
        <f>IF(OR($H94="",$J94=""),"",$J94-$H94)</f>
        <v/>
      </c>
      <c r="L94" s="20">
        <f>IFERROR(IF(OR($H94="",$J94=""),"",$K94/$H94),"")</f>
        <v/>
      </c>
      <c r="M94" s="15" t="n"/>
      <c r="N94" s="15" t="n"/>
      <c r="O94" s="15" t="n"/>
      <c r="P94" s="16" t="n"/>
      <c r="Q94" s="12">
        <f>IF($D94="","",IFERROR(IF(AND($P94="Pago",$J94=""),"Conferir valor real",IF(AND($J94&lt;&gt;"",$J94&gt;Premissas!$B$4),"Conferir valor alto",IF(AND($L94&lt;&gt;"",ABS($L94)&gt;Premissas!$B$5),"Conferir variação","Sem alerta"))),"Conferir dados"))</f>
        <v/>
      </c>
    </row>
    <row r="95">
      <c r="A95" s="28" t="n"/>
      <c r="B95" s="15" t="n"/>
      <c r="C95" s="16" t="n"/>
      <c r="D95" s="15" t="n"/>
      <c r="E95" s="15" t="n"/>
      <c r="F95" s="17" t="n"/>
      <c r="G95" s="29" t="n"/>
      <c r="H95" s="26">
        <f>IF(OR($D95="",$P95="Cancelado",$F95="",$G95=""),"",$F95*$G95)</f>
        <v/>
      </c>
      <c r="I95" s="29" t="n"/>
      <c r="J95" s="26">
        <f>IF(OR($D95="",$P95="Cancelado",$F95="",$I95=""),"",$F95*$I95)</f>
        <v/>
      </c>
      <c r="K95" s="26">
        <f>IF(OR($H95="",$J95=""),"",$J95-$H95)</f>
        <v/>
      </c>
      <c r="L95" s="19">
        <f>IFERROR(IF(OR($H95="",$J95=""),"",$K95/$H95),"")</f>
        <v/>
      </c>
      <c r="M95" s="15" t="n"/>
      <c r="N95" s="15" t="n"/>
      <c r="O95" s="15" t="n"/>
      <c r="P95" s="16" t="n"/>
      <c r="Q95" s="11">
        <f>IF($D95="","",IFERROR(IF(AND($P95="Pago",$J95=""),"Conferir valor real",IF(AND($J95&lt;&gt;"",$J95&gt;Premissas!$B$4),"Conferir valor alto",IF(AND($L95&lt;&gt;"",ABS($L95)&gt;Premissas!$B$5),"Conferir variação","Sem alerta"))),"Conferir dados"))</f>
        <v/>
      </c>
    </row>
    <row r="96">
      <c r="A96" s="28" t="n"/>
      <c r="B96" s="15" t="n"/>
      <c r="C96" s="16" t="n"/>
      <c r="D96" s="15" t="n"/>
      <c r="E96" s="15" t="n"/>
      <c r="F96" s="17" t="n"/>
      <c r="G96" s="29" t="n"/>
      <c r="H96" s="27">
        <f>IF(OR($D96="",$P96="Cancelado",$F96="",$G96=""),"",$F96*$G96)</f>
        <v/>
      </c>
      <c r="I96" s="29" t="n"/>
      <c r="J96" s="27">
        <f>IF(OR($D96="",$P96="Cancelado",$F96="",$I96=""),"",$F96*$I96)</f>
        <v/>
      </c>
      <c r="K96" s="27">
        <f>IF(OR($H96="",$J96=""),"",$J96-$H96)</f>
        <v/>
      </c>
      <c r="L96" s="20">
        <f>IFERROR(IF(OR($H96="",$J96=""),"",$K96/$H96),"")</f>
        <v/>
      </c>
      <c r="M96" s="15" t="n"/>
      <c r="N96" s="15" t="n"/>
      <c r="O96" s="15" t="n"/>
      <c r="P96" s="16" t="n"/>
      <c r="Q96" s="12">
        <f>IF($D96="","",IFERROR(IF(AND($P96="Pago",$J96=""),"Conferir valor real",IF(AND($J96&lt;&gt;"",$J96&gt;Premissas!$B$4),"Conferir valor alto",IF(AND($L96&lt;&gt;"",ABS($L96)&gt;Premissas!$B$5),"Conferir variação","Sem alerta"))),"Conferir dados"))</f>
        <v/>
      </c>
    </row>
    <row r="97">
      <c r="A97" s="28" t="n"/>
      <c r="B97" s="15" t="n"/>
      <c r="C97" s="16" t="n"/>
      <c r="D97" s="15" t="n"/>
      <c r="E97" s="15" t="n"/>
      <c r="F97" s="17" t="n"/>
      <c r="G97" s="29" t="n"/>
      <c r="H97" s="26">
        <f>IF(OR($D97="",$P97="Cancelado",$F97="",$G97=""),"",$F97*$G97)</f>
        <v/>
      </c>
      <c r="I97" s="29" t="n"/>
      <c r="J97" s="26">
        <f>IF(OR($D97="",$P97="Cancelado",$F97="",$I97=""),"",$F97*$I97)</f>
        <v/>
      </c>
      <c r="K97" s="26">
        <f>IF(OR($H97="",$J97=""),"",$J97-$H97)</f>
        <v/>
      </c>
      <c r="L97" s="19">
        <f>IFERROR(IF(OR($H97="",$J97=""),"",$K97/$H97),"")</f>
        <v/>
      </c>
      <c r="M97" s="15" t="n"/>
      <c r="N97" s="15" t="n"/>
      <c r="O97" s="15" t="n"/>
      <c r="P97" s="16" t="n"/>
      <c r="Q97" s="11">
        <f>IF($D97="","",IFERROR(IF(AND($P97="Pago",$J97=""),"Conferir valor real",IF(AND($J97&lt;&gt;"",$J97&gt;Premissas!$B$4),"Conferir valor alto",IF(AND($L97&lt;&gt;"",ABS($L97)&gt;Premissas!$B$5),"Conferir variação","Sem alerta"))),"Conferir dados"))</f>
        <v/>
      </c>
    </row>
    <row r="98">
      <c r="A98" s="28" t="n"/>
      <c r="B98" s="15" t="n"/>
      <c r="C98" s="16" t="n"/>
      <c r="D98" s="15" t="n"/>
      <c r="E98" s="15" t="n"/>
      <c r="F98" s="17" t="n"/>
      <c r="G98" s="29" t="n"/>
      <c r="H98" s="27">
        <f>IF(OR($D98="",$P98="Cancelado",$F98="",$G98=""),"",$F98*$G98)</f>
        <v/>
      </c>
      <c r="I98" s="29" t="n"/>
      <c r="J98" s="27">
        <f>IF(OR($D98="",$P98="Cancelado",$F98="",$I98=""),"",$F98*$I98)</f>
        <v/>
      </c>
      <c r="K98" s="27">
        <f>IF(OR($H98="",$J98=""),"",$J98-$H98)</f>
        <v/>
      </c>
      <c r="L98" s="20">
        <f>IFERROR(IF(OR($H98="",$J98=""),"",$K98/$H98),"")</f>
        <v/>
      </c>
      <c r="M98" s="15" t="n"/>
      <c r="N98" s="15" t="n"/>
      <c r="O98" s="15" t="n"/>
      <c r="P98" s="16" t="n"/>
      <c r="Q98" s="12">
        <f>IF($D98="","",IFERROR(IF(AND($P98="Pago",$J98=""),"Conferir valor real",IF(AND($J98&lt;&gt;"",$J98&gt;Premissas!$B$4),"Conferir valor alto",IF(AND($L98&lt;&gt;"",ABS($L98)&gt;Premissas!$B$5),"Conferir variação","Sem alerta"))),"Conferir dados"))</f>
        <v/>
      </c>
    </row>
    <row r="99">
      <c r="A99" s="28" t="n"/>
      <c r="B99" s="15" t="n"/>
      <c r="C99" s="16" t="n"/>
      <c r="D99" s="15" t="n"/>
      <c r="E99" s="15" t="n"/>
      <c r="F99" s="17" t="n"/>
      <c r="G99" s="29" t="n"/>
      <c r="H99" s="26">
        <f>IF(OR($D99="",$P99="Cancelado",$F99="",$G99=""),"",$F99*$G99)</f>
        <v/>
      </c>
      <c r="I99" s="29" t="n"/>
      <c r="J99" s="26">
        <f>IF(OR($D99="",$P99="Cancelado",$F99="",$I99=""),"",$F99*$I99)</f>
        <v/>
      </c>
      <c r="K99" s="26">
        <f>IF(OR($H99="",$J99=""),"",$J99-$H99)</f>
        <v/>
      </c>
      <c r="L99" s="19">
        <f>IFERROR(IF(OR($H99="",$J99=""),"",$K99/$H99),"")</f>
        <v/>
      </c>
      <c r="M99" s="15" t="n"/>
      <c r="N99" s="15" t="n"/>
      <c r="O99" s="15" t="n"/>
      <c r="P99" s="16" t="n"/>
      <c r="Q99" s="11">
        <f>IF($D99="","",IFERROR(IF(AND($P99="Pago",$J99=""),"Conferir valor real",IF(AND($J99&lt;&gt;"",$J99&gt;Premissas!$B$4),"Conferir valor alto",IF(AND($L99&lt;&gt;"",ABS($L99)&gt;Premissas!$B$5),"Conferir variação","Sem alerta"))),"Conferir dados"))</f>
        <v/>
      </c>
    </row>
    <row r="100">
      <c r="A100" s="28" t="n"/>
      <c r="B100" s="15" t="n"/>
      <c r="C100" s="16" t="n"/>
      <c r="D100" s="15" t="n"/>
      <c r="E100" s="15" t="n"/>
      <c r="F100" s="17" t="n"/>
      <c r="G100" s="29" t="n"/>
      <c r="H100" s="27">
        <f>IF(OR($D100="",$P100="Cancelado",$F100="",$G100=""),"",$F100*$G100)</f>
        <v/>
      </c>
      <c r="I100" s="29" t="n"/>
      <c r="J100" s="27">
        <f>IF(OR($D100="",$P100="Cancelado",$F100="",$I100=""),"",$F100*$I100)</f>
        <v/>
      </c>
      <c r="K100" s="27">
        <f>IF(OR($H100="",$J100=""),"",$J100-$H100)</f>
        <v/>
      </c>
      <c r="L100" s="20">
        <f>IFERROR(IF(OR($H100="",$J100=""),"",$K100/$H100),"")</f>
        <v/>
      </c>
      <c r="M100" s="15" t="n"/>
      <c r="N100" s="15" t="n"/>
      <c r="O100" s="15" t="n"/>
      <c r="P100" s="16" t="n"/>
      <c r="Q100" s="12">
        <f>IF($D100="","",IFERROR(IF(AND($P100="Pago",$J100=""),"Conferir valor real",IF(AND($J100&lt;&gt;"",$J100&gt;Premissas!$B$4),"Conferir valor alto",IF(AND($L100&lt;&gt;"",ABS($L100)&gt;Premissas!$B$5),"Conferir variação","Sem alerta"))),"Conferir dados"))</f>
        <v/>
      </c>
    </row>
    <row r="101">
      <c r="A101" s="28" t="n"/>
      <c r="B101" s="15" t="n"/>
      <c r="C101" s="16" t="n"/>
      <c r="D101" s="15" t="n"/>
      <c r="E101" s="15" t="n"/>
      <c r="F101" s="17" t="n"/>
      <c r="G101" s="29" t="n"/>
      <c r="H101" s="26">
        <f>IF(OR($D101="",$P101="Cancelado",$F101="",$G101=""),"",$F101*$G101)</f>
        <v/>
      </c>
      <c r="I101" s="29" t="n"/>
      <c r="J101" s="26">
        <f>IF(OR($D101="",$P101="Cancelado",$F101="",$I101=""),"",$F101*$I101)</f>
        <v/>
      </c>
      <c r="K101" s="26">
        <f>IF(OR($H101="",$J101=""),"",$J101-$H101)</f>
        <v/>
      </c>
      <c r="L101" s="19">
        <f>IFERROR(IF(OR($H101="",$J101=""),"",$K101/$H101),"")</f>
        <v/>
      </c>
      <c r="M101" s="15" t="n"/>
      <c r="N101" s="15" t="n"/>
      <c r="O101" s="15" t="n"/>
      <c r="P101" s="16" t="n"/>
      <c r="Q101" s="11">
        <f>IF($D101="","",IFERROR(IF(AND($P101="Pago",$J101=""),"Conferir valor real",IF(AND($J101&lt;&gt;"",$J101&gt;Premissas!$B$4),"Conferir valor alto",IF(AND($L101&lt;&gt;"",ABS($L101)&gt;Premissas!$B$5),"Conferir variação","Sem alerta"))),"Conferir dados"))</f>
        <v/>
      </c>
    </row>
    <row r="102">
      <c r="A102" s="28" t="n"/>
      <c r="B102" s="15" t="n"/>
      <c r="C102" s="16" t="n"/>
      <c r="D102" s="15" t="n"/>
      <c r="E102" s="15" t="n"/>
      <c r="F102" s="17" t="n"/>
      <c r="G102" s="29" t="n"/>
      <c r="H102" s="27">
        <f>IF(OR($D102="",$P102="Cancelado",$F102="",$G102=""),"",$F102*$G102)</f>
        <v/>
      </c>
      <c r="I102" s="29" t="n"/>
      <c r="J102" s="27">
        <f>IF(OR($D102="",$P102="Cancelado",$F102="",$I102=""),"",$F102*$I102)</f>
        <v/>
      </c>
      <c r="K102" s="27">
        <f>IF(OR($H102="",$J102=""),"",$J102-$H102)</f>
        <v/>
      </c>
      <c r="L102" s="20">
        <f>IFERROR(IF(OR($H102="",$J102=""),"",$K102/$H102),"")</f>
        <v/>
      </c>
      <c r="M102" s="15" t="n"/>
      <c r="N102" s="15" t="n"/>
      <c r="O102" s="15" t="n"/>
      <c r="P102" s="16" t="n"/>
      <c r="Q102" s="12">
        <f>IF($D102="","",IFERROR(IF(AND($P102="Pago",$J102=""),"Conferir valor real",IF(AND($J102&lt;&gt;"",$J102&gt;Premissas!$B$4),"Conferir valor alto",IF(AND($L102&lt;&gt;"",ABS($L102)&gt;Premissas!$B$5),"Conferir variação","Sem alerta"))),"Conferir dados"))</f>
        <v/>
      </c>
    </row>
    <row r="103">
      <c r="A103" s="28" t="n"/>
      <c r="B103" s="15" t="n"/>
      <c r="C103" s="16" t="n"/>
      <c r="D103" s="15" t="n"/>
      <c r="E103" s="15" t="n"/>
      <c r="F103" s="17" t="n"/>
      <c r="G103" s="29" t="n"/>
      <c r="H103" s="26">
        <f>IF(OR($D103="",$P103="Cancelado",$F103="",$G103=""),"",$F103*$G103)</f>
        <v/>
      </c>
      <c r="I103" s="29" t="n"/>
      <c r="J103" s="26">
        <f>IF(OR($D103="",$P103="Cancelado",$F103="",$I103=""),"",$F103*$I103)</f>
        <v/>
      </c>
      <c r="K103" s="26">
        <f>IF(OR($H103="",$J103=""),"",$J103-$H103)</f>
        <v/>
      </c>
      <c r="L103" s="19">
        <f>IFERROR(IF(OR($H103="",$J103=""),"",$K103/$H103),"")</f>
        <v/>
      </c>
      <c r="M103" s="15" t="n"/>
      <c r="N103" s="15" t="n"/>
      <c r="O103" s="15" t="n"/>
      <c r="P103" s="16" t="n"/>
      <c r="Q103" s="11">
        <f>IF($D103="","",IFERROR(IF(AND($P103="Pago",$J103=""),"Conferir valor real",IF(AND($J103&lt;&gt;"",$J103&gt;Premissas!$B$4),"Conferir valor alto",IF(AND($L103&lt;&gt;"",ABS($L103)&gt;Premissas!$B$5),"Conferir variação","Sem alerta"))),"Conferir dados"))</f>
        <v/>
      </c>
    </row>
    <row r="104">
      <c r="A104" s="28" t="n"/>
      <c r="B104" s="15" t="n"/>
      <c r="C104" s="16" t="n"/>
      <c r="D104" s="15" t="n"/>
      <c r="E104" s="15" t="n"/>
      <c r="F104" s="17" t="n"/>
      <c r="G104" s="29" t="n"/>
      <c r="H104" s="27">
        <f>IF(OR($D104="",$P104="Cancelado",$F104="",$G104=""),"",$F104*$G104)</f>
        <v/>
      </c>
      <c r="I104" s="29" t="n"/>
      <c r="J104" s="27">
        <f>IF(OR($D104="",$P104="Cancelado",$F104="",$I104=""),"",$F104*$I104)</f>
        <v/>
      </c>
      <c r="K104" s="27">
        <f>IF(OR($H104="",$J104=""),"",$J104-$H104)</f>
        <v/>
      </c>
      <c r="L104" s="20">
        <f>IFERROR(IF(OR($H104="",$J104=""),"",$K104/$H104),"")</f>
        <v/>
      </c>
      <c r="M104" s="15" t="n"/>
      <c r="N104" s="15" t="n"/>
      <c r="O104" s="15" t="n"/>
      <c r="P104" s="16" t="n"/>
      <c r="Q104" s="12">
        <f>IF($D104="","",IFERROR(IF(AND($P104="Pago",$J104=""),"Conferir valor real",IF(AND($J104&lt;&gt;"",$J104&gt;Premissas!$B$4),"Conferir valor alto",IF(AND($L104&lt;&gt;"",ABS($L104)&gt;Premissas!$B$5),"Conferir variação","Sem alerta"))),"Conferir dados"))</f>
        <v/>
      </c>
    </row>
  </sheetData>
  <autoFilter ref="A4:Q104"/>
  <mergeCells count="1">
    <mergeCell ref="A1:Q1"/>
  </mergeCells>
  <conditionalFormatting sqref="K5:K104">
    <cfRule type="expression" priority="1" dxfId="2">
      <formula>AND($K5&lt;&gt;"",$K5&gt;0)</formula>
    </cfRule>
    <cfRule type="expression" priority="2" dxfId="3">
      <formula>AND($K5&lt;&gt;"",$K5&lt;=0)</formula>
    </cfRule>
  </conditionalFormatting>
  <conditionalFormatting sqref="Q5:Q104">
    <cfRule type="expression" priority="3" dxfId="2">
      <formula>LEFT($Q5,8)="Conferir"</formula>
    </cfRule>
  </conditionalFormatting>
  <dataValidations count="5">
    <dataValidation sqref="A5:A104" showDropDown="0" showInputMessage="1" showErrorMessage="1" allowBlank="0" errorTitle="Data fora do período" error="Use uma data entre os limites definidos em Premissas." promptTitle="Data" prompt="Informe a data do lançamento." type="date" operator="between">
      <formula1>Premissas!$B$6</formula1>
      <formula2>Premissas!$B$7</formula2>
    </dataValidation>
    <dataValidation sqref="C5:C104" showDropDown="0" showInputMessage="1" showErrorMessage="1" allowBlank="0" errorTitle="Etapa inválida" error="Escolha uma etapa disponível na lista." promptTitle="Etapa" prompt="Selecione a etapa da despesa." type="list">
      <formula1>INDIRECT("Premissas!$E$4:$E$11")</formula1>
    </dataValidation>
    <dataValidation sqref="F5:F104" showDropDown="0" showInputMessage="0" showErrorMessage="1" allowBlank="0" errorTitle="Quantidade inválida" error="Informe uma quantidade positiva dentro do limite definido." type="decimal" operator="between">
      <formula1>0.01</formula1>
      <formula2>Premissas!$B$8</formula2>
    </dataValidation>
    <dataValidation sqref="G5:G104 I5:I104" showDropDown="0" showInputMessage="0" showErrorMessage="1" allowBlank="0" errorTitle="Valor inválido" error="Informe um valor positivo dentro do limite definido." type="decimal" operator="between">
      <formula1>0.01</formula1>
      <formula2>Premissas!$B$9</formula2>
    </dataValidation>
    <dataValidation sqref="P5:P104" showDropDown="0" showInputMessage="1" showErrorMessage="1" allowBlank="0" errorTitle="Status inválido" error="Escolha um status disponível na lista." promptTitle="Status" prompt="Selecione a situação administrativa do item." type="list">
      <formula1>INDIRECT("Premissas!$F$4:$F$8")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43" customWidth="1" min="3" max="3"/>
    <col width="3" customWidth="1" min="4" max="4"/>
    <col width="23" customWidth="1" min="5" max="5"/>
    <col width="20" customWidth="1" min="6" max="6"/>
  </cols>
  <sheetData>
    <row r="1" ht="28" customHeight="1">
      <c r="A1" s="1" t="inlineStr">
        <is>
          <t>Premissas editáveis para despesas de eventos</t>
        </is>
      </c>
    </row>
    <row r="2">
      <c r="A2" s="13" t="inlineStr">
        <is>
          <t>Ajuste limites e listas antes de lançar os registros, quando necessário.</t>
        </is>
      </c>
    </row>
    <row r="3">
      <c r="A3" s="2" t="inlineStr">
        <is>
          <t>Parâmetro</t>
        </is>
      </c>
      <c r="B3" s="2" t="inlineStr">
        <is>
          <t>Valor</t>
        </is>
      </c>
      <c r="C3" s="2" t="inlineStr">
        <is>
          <t>Uso administrativo</t>
        </is>
      </c>
      <c r="E3" s="21" t="inlineStr">
        <is>
          <t>Etapas permitidas</t>
        </is>
      </c>
      <c r="F3" s="21" t="inlineStr">
        <is>
          <t>Status permitidos</t>
        </is>
      </c>
    </row>
    <row r="4">
      <c r="A4" s="11" t="inlineStr">
        <is>
          <t>Limite de alerta por item</t>
        </is>
      </c>
      <c r="B4" s="29" t="n">
        <v>1500</v>
      </c>
      <c r="C4" s="11" t="inlineStr">
        <is>
          <t>Aciona pedido de conferência humana.</t>
        </is>
      </c>
      <c r="E4" s="15" t="inlineStr">
        <is>
          <t>Planejamento</t>
        </is>
      </c>
      <c r="F4" s="15" t="inlineStr">
        <is>
          <t>Previsto</t>
        </is>
      </c>
    </row>
    <row r="5">
      <c r="A5" s="12" t="inlineStr">
        <is>
          <t>Limite de variação percentual</t>
        </is>
      </c>
      <c r="B5" s="22" t="n">
        <v>0.1</v>
      </c>
      <c r="C5" s="12" t="inlineStr">
        <is>
          <t>Compara o total real com o previsto.</t>
        </is>
      </c>
      <c r="E5" s="15" t="inlineStr">
        <is>
          <t>Comunicação</t>
        </is>
      </c>
      <c r="F5" s="15" t="inlineStr">
        <is>
          <t>Cotado</t>
        </is>
      </c>
    </row>
    <row r="6">
      <c r="A6" s="11" t="inlineStr">
        <is>
          <t>Data mínima permitida</t>
        </is>
      </c>
      <c r="B6" s="30" t="n">
        <v>45911</v>
      </c>
      <c r="C6" s="11" t="inlineStr">
        <is>
          <t>Limite inferior para lançamentos.</t>
        </is>
      </c>
      <c r="E6" s="15" t="inlineStr">
        <is>
          <t>Infraestrutura</t>
        </is>
      </c>
      <c r="F6" s="15" t="inlineStr">
        <is>
          <t>Aprovado</t>
        </is>
      </c>
    </row>
    <row r="7">
      <c r="A7" s="12" t="inlineStr">
        <is>
          <t>Data máxima permitida</t>
        </is>
      </c>
      <c r="B7" s="30" t="n">
        <v>47006</v>
      </c>
      <c r="C7" s="12" t="inlineStr">
        <is>
          <t>Limite superior para lançamentos.</t>
        </is>
      </c>
      <c r="E7" s="15" t="inlineStr">
        <is>
          <t>Alimentação</t>
        </is>
      </c>
      <c r="F7" s="15" t="inlineStr">
        <is>
          <t>Pago</t>
        </is>
      </c>
    </row>
    <row r="8">
      <c r="A8" s="11" t="inlineStr">
        <is>
          <t>Quantidade máxima por item</t>
        </is>
      </c>
      <c r="B8" s="24" t="n">
        <v>10000</v>
      </c>
      <c r="C8" s="11" t="inlineStr">
        <is>
          <t>Evita quantidades digitadas por engano.</t>
        </is>
      </c>
      <c r="E8" s="15" t="inlineStr">
        <is>
          <t>Programação</t>
        </is>
      </c>
      <c r="F8" s="15" t="inlineStr">
        <is>
          <t>Cancelado</t>
        </is>
      </c>
    </row>
    <row r="9">
      <c r="A9" s="12" t="inlineStr">
        <is>
          <t>Valor unitário máximo</t>
        </is>
      </c>
      <c r="B9" s="29" t="n">
        <v>50000</v>
      </c>
      <c r="C9" s="12" t="inlineStr">
        <is>
          <t>Evita valores unitários digitados por engano.</t>
        </is>
      </c>
      <c r="E9" s="15" t="inlineStr">
        <is>
          <t>Recepção</t>
        </is>
      </c>
      <c r="F9" s="25" t="n"/>
    </row>
    <row r="10">
      <c r="E10" s="15" t="inlineStr">
        <is>
          <t>Encerramento</t>
        </is>
      </c>
      <c r="F10" s="25" t="n"/>
    </row>
    <row r="11">
      <c r="E11" s="15" t="inlineStr">
        <is>
          <t>Outros</t>
        </is>
      </c>
      <c r="F11" s="25" t="n"/>
    </row>
  </sheetData>
  <autoFilter ref="A3:C9"/>
  <mergeCells count="1">
    <mergeCell ref="A1:F1"/>
  </mergeCells>
  <conditionalFormatting sqref="B6:B7">
    <cfRule type="expression" priority="1" dxfId="2">
      <formula>$B$7&lt;$B$6</formula>
    </cfRule>
  </conditionalFormatting>
  <dataValidations count="2">
    <dataValidation sqref="B4 B8 B9" showDropDown="0" showInputMessage="1" showErrorMessage="1" allowBlank="0" errorTitle="Valor inválido" error="Informe um valor maior que zero." promptTitle="Premissa editável" prompt="Informe um limite positivo." type="decimal" operator="greaterThan">
      <formula1>0</formula1>
    </dataValidation>
    <dataValidation sqref="B5" showDropDown="0" showInputMessage="0" showErrorMessage="1" allowBlank="0" errorTitle="Percentual inválido" error="Informe um percentual entre 0% e 10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 da congregação</dc:creator>
  <dc:title xmlns:dc="http://purl.org/dc/elements/1.1/">Despesas de evento da igreja</dc:title>
  <dc:subject xmlns:dc="http://purl.org/dc/elements/1.1/">Orçamento e despesas reais de eventos fictícios</dc:subject>
  <dc:language xmlns:dc="http://purl.org/dc/elements/1.1/">pt-BR</dc:language>
  <dcterms:created xmlns:dcterms="http://purl.org/dc/terms/" xmlns:xsi="http://www.w3.org/2001/XMLSchema-instance" xsi:type="dcterms:W3CDTF">2026-09-11T02:34:46Z</dcterms:created>
  <dcterms:modified xmlns:dcterms="http://purl.org/dc/terms/" xmlns:xsi="http://www.w3.org/2001/XMLSchema-instance" xsi:type="dcterms:W3CDTF">2026-09-11T02:34:46+00:00Z</dcterms:modified>
</cp:coreProperties>
</file>