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figuração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Lançamentos" sheetId="4" state="visible" r:id="rId4"/>
  </sheets>
  <definedNames>
    <definedName name="_xlnm._FilterDatabase" localSheetId="0" hidden="1">'Resumo'!$A$10:$K$110</definedName>
    <definedName name="_xlnm._FilterDatabase" localSheetId="2" hidden="1">'Listas'!$A$4:$B$104</definedName>
    <definedName name="_xlnm._FilterDatabase" localSheetId="3" hidden="1">'Lançamentos'!$A$4:$I$204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43432"/>
      <sz val="10"/>
    </font>
    <font>
      <name val="Aptos"/>
      <b val="1"/>
      <color rgb="00FFFFFF"/>
      <sz val="10"/>
    </font>
    <font>
      <name val="Aptos"/>
      <color rgb="00243432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name val="Aptos"/>
        <b val="1"/>
        <color rgb="00B84A3A"/>
        <sz val="10"/>
      </font>
      <fill>
        <patternFill patternType="solid">
          <fgColor rgb="00F4CCCC"/>
        </patternFill>
      </fill>
    </dxf>
    <dxf>
      <font>
        <name val="Aptos"/>
        <b val="1"/>
        <color rgb="00243432"/>
        <sz val="10"/>
      </font>
      <fill>
        <patternFill patternType="solid">
          <fgColor rgb="00FCE5CD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243432"/>
        <sz val="10"/>
      </font>
      <fill>
        <patternFill patternType="solid">
          <fgColor rgb="00D9E0DD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  <dxf>
      <font>
        <name val="Aptos"/>
        <b val="1"/>
        <color rgb="00B84A3A"/>
        <sz val="10"/>
      </font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K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5" customWidth="1" min="3" max="3"/>
    <col width="19" customWidth="1" min="4" max="4"/>
    <col width="17" customWidth="1" min="5" max="5"/>
    <col width="15" customWidth="1" min="6" max="6"/>
    <col width="18" customWidth="1" min="7" max="7"/>
    <col width="18" customWidth="1" min="8" max="8"/>
    <col width="20" customWidth="1" min="9" max="9"/>
    <col width="20" customWidth="1" min="10" max="10"/>
    <col width="37" customWidth="1" min="11" max="11"/>
  </cols>
  <sheetData>
    <row r="1" ht="28" customHeight="1">
      <c r="A1" s="1" t="inlineStr">
        <is>
          <t>Resumo de despesas confirmadas por fornecedor</t>
        </is>
      </c>
    </row>
    <row r="2" ht="34" customHeight="1">
      <c r="A2" s="2" t="inlineStr">
        <is>
          <t>Período analisado</t>
        </is>
      </c>
      <c r="B2" s="3">
        <f>IF('Configuração'!$C$3&lt;&gt;"OK","Defina premissas válidas","Período atual: "&amp;TEXT('Configuração'!$B$3,"dd/mm/yyyy")&amp;" a "&amp;TEXT('Configuração'!$B$4,"dd/mm/yyyy"))</f>
        <v/>
      </c>
    </row>
    <row r="3"/>
    <row r="4" ht="38" customHeight="1">
      <c r="A4" s="4" t="inlineStr">
        <is>
          <t>Total atual confirmado</t>
        </is>
      </c>
      <c r="B4" s="5">
        <f>IF('Configuração'!$C$3&lt;&gt;"OK","",SUM($B$11:$B$110))</f>
        <v/>
      </c>
      <c r="D4" s="4" t="inlineStr">
        <is>
          <t>Lançamentos atuais</t>
        </is>
      </c>
      <c r="E4" s="6">
        <f>IF('Configuração'!$C$3&lt;&gt;"OK","",SUM($C$11:$C$110))</f>
        <v/>
      </c>
      <c r="G4" s="4" t="inlineStr">
        <is>
          <t>Fornecedores com gasto</t>
        </is>
      </c>
      <c r="H4" s="6">
        <f>IF('Configuração'!$C$3&lt;&gt;"OK","",COUNTIF($B$11:$B$110,"&gt;0"))</f>
        <v/>
      </c>
    </row>
    <row r="5" ht="38" customHeight="1">
      <c r="A5" s="4" t="inlineStr">
        <is>
          <t>Ticket médio atual</t>
        </is>
      </c>
      <c r="B5" s="5">
        <f>IFERROR(B4/E4,"")</f>
        <v/>
      </c>
      <c r="D5" s="4" t="inlineStr">
        <is>
          <t>Fornecedores para revisar</t>
        </is>
      </c>
      <c r="E5" s="6">
        <f>IF('Configuração'!$C$3&lt;&gt;"OK","",COUNTIF($J$11:$J$110,"Revisar"))</f>
        <v/>
      </c>
      <c r="G5" s="4" t="inlineStr">
        <is>
          <t>Total anterior confirmado</t>
        </is>
      </c>
      <c r="H5" s="5">
        <f>IF('Configuração'!$C$3&lt;&gt;"OK","",SUM($E$11:$E$110))</f>
        <v/>
      </c>
    </row>
    <row r="6"/>
    <row r="7"/>
    <row r="8"/>
    <row r="9"/>
    <row r="10" ht="34" customHeight="1">
      <c r="A10" s="7" t="inlineStr">
        <is>
          <t>Fornecedor</t>
        </is>
      </c>
      <c r="B10" s="7" t="inlineStr">
        <is>
          <t>Gasto atual</t>
        </is>
      </c>
      <c r="C10" s="7" t="inlineStr">
        <is>
          <t>Frequência atual</t>
        </is>
      </c>
      <c r="D10" s="7" t="inlineStr">
        <is>
          <t>Ticket médio atual</t>
        </is>
      </c>
      <c r="E10" s="7" t="inlineStr">
        <is>
          <t>Gasto anterior</t>
        </is>
      </c>
      <c r="F10" s="7" t="inlineStr">
        <is>
          <t>Frequência anterior</t>
        </is>
      </c>
      <c r="G10" s="7" t="inlineStr">
        <is>
          <t>Variação em reais</t>
        </is>
      </c>
      <c r="H10" s="7" t="inlineStr">
        <is>
          <t>Variação percentual</t>
        </is>
      </c>
      <c r="I10" s="7" t="inlineStr">
        <is>
          <t>Participação no total atual</t>
        </is>
      </c>
      <c r="J10" s="7" t="inlineStr">
        <is>
          <t>Status de análise</t>
        </is>
      </c>
      <c r="K10" s="7" t="inlineStr">
        <is>
          <t>Motivo principal</t>
        </is>
      </c>
    </row>
    <row r="11">
      <c r="A11" s="8">
        <f>IF('Listas'!A5="","",IF(COUNTIF('Listas'!$A$5:A5,'Listas'!A5)&gt;1,"",'Listas'!A5))</f>
        <v/>
      </c>
      <c r="B11" s="9">
        <f>IF(OR($A11="",'Configuração'!$C$3&lt;&gt;"OK"),"",SUMIFS('Lançamentos'!$F$5:$F$204,'Lançamentos'!$C$5:$C$204,$A11,'Lançamentos'!$G$5:$G$204,"Confirmada",'Lançamentos'!$I$5:$I$204,"",'Lançamentos'!$B$5:$B$204,"&gt;="&amp;'Configuração'!$B$3,'Lançamentos'!$B$5:$B$204,"&lt;="&amp;'Configuração'!$B$4))</f>
        <v/>
      </c>
      <c r="C11" s="10">
        <f>IF(OR($A11="",'Configuração'!$C$3&lt;&gt;"OK"),"",COUNTIFS('Lançamentos'!$C$5:$C$204,$A11,'Lançamentos'!$G$5:$G$204,"Confirmada",'Lançamentos'!$I$5:$I$204,"",'Lançamentos'!$B$5:$B$204,"&gt;="&amp;'Configuração'!$B$3,'Lançamentos'!$B$5:$B$204,"&lt;="&amp;'Configuração'!$B$4))</f>
        <v/>
      </c>
      <c r="D11" s="9">
        <f>IFERROR(B11/C11,"")</f>
        <v/>
      </c>
      <c r="E11" s="9">
        <f>IF(OR($A11="",'Configuração'!$C$3&lt;&gt;"OK"),"",SUMIFS('Lançamentos'!$F$5:$F$204,'Lançamentos'!$C$5:$C$204,$A11,'Lançamentos'!$G$5:$G$204,"Confirmada",'Lançamentos'!$I$5:$I$204,"",'Lançamentos'!$B$5:$B$204,"&gt;="&amp;'Configuração'!$B$5,'Lançamentos'!$B$5:$B$204,"&lt;="&amp;'Configuração'!$B$6))</f>
        <v/>
      </c>
      <c r="F11" s="10">
        <f>IF(OR($A11="",'Configuração'!$C$3&lt;&gt;"OK"),"",COUNTIFS('Lançamentos'!$C$5:$C$204,$A11,'Lançamentos'!$G$5:$G$204,"Confirmada",'Lançamentos'!$I$5:$I$204,"",'Lançamentos'!$B$5:$B$204,"&gt;="&amp;'Configuração'!$B$5,'Lançamentos'!$B$5:$B$204,"&lt;="&amp;'Configuração'!$B$6))</f>
        <v/>
      </c>
      <c r="G11" s="9">
        <f>IF(OR($A11="",'Configuração'!$C$3&lt;&gt;"OK"),"",B11-E11)</f>
        <v/>
      </c>
      <c r="H11" s="11">
        <f>IF(OR($A11="",'Configuração'!$C$3&lt;&gt;"OK",E11=0),"",IFERROR(G11/E11,""))</f>
        <v/>
      </c>
      <c r="I11" s="11">
        <f>IF(OR($A11="",'Configuração'!$C$3&lt;&gt;"OK"),"",IFERROR(B11/SUM($B$11:$B$110),""))</f>
        <v/>
      </c>
      <c r="J11" s="12">
        <f>IF(OR($A11="",'Configuração'!$C$3&lt;&gt;"OK"),"",IF(B11=0,"Sem gasto no período",IF(OR(B11&gt;='Configuração'!$B$7,C11&gt;='Configuração'!$B$9,AND(E11&gt;0,H11&gt;='Configuração'!$B$8)),"Revisar","Acompanhar")))</f>
        <v/>
      </c>
      <c r="K11" s="13">
        <f>IF(OR($A11="",B11=0,'Configuração'!$C$3&lt;&gt;"OK"),"",IF(B11&gt;='Configuração'!$B$7,"Gasto acumulado atingiu o limite",IF(C11&gt;='Configuração'!$B$9,"Frequência atingiu o limite",IF(AND(E11&gt;0,H11&gt;='Configuração'!$B$8),"Variação atingiu o limite",IF(E11=0,"Sem base no período anterior","Dentro dos limites")))))</f>
        <v/>
      </c>
    </row>
    <row r="12">
      <c r="A12" s="14">
        <f>IF('Listas'!A6="","",IF(COUNTIF('Listas'!$A$5:A6,'Listas'!A6)&gt;1,"",'Listas'!A6))</f>
        <v/>
      </c>
      <c r="B12" s="15">
        <f>IF(OR($A12="",'Configuração'!$C$3&lt;&gt;"OK"),"",SUMIFS('Lançamentos'!$F$5:$F$204,'Lançamentos'!$C$5:$C$204,$A12,'Lançamentos'!$G$5:$G$204,"Confirmada",'Lançamentos'!$I$5:$I$204,"",'Lançamentos'!$B$5:$B$204,"&gt;="&amp;'Configuração'!$B$3,'Lançamentos'!$B$5:$B$204,"&lt;="&amp;'Configuração'!$B$4))</f>
        <v/>
      </c>
      <c r="C12" s="16">
        <f>IF(OR($A12="",'Configuração'!$C$3&lt;&gt;"OK"),"",COUNTIFS('Lançamentos'!$C$5:$C$204,$A12,'Lançamentos'!$G$5:$G$204,"Confirmada",'Lançamentos'!$I$5:$I$204,"",'Lançamentos'!$B$5:$B$204,"&gt;="&amp;'Configuração'!$B$3,'Lançamentos'!$B$5:$B$204,"&lt;="&amp;'Configuração'!$B$4))</f>
        <v/>
      </c>
      <c r="D12" s="15">
        <f>IFERROR(B12/C12,"")</f>
        <v/>
      </c>
      <c r="E12" s="15">
        <f>IF(OR($A12="",'Configuração'!$C$3&lt;&gt;"OK"),"",SUMIFS('Lançamentos'!$F$5:$F$204,'Lançamentos'!$C$5:$C$204,$A12,'Lançamentos'!$G$5:$G$204,"Confirmada",'Lançamentos'!$I$5:$I$204,"",'Lançamentos'!$B$5:$B$204,"&gt;="&amp;'Configuração'!$B$5,'Lançamentos'!$B$5:$B$204,"&lt;="&amp;'Configuração'!$B$6))</f>
        <v/>
      </c>
      <c r="F12" s="16">
        <f>IF(OR($A12="",'Configuração'!$C$3&lt;&gt;"OK"),"",COUNTIFS('Lançamentos'!$C$5:$C$204,$A12,'Lançamentos'!$G$5:$G$204,"Confirmada",'Lançamentos'!$I$5:$I$204,"",'Lançamentos'!$B$5:$B$204,"&gt;="&amp;'Configuração'!$B$5,'Lançamentos'!$B$5:$B$204,"&lt;="&amp;'Configuração'!$B$6))</f>
        <v/>
      </c>
      <c r="G12" s="15">
        <f>IF(OR($A12="",'Configuração'!$C$3&lt;&gt;"OK"),"",B12-E12)</f>
        <v/>
      </c>
      <c r="H12" s="17">
        <f>IF(OR($A12="",'Configuração'!$C$3&lt;&gt;"OK",E12=0),"",IFERROR(G12/E12,""))</f>
        <v/>
      </c>
      <c r="I12" s="17">
        <f>IF(OR($A12="",'Configuração'!$C$3&lt;&gt;"OK"),"",IFERROR(B12/SUM($B$11:$B$110),""))</f>
        <v/>
      </c>
      <c r="J12" s="18">
        <f>IF(OR($A12="",'Configuração'!$C$3&lt;&gt;"OK"),"",IF(B12=0,"Sem gasto no período",IF(OR(B12&gt;='Configuração'!$B$7,C12&gt;='Configuração'!$B$9,AND(E12&gt;0,H12&gt;='Configuração'!$B$8)),"Revisar","Acompanhar")))</f>
        <v/>
      </c>
      <c r="K12" s="19">
        <f>IF(OR($A12="",B12=0,'Configuração'!$C$3&lt;&gt;"OK"),"",IF(B12&gt;='Configuração'!$B$7,"Gasto acumulado atingiu o limite",IF(C12&gt;='Configuração'!$B$9,"Frequência atingiu o limite",IF(AND(E12&gt;0,H12&gt;='Configuração'!$B$8),"Variação atingiu o limite",IF(E12=0,"Sem base no período anterior","Dentro dos limites")))))</f>
        <v/>
      </c>
    </row>
    <row r="13">
      <c r="A13" s="8">
        <f>IF('Listas'!A7="","",IF(COUNTIF('Listas'!$A$5:A7,'Listas'!A7)&gt;1,"",'Listas'!A7))</f>
        <v/>
      </c>
      <c r="B13" s="9">
        <f>IF(OR($A13="",'Configuração'!$C$3&lt;&gt;"OK"),"",SUMIFS('Lançamentos'!$F$5:$F$204,'Lançamentos'!$C$5:$C$204,$A13,'Lançamentos'!$G$5:$G$204,"Confirmada",'Lançamentos'!$I$5:$I$204,"",'Lançamentos'!$B$5:$B$204,"&gt;="&amp;'Configuração'!$B$3,'Lançamentos'!$B$5:$B$204,"&lt;="&amp;'Configuração'!$B$4))</f>
        <v/>
      </c>
      <c r="C13" s="10">
        <f>IF(OR($A13="",'Configuração'!$C$3&lt;&gt;"OK"),"",COUNTIFS('Lançamentos'!$C$5:$C$204,$A13,'Lançamentos'!$G$5:$G$204,"Confirmada",'Lançamentos'!$I$5:$I$204,"",'Lançamentos'!$B$5:$B$204,"&gt;="&amp;'Configuração'!$B$3,'Lançamentos'!$B$5:$B$204,"&lt;="&amp;'Configuração'!$B$4))</f>
        <v/>
      </c>
      <c r="D13" s="9">
        <f>IFERROR(B13/C13,"")</f>
        <v/>
      </c>
      <c r="E13" s="9">
        <f>IF(OR($A13="",'Configuração'!$C$3&lt;&gt;"OK"),"",SUMIFS('Lançamentos'!$F$5:$F$204,'Lançamentos'!$C$5:$C$204,$A13,'Lançamentos'!$G$5:$G$204,"Confirmada",'Lançamentos'!$I$5:$I$204,"",'Lançamentos'!$B$5:$B$204,"&gt;="&amp;'Configuração'!$B$5,'Lançamentos'!$B$5:$B$204,"&lt;="&amp;'Configuração'!$B$6))</f>
        <v/>
      </c>
      <c r="F13" s="10">
        <f>IF(OR($A13="",'Configuração'!$C$3&lt;&gt;"OK"),"",COUNTIFS('Lançamentos'!$C$5:$C$204,$A13,'Lançamentos'!$G$5:$G$204,"Confirmada",'Lançamentos'!$I$5:$I$204,"",'Lançamentos'!$B$5:$B$204,"&gt;="&amp;'Configuração'!$B$5,'Lançamentos'!$B$5:$B$204,"&lt;="&amp;'Configuração'!$B$6))</f>
        <v/>
      </c>
      <c r="G13" s="9">
        <f>IF(OR($A13="",'Configuração'!$C$3&lt;&gt;"OK"),"",B13-E13)</f>
        <v/>
      </c>
      <c r="H13" s="11">
        <f>IF(OR($A13="",'Configuração'!$C$3&lt;&gt;"OK",E13=0),"",IFERROR(G13/E13,""))</f>
        <v/>
      </c>
      <c r="I13" s="11">
        <f>IF(OR($A13="",'Configuração'!$C$3&lt;&gt;"OK"),"",IFERROR(B13/SUM($B$11:$B$110),""))</f>
        <v/>
      </c>
      <c r="J13" s="12">
        <f>IF(OR($A13="",'Configuração'!$C$3&lt;&gt;"OK"),"",IF(B13=0,"Sem gasto no período",IF(OR(B13&gt;='Configuração'!$B$7,C13&gt;='Configuração'!$B$9,AND(E13&gt;0,H13&gt;='Configuração'!$B$8)),"Revisar","Acompanhar")))</f>
        <v/>
      </c>
      <c r="K13" s="13">
        <f>IF(OR($A13="",B13=0,'Configuração'!$C$3&lt;&gt;"OK"),"",IF(B13&gt;='Configuração'!$B$7,"Gasto acumulado atingiu o limite",IF(C13&gt;='Configuração'!$B$9,"Frequência atingiu o limite",IF(AND(E13&gt;0,H13&gt;='Configuração'!$B$8),"Variação atingiu o limite",IF(E13=0,"Sem base no período anterior","Dentro dos limites")))))</f>
        <v/>
      </c>
    </row>
    <row r="14">
      <c r="A14" s="14">
        <f>IF('Listas'!A8="","",IF(COUNTIF('Listas'!$A$5:A8,'Listas'!A8)&gt;1,"",'Listas'!A8))</f>
        <v/>
      </c>
      <c r="B14" s="15">
        <f>IF(OR($A14="",'Configuração'!$C$3&lt;&gt;"OK"),"",SUMIFS('Lançamentos'!$F$5:$F$204,'Lançamentos'!$C$5:$C$204,$A14,'Lançamentos'!$G$5:$G$204,"Confirmada",'Lançamentos'!$I$5:$I$204,"",'Lançamentos'!$B$5:$B$204,"&gt;="&amp;'Configuração'!$B$3,'Lançamentos'!$B$5:$B$204,"&lt;="&amp;'Configuração'!$B$4))</f>
        <v/>
      </c>
      <c r="C14" s="16">
        <f>IF(OR($A14="",'Configuração'!$C$3&lt;&gt;"OK"),"",COUNTIFS('Lançamentos'!$C$5:$C$204,$A14,'Lançamentos'!$G$5:$G$204,"Confirmada",'Lançamentos'!$I$5:$I$204,"",'Lançamentos'!$B$5:$B$204,"&gt;="&amp;'Configuração'!$B$3,'Lançamentos'!$B$5:$B$204,"&lt;="&amp;'Configuração'!$B$4))</f>
        <v/>
      </c>
      <c r="D14" s="15">
        <f>IFERROR(B14/C14,"")</f>
        <v/>
      </c>
      <c r="E14" s="15">
        <f>IF(OR($A14="",'Configuração'!$C$3&lt;&gt;"OK"),"",SUMIFS('Lançamentos'!$F$5:$F$204,'Lançamentos'!$C$5:$C$204,$A14,'Lançamentos'!$G$5:$G$204,"Confirmada",'Lançamentos'!$I$5:$I$204,"",'Lançamentos'!$B$5:$B$204,"&gt;="&amp;'Configuração'!$B$5,'Lançamentos'!$B$5:$B$204,"&lt;="&amp;'Configuração'!$B$6))</f>
        <v/>
      </c>
      <c r="F14" s="16">
        <f>IF(OR($A14="",'Configuração'!$C$3&lt;&gt;"OK"),"",COUNTIFS('Lançamentos'!$C$5:$C$204,$A14,'Lançamentos'!$G$5:$G$204,"Confirmada",'Lançamentos'!$I$5:$I$204,"",'Lançamentos'!$B$5:$B$204,"&gt;="&amp;'Configuração'!$B$5,'Lançamentos'!$B$5:$B$204,"&lt;="&amp;'Configuração'!$B$6))</f>
        <v/>
      </c>
      <c r="G14" s="15">
        <f>IF(OR($A14="",'Configuração'!$C$3&lt;&gt;"OK"),"",B14-E14)</f>
        <v/>
      </c>
      <c r="H14" s="17">
        <f>IF(OR($A14="",'Configuração'!$C$3&lt;&gt;"OK",E14=0),"",IFERROR(G14/E14,""))</f>
        <v/>
      </c>
      <c r="I14" s="17">
        <f>IF(OR($A14="",'Configuração'!$C$3&lt;&gt;"OK"),"",IFERROR(B14/SUM($B$11:$B$110),""))</f>
        <v/>
      </c>
      <c r="J14" s="18">
        <f>IF(OR($A14="",'Configuração'!$C$3&lt;&gt;"OK"),"",IF(B14=0,"Sem gasto no período",IF(OR(B14&gt;='Configuração'!$B$7,C14&gt;='Configuração'!$B$9,AND(E14&gt;0,H14&gt;='Configuração'!$B$8)),"Revisar","Acompanhar")))</f>
        <v/>
      </c>
      <c r="K14" s="19">
        <f>IF(OR($A14="",B14=0,'Configuração'!$C$3&lt;&gt;"OK"),"",IF(B14&gt;='Configuração'!$B$7,"Gasto acumulado atingiu o limite",IF(C14&gt;='Configuração'!$B$9,"Frequência atingiu o limite",IF(AND(E14&gt;0,H14&gt;='Configuração'!$B$8),"Variação atingiu o limite",IF(E14=0,"Sem base no período anterior","Dentro dos limites")))))</f>
        <v/>
      </c>
    </row>
    <row r="15">
      <c r="A15" s="8">
        <f>IF('Listas'!A9="","",IF(COUNTIF('Listas'!$A$5:A9,'Listas'!A9)&gt;1,"",'Listas'!A9))</f>
        <v/>
      </c>
      <c r="B15" s="9">
        <f>IF(OR($A15="",'Configuração'!$C$3&lt;&gt;"OK"),"",SUMIFS('Lançamentos'!$F$5:$F$204,'Lançamentos'!$C$5:$C$204,$A15,'Lançamentos'!$G$5:$G$204,"Confirmada",'Lançamentos'!$I$5:$I$204,"",'Lançamentos'!$B$5:$B$204,"&gt;="&amp;'Configuração'!$B$3,'Lançamentos'!$B$5:$B$204,"&lt;="&amp;'Configuração'!$B$4))</f>
        <v/>
      </c>
      <c r="C15" s="10">
        <f>IF(OR($A15="",'Configuração'!$C$3&lt;&gt;"OK"),"",COUNTIFS('Lançamentos'!$C$5:$C$204,$A15,'Lançamentos'!$G$5:$G$204,"Confirmada",'Lançamentos'!$I$5:$I$204,"",'Lançamentos'!$B$5:$B$204,"&gt;="&amp;'Configuração'!$B$3,'Lançamentos'!$B$5:$B$204,"&lt;="&amp;'Configuração'!$B$4))</f>
        <v/>
      </c>
      <c r="D15" s="9">
        <f>IFERROR(B15/C15,"")</f>
        <v/>
      </c>
      <c r="E15" s="9">
        <f>IF(OR($A15="",'Configuração'!$C$3&lt;&gt;"OK"),"",SUMIFS('Lançamentos'!$F$5:$F$204,'Lançamentos'!$C$5:$C$204,$A15,'Lançamentos'!$G$5:$G$204,"Confirmada",'Lançamentos'!$I$5:$I$204,"",'Lançamentos'!$B$5:$B$204,"&gt;="&amp;'Configuração'!$B$5,'Lançamentos'!$B$5:$B$204,"&lt;="&amp;'Configuração'!$B$6))</f>
        <v/>
      </c>
      <c r="F15" s="10">
        <f>IF(OR($A15="",'Configuração'!$C$3&lt;&gt;"OK"),"",COUNTIFS('Lançamentos'!$C$5:$C$204,$A15,'Lançamentos'!$G$5:$G$204,"Confirmada",'Lançamentos'!$I$5:$I$204,"",'Lançamentos'!$B$5:$B$204,"&gt;="&amp;'Configuração'!$B$5,'Lançamentos'!$B$5:$B$204,"&lt;="&amp;'Configuração'!$B$6))</f>
        <v/>
      </c>
      <c r="G15" s="9">
        <f>IF(OR($A15="",'Configuração'!$C$3&lt;&gt;"OK"),"",B15-E15)</f>
        <v/>
      </c>
      <c r="H15" s="11">
        <f>IF(OR($A15="",'Configuração'!$C$3&lt;&gt;"OK",E15=0),"",IFERROR(G15/E15,""))</f>
        <v/>
      </c>
      <c r="I15" s="11">
        <f>IF(OR($A15="",'Configuração'!$C$3&lt;&gt;"OK"),"",IFERROR(B15/SUM($B$11:$B$110),""))</f>
        <v/>
      </c>
      <c r="J15" s="12">
        <f>IF(OR($A15="",'Configuração'!$C$3&lt;&gt;"OK"),"",IF(B15=0,"Sem gasto no período",IF(OR(B15&gt;='Configuração'!$B$7,C15&gt;='Configuração'!$B$9,AND(E15&gt;0,H15&gt;='Configuração'!$B$8)),"Revisar","Acompanhar")))</f>
        <v/>
      </c>
      <c r="K15" s="13">
        <f>IF(OR($A15="",B15=0,'Configuração'!$C$3&lt;&gt;"OK"),"",IF(B15&gt;='Configuração'!$B$7,"Gasto acumulado atingiu o limite",IF(C15&gt;='Configuração'!$B$9,"Frequência atingiu o limite",IF(AND(E15&gt;0,H15&gt;='Configuração'!$B$8),"Variação atingiu o limite",IF(E15=0,"Sem base no período anterior","Dentro dos limites")))))</f>
        <v/>
      </c>
    </row>
    <row r="16">
      <c r="A16" s="14">
        <f>IF('Listas'!A10="","",IF(COUNTIF('Listas'!$A$5:A10,'Listas'!A10)&gt;1,"",'Listas'!A10))</f>
        <v/>
      </c>
      <c r="B16" s="15">
        <f>IF(OR($A16="",'Configuração'!$C$3&lt;&gt;"OK"),"",SUMIFS('Lançamentos'!$F$5:$F$204,'Lançamentos'!$C$5:$C$204,$A16,'Lançamentos'!$G$5:$G$204,"Confirmada",'Lançamentos'!$I$5:$I$204,"",'Lançamentos'!$B$5:$B$204,"&gt;="&amp;'Configuração'!$B$3,'Lançamentos'!$B$5:$B$204,"&lt;="&amp;'Configuração'!$B$4))</f>
        <v/>
      </c>
      <c r="C16" s="16">
        <f>IF(OR($A16="",'Configuração'!$C$3&lt;&gt;"OK"),"",COUNTIFS('Lançamentos'!$C$5:$C$204,$A16,'Lançamentos'!$G$5:$G$204,"Confirmada",'Lançamentos'!$I$5:$I$204,"",'Lançamentos'!$B$5:$B$204,"&gt;="&amp;'Configuração'!$B$3,'Lançamentos'!$B$5:$B$204,"&lt;="&amp;'Configuração'!$B$4))</f>
        <v/>
      </c>
      <c r="D16" s="15">
        <f>IFERROR(B16/C16,"")</f>
        <v/>
      </c>
      <c r="E16" s="15">
        <f>IF(OR($A16="",'Configuração'!$C$3&lt;&gt;"OK"),"",SUMIFS('Lançamentos'!$F$5:$F$204,'Lançamentos'!$C$5:$C$204,$A16,'Lançamentos'!$G$5:$G$204,"Confirmada",'Lançamentos'!$I$5:$I$204,"",'Lançamentos'!$B$5:$B$204,"&gt;="&amp;'Configuração'!$B$5,'Lançamentos'!$B$5:$B$204,"&lt;="&amp;'Configuração'!$B$6))</f>
        <v/>
      </c>
      <c r="F16" s="16">
        <f>IF(OR($A16="",'Configuração'!$C$3&lt;&gt;"OK"),"",COUNTIFS('Lançamentos'!$C$5:$C$204,$A16,'Lançamentos'!$G$5:$G$204,"Confirmada",'Lançamentos'!$I$5:$I$204,"",'Lançamentos'!$B$5:$B$204,"&gt;="&amp;'Configuração'!$B$5,'Lançamentos'!$B$5:$B$204,"&lt;="&amp;'Configuração'!$B$6))</f>
        <v/>
      </c>
      <c r="G16" s="15">
        <f>IF(OR($A16="",'Configuração'!$C$3&lt;&gt;"OK"),"",B16-E16)</f>
        <v/>
      </c>
      <c r="H16" s="17">
        <f>IF(OR($A16="",'Configuração'!$C$3&lt;&gt;"OK",E16=0),"",IFERROR(G16/E16,""))</f>
        <v/>
      </c>
      <c r="I16" s="17">
        <f>IF(OR($A16="",'Configuração'!$C$3&lt;&gt;"OK"),"",IFERROR(B16/SUM($B$11:$B$110),""))</f>
        <v/>
      </c>
      <c r="J16" s="18">
        <f>IF(OR($A16="",'Configuração'!$C$3&lt;&gt;"OK"),"",IF(B16=0,"Sem gasto no período",IF(OR(B16&gt;='Configuração'!$B$7,C16&gt;='Configuração'!$B$9,AND(E16&gt;0,H16&gt;='Configuração'!$B$8)),"Revisar","Acompanhar")))</f>
        <v/>
      </c>
      <c r="K16" s="19">
        <f>IF(OR($A16="",B16=0,'Configuração'!$C$3&lt;&gt;"OK"),"",IF(B16&gt;='Configuração'!$B$7,"Gasto acumulado atingiu o limite",IF(C16&gt;='Configuração'!$B$9,"Frequência atingiu o limite",IF(AND(E16&gt;0,H16&gt;='Configuração'!$B$8),"Variação atingiu o limite",IF(E16=0,"Sem base no período anterior","Dentro dos limites")))))</f>
        <v/>
      </c>
    </row>
    <row r="17">
      <c r="A17" s="8">
        <f>IF('Listas'!A11="","",IF(COUNTIF('Listas'!$A$5:A11,'Listas'!A11)&gt;1,"",'Listas'!A11))</f>
        <v/>
      </c>
      <c r="B17" s="9">
        <f>IF(OR($A17="",'Configuração'!$C$3&lt;&gt;"OK"),"",SUMIFS('Lançamentos'!$F$5:$F$204,'Lançamentos'!$C$5:$C$204,$A17,'Lançamentos'!$G$5:$G$204,"Confirmada",'Lançamentos'!$I$5:$I$204,"",'Lançamentos'!$B$5:$B$204,"&gt;="&amp;'Configuração'!$B$3,'Lançamentos'!$B$5:$B$204,"&lt;="&amp;'Configuração'!$B$4))</f>
        <v/>
      </c>
      <c r="C17" s="10">
        <f>IF(OR($A17="",'Configuração'!$C$3&lt;&gt;"OK"),"",COUNTIFS('Lançamentos'!$C$5:$C$204,$A17,'Lançamentos'!$G$5:$G$204,"Confirmada",'Lançamentos'!$I$5:$I$204,"",'Lançamentos'!$B$5:$B$204,"&gt;="&amp;'Configuração'!$B$3,'Lançamentos'!$B$5:$B$204,"&lt;="&amp;'Configuração'!$B$4))</f>
        <v/>
      </c>
      <c r="D17" s="9">
        <f>IFERROR(B17/C17,"")</f>
        <v/>
      </c>
      <c r="E17" s="9">
        <f>IF(OR($A17="",'Configuração'!$C$3&lt;&gt;"OK"),"",SUMIFS('Lançamentos'!$F$5:$F$204,'Lançamentos'!$C$5:$C$204,$A17,'Lançamentos'!$G$5:$G$204,"Confirmada",'Lançamentos'!$I$5:$I$204,"",'Lançamentos'!$B$5:$B$204,"&gt;="&amp;'Configuração'!$B$5,'Lançamentos'!$B$5:$B$204,"&lt;="&amp;'Configuração'!$B$6))</f>
        <v/>
      </c>
      <c r="F17" s="10">
        <f>IF(OR($A17="",'Configuração'!$C$3&lt;&gt;"OK"),"",COUNTIFS('Lançamentos'!$C$5:$C$204,$A17,'Lançamentos'!$G$5:$G$204,"Confirmada",'Lançamentos'!$I$5:$I$204,"",'Lançamentos'!$B$5:$B$204,"&gt;="&amp;'Configuração'!$B$5,'Lançamentos'!$B$5:$B$204,"&lt;="&amp;'Configuração'!$B$6))</f>
        <v/>
      </c>
      <c r="G17" s="9">
        <f>IF(OR($A17="",'Configuração'!$C$3&lt;&gt;"OK"),"",B17-E17)</f>
        <v/>
      </c>
      <c r="H17" s="11">
        <f>IF(OR($A17="",'Configuração'!$C$3&lt;&gt;"OK",E17=0),"",IFERROR(G17/E17,""))</f>
        <v/>
      </c>
      <c r="I17" s="11">
        <f>IF(OR($A17="",'Configuração'!$C$3&lt;&gt;"OK"),"",IFERROR(B17/SUM($B$11:$B$110),""))</f>
        <v/>
      </c>
      <c r="J17" s="12">
        <f>IF(OR($A17="",'Configuração'!$C$3&lt;&gt;"OK"),"",IF(B17=0,"Sem gasto no período",IF(OR(B17&gt;='Configuração'!$B$7,C17&gt;='Configuração'!$B$9,AND(E17&gt;0,H17&gt;='Configuração'!$B$8)),"Revisar","Acompanhar")))</f>
        <v/>
      </c>
      <c r="K17" s="13">
        <f>IF(OR($A17="",B17=0,'Configuração'!$C$3&lt;&gt;"OK"),"",IF(B17&gt;='Configuração'!$B$7,"Gasto acumulado atingiu o limite",IF(C17&gt;='Configuração'!$B$9,"Frequência atingiu o limite",IF(AND(E17&gt;0,H17&gt;='Configuração'!$B$8),"Variação atingiu o limite",IF(E17=0,"Sem base no período anterior","Dentro dos limites")))))</f>
        <v/>
      </c>
    </row>
    <row r="18">
      <c r="A18" s="14">
        <f>IF('Listas'!A12="","",IF(COUNTIF('Listas'!$A$5:A12,'Listas'!A12)&gt;1,"",'Listas'!A12))</f>
        <v/>
      </c>
      <c r="B18" s="15">
        <f>IF(OR($A18="",'Configuração'!$C$3&lt;&gt;"OK"),"",SUMIFS('Lançamentos'!$F$5:$F$204,'Lançamentos'!$C$5:$C$204,$A18,'Lançamentos'!$G$5:$G$204,"Confirmada",'Lançamentos'!$I$5:$I$204,"",'Lançamentos'!$B$5:$B$204,"&gt;="&amp;'Configuração'!$B$3,'Lançamentos'!$B$5:$B$204,"&lt;="&amp;'Configuração'!$B$4))</f>
        <v/>
      </c>
      <c r="C18" s="16">
        <f>IF(OR($A18="",'Configuração'!$C$3&lt;&gt;"OK"),"",COUNTIFS('Lançamentos'!$C$5:$C$204,$A18,'Lançamentos'!$G$5:$G$204,"Confirmada",'Lançamentos'!$I$5:$I$204,"",'Lançamentos'!$B$5:$B$204,"&gt;="&amp;'Configuração'!$B$3,'Lançamentos'!$B$5:$B$204,"&lt;="&amp;'Configuração'!$B$4))</f>
        <v/>
      </c>
      <c r="D18" s="15">
        <f>IFERROR(B18/C18,"")</f>
        <v/>
      </c>
      <c r="E18" s="15">
        <f>IF(OR($A18="",'Configuração'!$C$3&lt;&gt;"OK"),"",SUMIFS('Lançamentos'!$F$5:$F$204,'Lançamentos'!$C$5:$C$204,$A18,'Lançamentos'!$G$5:$G$204,"Confirmada",'Lançamentos'!$I$5:$I$204,"",'Lançamentos'!$B$5:$B$204,"&gt;="&amp;'Configuração'!$B$5,'Lançamentos'!$B$5:$B$204,"&lt;="&amp;'Configuração'!$B$6))</f>
        <v/>
      </c>
      <c r="F18" s="16">
        <f>IF(OR($A18="",'Configuração'!$C$3&lt;&gt;"OK"),"",COUNTIFS('Lançamentos'!$C$5:$C$204,$A18,'Lançamentos'!$G$5:$G$204,"Confirmada",'Lançamentos'!$I$5:$I$204,"",'Lançamentos'!$B$5:$B$204,"&gt;="&amp;'Configuração'!$B$5,'Lançamentos'!$B$5:$B$204,"&lt;="&amp;'Configuração'!$B$6))</f>
        <v/>
      </c>
      <c r="G18" s="15">
        <f>IF(OR($A18="",'Configuração'!$C$3&lt;&gt;"OK"),"",B18-E18)</f>
        <v/>
      </c>
      <c r="H18" s="17">
        <f>IF(OR($A18="",'Configuração'!$C$3&lt;&gt;"OK",E18=0),"",IFERROR(G18/E18,""))</f>
        <v/>
      </c>
      <c r="I18" s="17">
        <f>IF(OR($A18="",'Configuração'!$C$3&lt;&gt;"OK"),"",IFERROR(B18/SUM($B$11:$B$110),""))</f>
        <v/>
      </c>
      <c r="J18" s="18">
        <f>IF(OR($A18="",'Configuração'!$C$3&lt;&gt;"OK"),"",IF(B18=0,"Sem gasto no período",IF(OR(B18&gt;='Configuração'!$B$7,C18&gt;='Configuração'!$B$9,AND(E18&gt;0,H18&gt;='Configuração'!$B$8)),"Revisar","Acompanhar")))</f>
        <v/>
      </c>
      <c r="K18" s="19">
        <f>IF(OR($A18="",B18=0,'Configuração'!$C$3&lt;&gt;"OK"),"",IF(B18&gt;='Configuração'!$B$7,"Gasto acumulado atingiu o limite",IF(C18&gt;='Configuração'!$B$9,"Frequência atingiu o limite",IF(AND(E18&gt;0,H18&gt;='Configuração'!$B$8),"Variação atingiu o limite",IF(E18=0,"Sem base no período anterior","Dentro dos limites")))))</f>
        <v/>
      </c>
    </row>
    <row r="19">
      <c r="A19" s="8">
        <f>IF('Listas'!A13="","",IF(COUNTIF('Listas'!$A$5:A13,'Listas'!A13)&gt;1,"",'Listas'!A13))</f>
        <v/>
      </c>
      <c r="B19" s="9">
        <f>IF(OR($A19="",'Configuração'!$C$3&lt;&gt;"OK"),"",SUMIFS('Lançamentos'!$F$5:$F$204,'Lançamentos'!$C$5:$C$204,$A19,'Lançamentos'!$G$5:$G$204,"Confirmada",'Lançamentos'!$I$5:$I$204,"",'Lançamentos'!$B$5:$B$204,"&gt;="&amp;'Configuração'!$B$3,'Lançamentos'!$B$5:$B$204,"&lt;="&amp;'Configuração'!$B$4))</f>
        <v/>
      </c>
      <c r="C19" s="10">
        <f>IF(OR($A19="",'Configuração'!$C$3&lt;&gt;"OK"),"",COUNTIFS('Lançamentos'!$C$5:$C$204,$A19,'Lançamentos'!$G$5:$G$204,"Confirmada",'Lançamentos'!$I$5:$I$204,"",'Lançamentos'!$B$5:$B$204,"&gt;="&amp;'Configuração'!$B$3,'Lançamentos'!$B$5:$B$204,"&lt;="&amp;'Configuração'!$B$4))</f>
        <v/>
      </c>
      <c r="D19" s="9">
        <f>IFERROR(B19/C19,"")</f>
        <v/>
      </c>
      <c r="E19" s="9">
        <f>IF(OR($A19="",'Configuração'!$C$3&lt;&gt;"OK"),"",SUMIFS('Lançamentos'!$F$5:$F$204,'Lançamentos'!$C$5:$C$204,$A19,'Lançamentos'!$G$5:$G$204,"Confirmada",'Lançamentos'!$I$5:$I$204,"",'Lançamentos'!$B$5:$B$204,"&gt;="&amp;'Configuração'!$B$5,'Lançamentos'!$B$5:$B$204,"&lt;="&amp;'Configuração'!$B$6))</f>
        <v/>
      </c>
      <c r="F19" s="10">
        <f>IF(OR($A19="",'Configuração'!$C$3&lt;&gt;"OK"),"",COUNTIFS('Lançamentos'!$C$5:$C$204,$A19,'Lançamentos'!$G$5:$G$204,"Confirmada",'Lançamentos'!$I$5:$I$204,"",'Lançamentos'!$B$5:$B$204,"&gt;="&amp;'Configuração'!$B$5,'Lançamentos'!$B$5:$B$204,"&lt;="&amp;'Configuração'!$B$6))</f>
        <v/>
      </c>
      <c r="G19" s="9">
        <f>IF(OR($A19="",'Configuração'!$C$3&lt;&gt;"OK"),"",B19-E19)</f>
        <v/>
      </c>
      <c r="H19" s="11">
        <f>IF(OR($A19="",'Configuração'!$C$3&lt;&gt;"OK",E19=0),"",IFERROR(G19/E19,""))</f>
        <v/>
      </c>
      <c r="I19" s="11">
        <f>IF(OR($A19="",'Configuração'!$C$3&lt;&gt;"OK"),"",IFERROR(B19/SUM($B$11:$B$110),""))</f>
        <v/>
      </c>
      <c r="J19" s="12">
        <f>IF(OR($A19="",'Configuração'!$C$3&lt;&gt;"OK"),"",IF(B19=0,"Sem gasto no período",IF(OR(B19&gt;='Configuração'!$B$7,C19&gt;='Configuração'!$B$9,AND(E19&gt;0,H19&gt;='Configuração'!$B$8)),"Revisar","Acompanhar")))</f>
        <v/>
      </c>
      <c r="K19" s="13">
        <f>IF(OR($A19="",B19=0,'Configuração'!$C$3&lt;&gt;"OK"),"",IF(B19&gt;='Configuração'!$B$7,"Gasto acumulado atingiu o limite",IF(C19&gt;='Configuração'!$B$9,"Frequência atingiu o limite",IF(AND(E19&gt;0,H19&gt;='Configuração'!$B$8),"Variação atingiu o limite",IF(E19=0,"Sem base no período anterior","Dentro dos limites")))))</f>
        <v/>
      </c>
    </row>
    <row r="20">
      <c r="A20" s="14">
        <f>IF('Listas'!A14="","",IF(COUNTIF('Listas'!$A$5:A14,'Listas'!A14)&gt;1,"",'Listas'!A14))</f>
        <v/>
      </c>
      <c r="B20" s="15">
        <f>IF(OR($A20="",'Configuração'!$C$3&lt;&gt;"OK"),"",SUMIFS('Lançamentos'!$F$5:$F$204,'Lançamentos'!$C$5:$C$204,$A20,'Lançamentos'!$G$5:$G$204,"Confirmada",'Lançamentos'!$I$5:$I$204,"",'Lançamentos'!$B$5:$B$204,"&gt;="&amp;'Configuração'!$B$3,'Lançamentos'!$B$5:$B$204,"&lt;="&amp;'Configuração'!$B$4))</f>
        <v/>
      </c>
      <c r="C20" s="16">
        <f>IF(OR($A20="",'Configuração'!$C$3&lt;&gt;"OK"),"",COUNTIFS('Lançamentos'!$C$5:$C$204,$A20,'Lançamentos'!$G$5:$G$204,"Confirmada",'Lançamentos'!$I$5:$I$204,"",'Lançamentos'!$B$5:$B$204,"&gt;="&amp;'Configuração'!$B$3,'Lançamentos'!$B$5:$B$204,"&lt;="&amp;'Configuração'!$B$4))</f>
        <v/>
      </c>
      <c r="D20" s="15">
        <f>IFERROR(B20/C20,"")</f>
        <v/>
      </c>
      <c r="E20" s="15">
        <f>IF(OR($A20="",'Configuração'!$C$3&lt;&gt;"OK"),"",SUMIFS('Lançamentos'!$F$5:$F$204,'Lançamentos'!$C$5:$C$204,$A20,'Lançamentos'!$G$5:$G$204,"Confirmada",'Lançamentos'!$I$5:$I$204,"",'Lançamentos'!$B$5:$B$204,"&gt;="&amp;'Configuração'!$B$5,'Lançamentos'!$B$5:$B$204,"&lt;="&amp;'Configuração'!$B$6))</f>
        <v/>
      </c>
      <c r="F20" s="16">
        <f>IF(OR($A20="",'Configuração'!$C$3&lt;&gt;"OK"),"",COUNTIFS('Lançamentos'!$C$5:$C$204,$A20,'Lançamentos'!$G$5:$G$204,"Confirmada",'Lançamentos'!$I$5:$I$204,"",'Lançamentos'!$B$5:$B$204,"&gt;="&amp;'Configuração'!$B$5,'Lançamentos'!$B$5:$B$204,"&lt;="&amp;'Configuração'!$B$6))</f>
        <v/>
      </c>
      <c r="G20" s="15">
        <f>IF(OR($A20="",'Configuração'!$C$3&lt;&gt;"OK"),"",B20-E20)</f>
        <v/>
      </c>
      <c r="H20" s="17">
        <f>IF(OR($A20="",'Configuração'!$C$3&lt;&gt;"OK",E20=0),"",IFERROR(G20/E20,""))</f>
        <v/>
      </c>
      <c r="I20" s="17">
        <f>IF(OR($A20="",'Configuração'!$C$3&lt;&gt;"OK"),"",IFERROR(B20/SUM($B$11:$B$110),""))</f>
        <v/>
      </c>
      <c r="J20" s="18">
        <f>IF(OR($A20="",'Configuração'!$C$3&lt;&gt;"OK"),"",IF(B20=0,"Sem gasto no período",IF(OR(B20&gt;='Configuração'!$B$7,C20&gt;='Configuração'!$B$9,AND(E20&gt;0,H20&gt;='Configuração'!$B$8)),"Revisar","Acompanhar")))</f>
        <v/>
      </c>
      <c r="K20" s="19">
        <f>IF(OR($A20="",B20=0,'Configuração'!$C$3&lt;&gt;"OK"),"",IF(B20&gt;='Configuração'!$B$7,"Gasto acumulado atingiu o limite",IF(C20&gt;='Configuração'!$B$9,"Frequência atingiu o limite",IF(AND(E20&gt;0,H20&gt;='Configuração'!$B$8),"Variação atingiu o limite",IF(E20=0,"Sem base no período anterior","Dentro dos limites")))))</f>
        <v/>
      </c>
    </row>
    <row r="21">
      <c r="A21" s="8">
        <f>IF('Listas'!A15="","",IF(COUNTIF('Listas'!$A$5:A15,'Listas'!A15)&gt;1,"",'Listas'!A15))</f>
        <v/>
      </c>
      <c r="B21" s="9">
        <f>IF(OR($A21="",'Configuração'!$C$3&lt;&gt;"OK"),"",SUMIFS('Lançamentos'!$F$5:$F$204,'Lançamentos'!$C$5:$C$204,$A21,'Lançamentos'!$G$5:$G$204,"Confirmada",'Lançamentos'!$I$5:$I$204,"",'Lançamentos'!$B$5:$B$204,"&gt;="&amp;'Configuração'!$B$3,'Lançamentos'!$B$5:$B$204,"&lt;="&amp;'Configuração'!$B$4))</f>
        <v/>
      </c>
      <c r="C21" s="10">
        <f>IF(OR($A21="",'Configuração'!$C$3&lt;&gt;"OK"),"",COUNTIFS('Lançamentos'!$C$5:$C$204,$A21,'Lançamentos'!$G$5:$G$204,"Confirmada",'Lançamentos'!$I$5:$I$204,"",'Lançamentos'!$B$5:$B$204,"&gt;="&amp;'Configuração'!$B$3,'Lançamentos'!$B$5:$B$204,"&lt;="&amp;'Configuração'!$B$4))</f>
        <v/>
      </c>
      <c r="D21" s="9">
        <f>IFERROR(B21/C21,"")</f>
        <v/>
      </c>
      <c r="E21" s="9">
        <f>IF(OR($A21="",'Configuração'!$C$3&lt;&gt;"OK"),"",SUMIFS('Lançamentos'!$F$5:$F$204,'Lançamentos'!$C$5:$C$204,$A21,'Lançamentos'!$G$5:$G$204,"Confirmada",'Lançamentos'!$I$5:$I$204,"",'Lançamentos'!$B$5:$B$204,"&gt;="&amp;'Configuração'!$B$5,'Lançamentos'!$B$5:$B$204,"&lt;="&amp;'Configuração'!$B$6))</f>
        <v/>
      </c>
      <c r="F21" s="10">
        <f>IF(OR($A21="",'Configuração'!$C$3&lt;&gt;"OK"),"",COUNTIFS('Lançamentos'!$C$5:$C$204,$A21,'Lançamentos'!$G$5:$G$204,"Confirmada",'Lançamentos'!$I$5:$I$204,"",'Lançamentos'!$B$5:$B$204,"&gt;="&amp;'Configuração'!$B$5,'Lançamentos'!$B$5:$B$204,"&lt;="&amp;'Configuração'!$B$6))</f>
        <v/>
      </c>
      <c r="G21" s="9">
        <f>IF(OR($A21="",'Configuração'!$C$3&lt;&gt;"OK"),"",B21-E21)</f>
        <v/>
      </c>
      <c r="H21" s="11">
        <f>IF(OR($A21="",'Configuração'!$C$3&lt;&gt;"OK",E21=0),"",IFERROR(G21/E21,""))</f>
        <v/>
      </c>
      <c r="I21" s="11">
        <f>IF(OR($A21="",'Configuração'!$C$3&lt;&gt;"OK"),"",IFERROR(B21/SUM($B$11:$B$110),""))</f>
        <v/>
      </c>
      <c r="J21" s="12">
        <f>IF(OR($A21="",'Configuração'!$C$3&lt;&gt;"OK"),"",IF(B21=0,"Sem gasto no período",IF(OR(B21&gt;='Configuração'!$B$7,C21&gt;='Configuração'!$B$9,AND(E21&gt;0,H21&gt;='Configuração'!$B$8)),"Revisar","Acompanhar")))</f>
        <v/>
      </c>
      <c r="K21" s="13">
        <f>IF(OR($A21="",B21=0,'Configuração'!$C$3&lt;&gt;"OK"),"",IF(B21&gt;='Configuração'!$B$7,"Gasto acumulado atingiu o limite",IF(C21&gt;='Configuração'!$B$9,"Frequência atingiu o limite",IF(AND(E21&gt;0,H21&gt;='Configuração'!$B$8),"Variação atingiu o limite",IF(E21=0,"Sem base no período anterior","Dentro dos limites")))))</f>
        <v/>
      </c>
    </row>
    <row r="22">
      <c r="A22" s="14">
        <f>IF('Listas'!A16="","",IF(COUNTIF('Listas'!$A$5:A16,'Listas'!A16)&gt;1,"",'Listas'!A16))</f>
        <v/>
      </c>
      <c r="B22" s="15">
        <f>IF(OR($A22="",'Configuração'!$C$3&lt;&gt;"OK"),"",SUMIFS('Lançamentos'!$F$5:$F$204,'Lançamentos'!$C$5:$C$204,$A22,'Lançamentos'!$G$5:$G$204,"Confirmada",'Lançamentos'!$I$5:$I$204,"",'Lançamentos'!$B$5:$B$204,"&gt;="&amp;'Configuração'!$B$3,'Lançamentos'!$B$5:$B$204,"&lt;="&amp;'Configuração'!$B$4))</f>
        <v/>
      </c>
      <c r="C22" s="16">
        <f>IF(OR($A22="",'Configuração'!$C$3&lt;&gt;"OK"),"",COUNTIFS('Lançamentos'!$C$5:$C$204,$A22,'Lançamentos'!$G$5:$G$204,"Confirmada",'Lançamentos'!$I$5:$I$204,"",'Lançamentos'!$B$5:$B$204,"&gt;="&amp;'Configuração'!$B$3,'Lançamentos'!$B$5:$B$204,"&lt;="&amp;'Configuração'!$B$4))</f>
        <v/>
      </c>
      <c r="D22" s="15">
        <f>IFERROR(B22/C22,"")</f>
        <v/>
      </c>
      <c r="E22" s="15">
        <f>IF(OR($A22="",'Configuração'!$C$3&lt;&gt;"OK"),"",SUMIFS('Lançamentos'!$F$5:$F$204,'Lançamentos'!$C$5:$C$204,$A22,'Lançamentos'!$G$5:$G$204,"Confirmada",'Lançamentos'!$I$5:$I$204,"",'Lançamentos'!$B$5:$B$204,"&gt;="&amp;'Configuração'!$B$5,'Lançamentos'!$B$5:$B$204,"&lt;="&amp;'Configuração'!$B$6))</f>
        <v/>
      </c>
      <c r="F22" s="16">
        <f>IF(OR($A22="",'Configuração'!$C$3&lt;&gt;"OK"),"",COUNTIFS('Lançamentos'!$C$5:$C$204,$A22,'Lançamentos'!$G$5:$G$204,"Confirmada",'Lançamentos'!$I$5:$I$204,"",'Lançamentos'!$B$5:$B$204,"&gt;="&amp;'Configuração'!$B$5,'Lançamentos'!$B$5:$B$204,"&lt;="&amp;'Configuração'!$B$6))</f>
        <v/>
      </c>
      <c r="G22" s="15">
        <f>IF(OR($A22="",'Configuração'!$C$3&lt;&gt;"OK"),"",B22-E22)</f>
        <v/>
      </c>
      <c r="H22" s="17">
        <f>IF(OR($A22="",'Configuração'!$C$3&lt;&gt;"OK",E22=0),"",IFERROR(G22/E22,""))</f>
        <v/>
      </c>
      <c r="I22" s="17">
        <f>IF(OR($A22="",'Configuração'!$C$3&lt;&gt;"OK"),"",IFERROR(B22/SUM($B$11:$B$110),""))</f>
        <v/>
      </c>
      <c r="J22" s="18">
        <f>IF(OR($A22="",'Configuração'!$C$3&lt;&gt;"OK"),"",IF(B22=0,"Sem gasto no período",IF(OR(B22&gt;='Configuração'!$B$7,C22&gt;='Configuração'!$B$9,AND(E22&gt;0,H22&gt;='Configuração'!$B$8)),"Revisar","Acompanhar")))</f>
        <v/>
      </c>
      <c r="K22" s="19">
        <f>IF(OR($A22="",B22=0,'Configuração'!$C$3&lt;&gt;"OK"),"",IF(B22&gt;='Configuração'!$B$7,"Gasto acumulado atingiu o limite",IF(C22&gt;='Configuração'!$B$9,"Frequência atingiu o limite",IF(AND(E22&gt;0,H22&gt;='Configuração'!$B$8),"Variação atingiu o limite",IF(E22=0,"Sem base no período anterior","Dentro dos limites")))))</f>
        <v/>
      </c>
    </row>
    <row r="23">
      <c r="A23" s="8">
        <f>IF('Listas'!A17="","",IF(COUNTIF('Listas'!$A$5:A17,'Listas'!A17)&gt;1,"",'Listas'!A17))</f>
        <v/>
      </c>
      <c r="B23" s="9">
        <f>IF(OR($A23="",'Configuração'!$C$3&lt;&gt;"OK"),"",SUMIFS('Lançamentos'!$F$5:$F$204,'Lançamentos'!$C$5:$C$204,$A23,'Lançamentos'!$G$5:$G$204,"Confirmada",'Lançamentos'!$I$5:$I$204,"",'Lançamentos'!$B$5:$B$204,"&gt;="&amp;'Configuração'!$B$3,'Lançamentos'!$B$5:$B$204,"&lt;="&amp;'Configuração'!$B$4))</f>
        <v/>
      </c>
      <c r="C23" s="10">
        <f>IF(OR($A23="",'Configuração'!$C$3&lt;&gt;"OK"),"",COUNTIFS('Lançamentos'!$C$5:$C$204,$A23,'Lançamentos'!$G$5:$G$204,"Confirmada",'Lançamentos'!$I$5:$I$204,"",'Lançamentos'!$B$5:$B$204,"&gt;="&amp;'Configuração'!$B$3,'Lançamentos'!$B$5:$B$204,"&lt;="&amp;'Configuração'!$B$4))</f>
        <v/>
      </c>
      <c r="D23" s="9">
        <f>IFERROR(B23/C23,"")</f>
        <v/>
      </c>
      <c r="E23" s="9">
        <f>IF(OR($A23="",'Configuração'!$C$3&lt;&gt;"OK"),"",SUMIFS('Lançamentos'!$F$5:$F$204,'Lançamentos'!$C$5:$C$204,$A23,'Lançamentos'!$G$5:$G$204,"Confirmada",'Lançamentos'!$I$5:$I$204,"",'Lançamentos'!$B$5:$B$204,"&gt;="&amp;'Configuração'!$B$5,'Lançamentos'!$B$5:$B$204,"&lt;="&amp;'Configuração'!$B$6))</f>
        <v/>
      </c>
      <c r="F23" s="10">
        <f>IF(OR($A23="",'Configuração'!$C$3&lt;&gt;"OK"),"",COUNTIFS('Lançamentos'!$C$5:$C$204,$A23,'Lançamentos'!$G$5:$G$204,"Confirmada",'Lançamentos'!$I$5:$I$204,"",'Lançamentos'!$B$5:$B$204,"&gt;="&amp;'Configuração'!$B$5,'Lançamentos'!$B$5:$B$204,"&lt;="&amp;'Configuração'!$B$6))</f>
        <v/>
      </c>
      <c r="G23" s="9">
        <f>IF(OR($A23="",'Configuração'!$C$3&lt;&gt;"OK"),"",B23-E23)</f>
        <v/>
      </c>
      <c r="H23" s="11">
        <f>IF(OR($A23="",'Configuração'!$C$3&lt;&gt;"OK",E23=0),"",IFERROR(G23/E23,""))</f>
        <v/>
      </c>
      <c r="I23" s="11">
        <f>IF(OR($A23="",'Configuração'!$C$3&lt;&gt;"OK"),"",IFERROR(B23/SUM($B$11:$B$110),""))</f>
        <v/>
      </c>
      <c r="J23" s="12">
        <f>IF(OR($A23="",'Configuração'!$C$3&lt;&gt;"OK"),"",IF(B23=0,"Sem gasto no período",IF(OR(B23&gt;='Configuração'!$B$7,C23&gt;='Configuração'!$B$9,AND(E23&gt;0,H23&gt;='Configuração'!$B$8)),"Revisar","Acompanhar")))</f>
        <v/>
      </c>
      <c r="K23" s="13">
        <f>IF(OR($A23="",B23=0,'Configuração'!$C$3&lt;&gt;"OK"),"",IF(B23&gt;='Configuração'!$B$7,"Gasto acumulado atingiu o limite",IF(C23&gt;='Configuração'!$B$9,"Frequência atingiu o limite",IF(AND(E23&gt;0,H23&gt;='Configuração'!$B$8),"Variação atingiu o limite",IF(E23=0,"Sem base no período anterior","Dentro dos limites")))))</f>
        <v/>
      </c>
    </row>
    <row r="24">
      <c r="A24" s="14">
        <f>IF('Listas'!A18="","",IF(COUNTIF('Listas'!$A$5:A18,'Listas'!A18)&gt;1,"",'Listas'!A18))</f>
        <v/>
      </c>
      <c r="B24" s="15">
        <f>IF(OR($A24="",'Configuração'!$C$3&lt;&gt;"OK"),"",SUMIFS('Lançamentos'!$F$5:$F$204,'Lançamentos'!$C$5:$C$204,$A24,'Lançamentos'!$G$5:$G$204,"Confirmada",'Lançamentos'!$I$5:$I$204,"",'Lançamentos'!$B$5:$B$204,"&gt;="&amp;'Configuração'!$B$3,'Lançamentos'!$B$5:$B$204,"&lt;="&amp;'Configuração'!$B$4))</f>
        <v/>
      </c>
      <c r="C24" s="16">
        <f>IF(OR($A24="",'Configuração'!$C$3&lt;&gt;"OK"),"",COUNTIFS('Lançamentos'!$C$5:$C$204,$A24,'Lançamentos'!$G$5:$G$204,"Confirmada",'Lançamentos'!$I$5:$I$204,"",'Lançamentos'!$B$5:$B$204,"&gt;="&amp;'Configuração'!$B$3,'Lançamentos'!$B$5:$B$204,"&lt;="&amp;'Configuração'!$B$4))</f>
        <v/>
      </c>
      <c r="D24" s="15">
        <f>IFERROR(B24/C24,"")</f>
        <v/>
      </c>
      <c r="E24" s="15">
        <f>IF(OR($A24="",'Configuração'!$C$3&lt;&gt;"OK"),"",SUMIFS('Lançamentos'!$F$5:$F$204,'Lançamentos'!$C$5:$C$204,$A24,'Lançamentos'!$G$5:$G$204,"Confirmada",'Lançamentos'!$I$5:$I$204,"",'Lançamentos'!$B$5:$B$204,"&gt;="&amp;'Configuração'!$B$5,'Lançamentos'!$B$5:$B$204,"&lt;="&amp;'Configuração'!$B$6))</f>
        <v/>
      </c>
      <c r="F24" s="16">
        <f>IF(OR($A24="",'Configuração'!$C$3&lt;&gt;"OK"),"",COUNTIFS('Lançamentos'!$C$5:$C$204,$A24,'Lançamentos'!$G$5:$G$204,"Confirmada",'Lançamentos'!$I$5:$I$204,"",'Lançamentos'!$B$5:$B$204,"&gt;="&amp;'Configuração'!$B$5,'Lançamentos'!$B$5:$B$204,"&lt;="&amp;'Configuração'!$B$6))</f>
        <v/>
      </c>
      <c r="G24" s="15">
        <f>IF(OR($A24="",'Configuração'!$C$3&lt;&gt;"OK"),"",B24-E24)</f>
        <v/>
      </c>
      <c r="H24" s="17">
        <f>IF(OR($A24="",'Configuração'!$C$3&lt;&gt;"OK",E24=0),"",IFERROR(G24/E24,""))</f>
        <v/>
      </c>
      <c r="I24" s="17">
        <f>IF(OR($A24="",'Configuração'!$C$3&lt;&gt;"OK"),"",IFERROR(B24/SUM($B$11:$B$110),""))</f>
        <v/>
      </c>
      <c r="J24" s="18">
        <f>IF(OR($A24="",'Configuração'!$C$3&lt;&gt;"OK"),"",IF(B24=0,"Sem gasto no período",IF(OR(B24&gt;='Configuração'!$B$7,C24&gt;='Configuração'!$B$9,AND(E24&gt;0,H24&gt;='Configuração'!$B$8)),"Revisar","Acompanhar")))</f>
        <v/>
      </c>
      <c r="K24" s="19">
        <f>IF(OR($A24="",B24=0,'Configuração'!$C$3&lt;&gt;"OK"),"",IF(B24&gt;='Configuração'!$B$7,"Gasto acumulado atingiu o limite",IF(C24&gt;='Configuração'!$B$9,"Frequência atingiu o limite",IF(AND(E24&gt;0,H24&gt;='Configuração'!$B$8),"Variação atingiu o limite",IF(E24=0,"Sem base no período anterior","Dentro dos limites")))))</f>
        <v/>
      </c>
    </row>
    <row r="25">
      <c r="A25" s="8">
        <f>IF('Listas'!A19="","",IF(COUNTIF('Listas'!$A$5:A19,'Listas'!A19)&gt;1,"",'Listas'!A19))</f>
        <v/>
      </c>
      <c r="B25" s="9">
        <f>IF(OR($A25="",'Configuração'!$C$3&lt;&gt;"OK"),"",SUMIFS('Lançamentos'!$F$5:$F$204,'Lançamentos'!$C$5:$C$204,$A25,'Lançamentos'!$G$5:$G$204,"Confirmada",'Lançamentos'!$I$5:$I$204,"",'Lançamentos'!$B$5:$B$204,"&gt;="&amp;'Configuração'!$B$3,'Lançamentos'!$B$5:$B$204,"&lt;="&amp;'Configuração'!$B$4))</f>
        <v/>
      </c>
      <c r="C25" s="10">
        <f>IF(OR($A25="",'Configuração'!$C$3&lt;&gt;"OK"),"",COUNTIFS('Lançamentos'!$C$5:$C$204,$A25,'Lançamentos'!$G$5:$G$204,"Confirmada",'Lançamentos'!$I$5:$I$204,"",'Lançamentos'!$B$5:$B$204,"&gt;="&amp;'Configuração'!$B$3,'Lançamentos'!$B$5:$B$204,"&lt;="&amp;'Configuração'!$B$4))</f>
        <v/>
      </c>
      <c r="D25" s="9">
        <f>IFERROR(B25/C25,"")</f>
        <v/>
      </c>
      <c r="E25" s="9">
        <f>IF(OR($A25="",'Configuração'!$C$3&lt;&gt;"OK"),"",SUMIFS('Lançamentos'!$F$5:$F$204,'Lançamentos'!$C$5:$C$204,$A25,'Lançamentos'!$G$5:$G$204,"Confirmada",'Lançamentos'!$I$5:$I$204,"",'Lançamentos'!$B$5:$B$204,"&gt;="&amp;'Configuração'!$B$5,'Lançamentos'!$B$5:$B$204,"&lt;="&amp;'Configuração'!$B$6))</f>
        <v/>
      </c>
      <c r="F25" s="10">
        <f>IF(OR($A25="",'Configuração'!$C$3&lt;&gt;"OK"),"",COUNTIFS('Lançamentos'!$C$5:$C$204,$A25,'Lançamentos'!$G$5:$G$204,"Confirmada",'Lançamentos'!$I$5:$I$204,"",'Lançamentos'!$B$5:$B$204,"&gt;="&amp;'Configuração'!$B$5,'Lançamentos'!$B$5:$B$204,"&lt;="&amp;'Configuração'!$B$6))</f>
        <v/>
      </c>
      <c r="G25" s="9">
        <f>IF(OR($A25="",'Configuração'!$C$3&lt;&gt;"OK"),"",B25-E25)</f>
        <v/>
      </c>
      <c r="H25" s="11">
        <f>IF(OR($A25="",'Configuração'!$C$3&lt;&gt;"OK",E25=0),"",IFERROR(G25/E25,""))</f>
        <v/>
      </c>
      <c r="I25" s="11">
        <f>IF(OR($A25="",'Configuração'!$C$3&lt;&gt;"OK"),"",IFERROR(B25/SUM($B$11:$B$110),""))</f>
        <v/>
      </c>
      <c r="J25" s="12">
        <f>IF(OR($A25="",'Configuração'!$C$3&lt;&gt;"OK"),"",IF(B25=0,"Sem gasto no período",IF(OR(B25&gt;='Configuração'!$B$7,C25&gt;='Configuração'!$B$9,AND(E25&gt;0,H25&gt;='Configuração'!$B$8)),"Revisar","Acompanhar")))</f>
        <v/>
      </c>
      <c r="K25" s="13">
        <f>IF(OR($A25="",B25=0,'Configuração'!$C$3&lt;&gt;"OK"),"",IF(B25&gt;='Configuração'!$B$7,"Gasto acumulado atingiu o limite",IF(C25&gt;='Configuração'!$B$9,"Frequência atingiu o limite",IF(AND(E25&gt;0,H25&gt;='Configuração'!$B$8),"Variação atingiu o limite",IF(E25=0,"Sem base no período anterior","Dentro dos limites")))))</f>
        <v/>
      </c>
    </row>
    <row r="26">
      <c r="A26" s="14">
        <f>IF('Listas'!A20="","",IF(COUNTIF('Listas'!$A$5:A20,'Listas'!A20)&gt;1,"",'Listas'!A20))</f>
        <v/>
      </c>
      <c r="B26" s="15">
        <f>IF(OR($A26="",'Configuração'!$C$3&lt;&gt;"OK"),"",SUMIFS('Lançamentos'!$F$5:$F$204,'Lançamentos'!$C$5:$C$204,$A26,'Lançamentos'!$G$5:$G$204,"Confirmada",'Lançamentos'!$I$5:$I$204,"",'Lançamentos'!$B$5:$B$204,"&gt;="&amp;'Configuração'!$B$3,'Lançamentos'!$B$5:$B$204,"&lt;="&amp;'Configuração'!$B$4))</f>
        <v/>
      </c>
      <c r="C26" s="16">
        <f>IF(OR($A26="",'Configuração'!$C$3&lt;&gt;"OK"),"",COUNTIFS('Lançamentos'!$C$5:$C$204,$A26,'Lançamentos'!$G$5:$G$204,"Confirmada",'Lançamentos'!$I$5:$I$204,"",'Lançamentos'!$B$5:$B$204,"&gt;="&amp;'Configuração'!$B$3,'Lançamentos'!$B$5:$B$204,"&lt;="&amp;'Configuração'!$B$4))</f>
        <v/>
      </c>
      <c r="D26" s="15">
        <f>IFERROR(B26/C26,"")</f>
        <v/>
      </c>
      <c r="E26" s="15">
        <f>IF(OR($A26="",'Configuração'!$C$3&lt;&gt;"OK"),"",SUMIFS('Lançamentos'!$F$5:$F$204,'Lançamentos'!$C$5:$C$204,$A26,'Lançamentos'!$G$5:$G$204,"Confirmada",'Lançamentos'!$I$5:$I$204,"",'Lançamentos'!$B$5:$B$204,"&gt;="&amp;'Configuração'!$B$5,'Lançamentos'!$B$5:$B$204,"&lt;="&amp;'Configuração'!$B$6))</f>
        <v/>
      </c>
      <c r="F26" s="16">
        <f>IF(OR($A26="",'Configuração'!$C$3&lt;&gt;"OK"),"",COUNTIFS('Lançamentos'!$C$5:$C$204,$A26,'Lançamentos'!$G$5:$G$204,"Confirmada",'Lançamentos'!$I$5:$I$204,"",'Lançamentos'!$B$5:$B$204,"&gt;="&amp;'Configuração'!$B$5,'Lançamentos'!$B$5:$B$204,"&lt;="&amp;'Configuração'!$B$6))</f>
        <v/>
      </c>
      <c r="G26" s="15">
        <f>IF(OR($A26="",'Configuração'!$C$3&lt;&gt;"OK"),"",B26-E26)</f>
        <v/>
      </c>
      <c r="H26" s="17">
        <f>IF(OR($A26="",'Configuração'!$C$3&lt;&gt;"OK",E26=0),"",IFERROR(G26/E26,""))</f>
        <v/>
      </c>
      <c r="I26" s="17">
        <f>IF(OR($A26="",'Configuração'!$C$3&lt;&gt;"OK"),"",IFERROR(B26/SUM($B$11:$B$110),""))</f>
        <v/>
      </c>
      <c r="J26" s="18">
        <f>IF(OR($A26="",'Configuração'!$C$3&lt;&gt;"OK"),"",IF(B26=0,"Sem gasto no período",IF(OR(B26&gt;='Configuração'!$B$7,C26&gt;='Configuração'!$B$9,AND(E26&gt;0,H26&gt;='Configuração'!$B$8)),"Revisar","Acompanhar")))</f>
        <v/>
      </c>
      <c r="K26" s="19">
        <f>IF(OR($A26="",B26=0,'Configuração'!$C$3&lt;&gt;"OK"),"",IF(B26&gt;='Configuração'!$B$7,"Gasto acumulado atingiu o limite",IF(C26&gt;='Configuração'!$B$9,"Frequência atingiu o limite",IF(AND(E26&gt;0,H26&gt;='Configuração'!$B$8),"Variação atingiu o limite",IF(E26=0,"Sem base no período anterior","Dentro dos limites")))))</f>
        <v/>
      </c>
    </row>
    <row r="27">
      <c r="A27" s="8">
        <f>IF('Listas'!A21="","",IF(COUNTIF('Listas'!$A$5:A21,'Listas'!A21)&gt;1,"",'Listas'!A21))</f>
        <v/>
      </c>
      <c r="B27" s="9">
        <f>IF(OR($A27="",'Configuração'!$C$3&lt;&gt;"OK"),"",SUMIFS('Lançamentos'!$F$5:$F$204,'Lançamentos'!$C$5:$C$204,$A27,'Lançamentos'!$G$5:$G$204,"Confirmada",'Lançamentos'!$I$5:$I$204,"",'Lançamentos'!$B$5:$B$204,"&gt;="&amp;'Configuração'!$B$3,'Lançamentos'!$B$5:$B$204,"&lt;="&amp;'Configuração'!$B$4))</f>
        <v/>
      </c>
      <c r="C27" s="10">
        <f>IF(OR($A27="",'Configuração'!$C$3&lt;&gt;"OK"),"",COUNTIFS('Lançamentos'!$C$5:$C$204,$A27,'Lançamentos'!$G$5:$G$204,"Confirmada",'Lançamentos'!$I$5:$I$204,"",'Lançamentos'!$B$5:$B$204,"&gt;="&amp;'Configuração'!$B$3,'Lançamentos'!$B$5:$B$204,"&lt;="&amp;'Configuração'!$B$4))</f>
        <v/>
      </c>
      <c r="D27" s="9">
        <f>IFERROR(B27/C27,"")</f>
        <v/>
      </c>
      <c r="E27" s="9">
        <f>IF(OR($A27="",'Configuração'!$C$3&lt;&gt;"OK"),"",SUMIFS('Lançamentos'!$F$5:$F$204,'Lançamentos'!$C$5:$C$204,$A27,'Lançamentos'!$G$5:$G$204,"Confirmada",'Lançamentos'!$I$5:$I$204,"",'Lançamentos'!$B$5:$B$204,"&gt;="&amp;'Configuração'!$B$5,'Lançamentos'!$B$5:$B$204,"&lt;="&amp;'Configuração'!$B$6))</f>
        <v/>
      </c>
      <c r="F27" s="10">
        <f>IF(OR($A27="",'Configuração'!$C$3&lt;&gt;"OK"),"",COUNTIFS('Lançamentos'!$C$5:$C$204,$A27,'Lançamentos'!$G$5:$G$204,"Confirmada",'Lançamentos'!$I$5:$I$204,"",'Lançamentos'!$B$5:$B$204,"&gt;="&amp;'Configuração'!$B$5,'Lançamentos'!$B$5:$B$204,"&lt;="&amp;'Configuração'!$B$6))</f>
        <v/>
      </c>
      <c r="G27" s="9">
        <f>IF(OR($A27="",'Configuração'!$C$3&lt;&gt;"OK"),"",B27-E27)</f>
        <v/>
      </c>
      <c r="H27" s="11">
        <f>IF(OR($A27="",'Configuração'!$C$3&lt;&gt;"OK",E27=0),"",IFERROR(G27/E27,""))</f>
        <v/>
      </c>
      <c r="I27" s="11">
        <f>IF(OR($A27="",'Configuração'!$C$3&lt;&gt;"OK"),"",IFERROR(B27/SUM($B$11:$B$110),""))</f>
        <v/>
      </c>
      <c r="J27" s="12">
        <f>IF(OR($A27="",'Configuração'!$C$3&lt;&gt;"OK"),"",IF(B27=0,"Sem gasto no período",IF(OR(B27&gt;='Configuração'!$B$7,C27&gt;='Configuração'!$B$9,AND(E27&gt;0,H27&gt;='Configuração'!$B$8)),"Revisar","Acompanhar")))</f>
        <v/>
      </c>
      <c r="K27" s="13">
        <f>IF(OR($A27="",B27=0,'Configuração'!$C$3&lt;&gt;"OK"),"",IF(B27&gt;='Configuração'!$B$7,"Gasto acumulado atingiu o limite",IF(C27&gt;='Configuração'!$B$9,"Frequência atingiu o limite",IF(AND(E27&gt;0,H27&gt;='Configuração'!$B$8),"Variação atingiu o limite",IF(E27=0,"Sem base no período anterior","Dentro dos limites")))))</f>
        <v/>
      </c>
    </row>
    <row r="28">
      <c r="A28" s="14">
        <f>IF('Listas'!A22="","",IF(COUNTIF('Listas'!$A$5:A22,'Listas'!A22)&gt;1,"",'Listas'!A22))</f>
        <v/>
      </c>
      <c r="B28" s="15">
        <f>IF(OR($A28="",'Configuração'!$C$3&lt;&gt;"OK"),"",SUMIFS('Lançamentos'!$F$5:$F$204,'Lançamentos'!$C$5:$C$204,$A28,'Lançamentos'!$G$5:$G$204,"Confirmada",'Lançamentos'!$I$5:$I$204,"",'Lançamentos'!$B$5:$B$204,"&gt;="&amp;'Configuração'!$B$3,'Lançamentos'!$B$5:$B$204,"&lt;="&amp;'Configuração'!$B$4))</f>
        <v/>
      </c>
      <c r="C28" s="16">
        <f>IF(OR($A28="",'Configuração'!$C$3&lt;&gt;"OK"),"",COUNTIFS('Lançamentos'!$C$5:$C$204,$A28,'Lançamentos'!$G$5:$G$204,"Confirmada",'Lançamentos'!$I$5:$I$204,"",'Lançamentos'!$B$5:$B$204,"&gt;="&amp;'Configuração'!$B$3,'Lançamentos'!$B$5:$B$204,"&lt;="&amp;'Configuração'!$B$4))</f>
        <v/>
      </c>
      <c r="D28" s="15">
        <f>IFERROR(B28/C28,"")</f>
        <v/>
      </c>
      <c r="E28" s="15">
        <f>IF(OR($A28="",'Configuração'!$C$3&lt;&gt;"OK"),"",SUMIFS('Lançamentos'!$F$5:$F$204,'Lançamentos'!$C$5:$C$204,$A28,'Lançamentos'!$G$5:$G$204,"Confirmada",'Lançamentos'!$I$5:$I$204,"",'Lançamentos'!$B$5:$B$204,"&gt;="&amp;'Configuração'!$B$5,'Lançamentos'!$B$5:$B$204,"&lt;="&amp;'Configuração'!$B$6))</f>
        <v/>
      </c>
      <c r="F28" s="16">
        <f>IF(OR($A28="",'Configuração'!$C$3&lt;&gt;"OK"),"",COUNTIFS('Lançamentos'!$C$5:$C$204,$A28,'Lançamentos'!$G$5:$G$204,"Confirmada",'Lançamentos'!$I$5:$I$204,"",'Lançamentos'!$B$5:$B$204,"&gt;="&amp;'Configuração'!$B$5,'Lançamentos'!$B$5:$B$204,"&lt;="&amp;'Configuração'!$B$6))</f>
        <v/>
      </c>
      <c r="G28" s="15">
        <f>IF(OR($A28="",'Configuração'!$C$3&lt;&gt;"OK"),"",B28-E28)</f>
        <v/>
      </c>
      <c r="H28" s="17">
        <f>IF(OR($A28="",'Configuração'!$C$3&lt;&gt;"OK",E28=0),"",IFERROR(G28/E28,""))</f>
        <v/>
      </c>
      <c r="I28" s="17">
        <f>IF(OR($A28="",'Configuração'!$C$3&lt;&gt;"OK"),"",IFERROR(B28/SUM($B$11:$B$110),""))</f>
        <v/>
      </c>
      <c r="J28" s="18">
        <f>IF(OR($A28="",'Configuração'!$C$3&lt;&gt;"OK"),"",IF(B28=0,"Sem gasto no período",IF(OR(B28&gt;='Configuração'!$B$7,C28&gt;='Configuração'!$B$9,AND(E28&gt;0,H28&gt;='Configuração'!$B$8)),"Revisar","Acompanhar")))</f>
        <v/>
      </c>
      <c r="K28" s="19">
        <f>IF(OR($A28="",B28=0,'Configuração'!$C$3&lt;&gt;"OK"),"",IF(B28&gt;='Configuração'!$B$7,"Gasto acumulado atingiu o limite",IF(C28&gt;='Configuração'!$B$9,"Frequência atingiu o limite",IF(AND(E28&gt;0,H28&gt;='Configuração'!$B$8),"Variação atingiu o limite",IF(E28=0,"Sem base no período anterior","Dentro dos limites")))))</f>
        <v/>
      </c>
    </row>
    <row r="29">
      <c r="A29" s="8">
        <f>IF('Listas'!A23="","",IF(COUNTIF('Listas'!$A$5:A23,'Listas'!A23)&gt;1,"",'Listas'!A23))</f>
        <v/>
      </c>
      <c r="B29" s="9">
        <f>IF(OR($A29="",'Configuração'!$C$3&lt;&gt;"OK"),"",SUMIFS('Lançamentos'!$F$5:$F$204,'Lançamentos'!$C$5:$C$204,$A29,'Lançamentos'!$G$5:$G$204,"Confirmada",'Lançamentos'!$I$5:$I$204,"",'Lançamentos'!$B$5:$B$204,"&gt;="&amp;'Configuração'!$B$3,'Lançamentos'!$B$5:$B$204,"&lt;="&amp;'Configuração'!$B$4))</f>
        <v/>
      </c>
      <c r="C29" s="10">
        <f>IF(OR($A29="",'Configuração'!$C$3&lt;&gt;"OK"),"",COUNTIFS('Lançamentos'!$C$5:$C$204,$A29,'Lançamentos'!$G$5:$G$204,"Confirmada",'Lançamentos'!$I$5:$I$204,"",'Lançamentos'!$B$5:$B$204,"&gt;="&amp;'Configuração'!$B$3,'Lançamentos'!$B$5:$B$204,"&lt;="&amp;'Configuração'!$B$4))</f>
        <v/>
      </c>
      <c r="D29" s="9">
        <f>IFERROR(B29/C29,"")</f>
        <v/>
      </c>
      <c r="E29" s="9">
        <f>IF(OR($A29="",'Configuração'!$C$3&lt;&gt;"OK"),"",SUMIFS('Lançamentos'!$F$5:$F$204,'Lançamentos'!$C$5:$C$204,$A29,'Lançamentos'!$G$5:$G$204,"Confirmada",'Lançamentos'!$I$5:$I$204,"",'Lançamentos'!$B$5:$B$204,"&gt;="&amp;'Configuração'!$B$5,'Lançamentos'!$B$5:$B$204,"&lt;="&amp;'Configuração'!$B$6))</f>
        <v/>
      </c>
      <c r="F29" s="10">
        <f>IF(OR($A29="",'Configuração'!$C$3&lt;&gt;"OK"),"",COUNTIFS('Lançamentos'!$C$5:$C$204,$A29,'Lançamentos'!$G$5:$G$204,"Confirmada",'Lançamentos'!$I$5:$I$204,"",'Lançamentos'!$B$5:$B$204,"&gt;="&amp;'Configuração'!$B$5,'Lançamentos'!$B$5:$B$204,"&lt;="&amp;'Configuração'!$B$6))</f>
        <v/>
      </c>
      <c r="G29" s="9">
        <f>IF(OR($A29="",'Configuração'!$C$3&lt;&gt;"OK"),"",B29-E29)</f>
        <v/>
      </c>
      <c r="H29" s="11">
        <f>IF(OR($A29="",'Configuração'!$C$3&lt;&gt;"OK",E29=0),"",IFERROR(G29/E29,""))</f>
        <v/>
      </c>
      <c r="I29" s="11">
        <f>IF(OR($A29="",'Configuração'!$C$3&lt;&gt;"OK"),"",IFERROR(B29/SUM($B$11:$B$110),""))</f>
        <v/>
      </c>
      <c r="J29" s="12">
        <f>IF(OR($A29="",'Configuração'!$C$3&lt;&gt;"OK"),"",IF(B29=0,"Sem gasto no período",IF(OR(B29&gt;='Configuração'!$B$7,C29&gt;='Configuração'!$B$9,AND(E29&gt;0,H29&gt;='Configuração'!$B$8)),"Revisar","Acompanhar")))</f>
        <v/>
      </c>
      <c r="K29" s="13">
        <f>IF(OR($A29="",B29=0,'Configuração'!$C$3&lt;&gt;"OK"),"",IF(B29&gt;='Configuração'!$B$7,"Gasto acumulado atingiu o limite",IF(C29&gt;='Configuração'!$B$9,"Frequência atingiu o limite",IF(AND(E29&gt;0,H29&gt;='Configuração'!$B$8),"Variação atingiu o limite",IF(E29=0,"Sem base no período anterior","Dentro dos limites")))))</f>
        <v/>
      </c>
    </row>
    <row r="30">
      <c r="A30" s="14">
        <f>IF('Listas'!A24="","",IF(COUNTIF('Listas'!$A$5:A24,'Listas'!A24)&gt;1,"",'Listas'!A24))</f>
        <v/>
      </c>
      <c r="B30" s="15">
        <f>IF(OR($A30="",'Configuração'!$C$3&lt;&gt;"OK"),"",SUMIFS('Lançamentos'!$F$5:$F$204,'Lançamentos'!$C$5:$C$204,$A30,'Lançamentos'!$G$5:$G$204,"Confirmada",'Lançamentos'!$I$5:$I$204,"",'Lançamentos'!$B$5:$B$204,"&gt;="&amp;'Configuração'!$B$3,'Lançamentos'!$B$5:$B$204,"&lt;="&amp;'Configuração'!$B$4))</f>
        <v/>
      </c>
      <c r="C30" s="16">
        <f>IF(OR($A30="",'Configuração'!$C$3&lt;&gt;"OK"),"",COUNTIFS('Lançamentos'!$C$5:$C$204,$A30,'Lançamentos'!$G$5:$G$204,"Confirmada",'Lançamentos'!$I$5:$I$204,"",'Lançamentos'!$B$5:$B$204,"&gt;="&amp;'Configuração'!$B$3,'Lançamentos'!$B$5:$B$204,"&lt;="&amp;'Configuração'!$B$4))</f>
        <v/>
      </c>
      <c r="D30" s="15">
        <f>IFERROR(B30/C30,"")</f>
        <v/>
      </c>
      <c r="E30" s="15">
        <f>IF(OR($A30="",'Configuração'!$C$3&lt;&gt;"OK"),"",SUMIFS('Lançamentos'!$F$5:$F$204,'Lançamentos'!$C$5:$C$204,$A30,'Lançamentos'!$G$5:$G$204,"Confirmada",'Lançamentos'!$I$5:$I$204,"",'Lançamentos'!$B$5:$B$204,"&gt;="&amp;'Configuração'!$B$5,'Lançamentos'!$B$5:$B$204,"&lt;="&amp;'Configuração'!$B$6))</f>
        <v/>
      </c>
      <c r="F30" s="16">
        <f>IF(OR($A30="",'Configuração'!$C$3&lt;&gt;"OK"),"",COUNTIFS('Lançamentos'!$C$5:$C$204,$A30,'Lançamentos'!$G$5:$G$204,"Confirmada",'Lançamentos'!$I$5:$I$204,"",'Lançamentos'!$B$5:$B$204,"&gt;="&amp;'Configuração'!$B$5,'Lançamentos'!$B$5:$B$204,"&lt;="&amp;'Configuração'!$B$6))</f>
        <v/>
      </c>
      <c r="G30" s="15">
        <f>IF(OR($A30="",'Configuração'!$C$3&lt;&gt;"OK"),"",B30-E30)</f>
        <v/>
      </c>
      <c r="H30" s="17">
        <f>IF(OR($A30="",'Configuração'!$C$3&lt;&gt;"OK",E30=0),"",IFERROR(G30/E30,""))</f>
        <v/>
      </c>
      <c r="I30" s="17">
        <f>IF(OR($A30="",'Configuração'!$C$3&lt;&gt;"OK"),"",IFERROR(B30/SUM($B$11:$B$110),""))</f>
        <v/>
      </c>
      <c r="J30" s="18">
        <f>IF(OR($A30="",'Configuração'!$C$3&lt;&gt;"OK"),"",IF(B30=0,"Sem gasto no período",IF(OR(B30&gt;='Configuração'!$B$7,C30&gt;='Configuração'!$B$9,AND(E30&gt;0,H30&gt;='Configuração'!$B$8)),"Revisar","Acompanhar")))</f>
        <v/>
      </c>
      <c r="K30" s="19">
        <f>IF(OR($A30="",B30=0,'Configuração'!$C$3&lt;&gt;"OK"),"",IF(B30&gt;='Configuração'!$B$7,"Gasto acumulado atingiu o limite",IF(C30&gt;='Configuração'!$B$9,"Frequência atingiu o limite",IF(AND(E30&gt;0,H30&gt;='Configuração'!$B$8),"Variação atingiu o limite",IF(E30=0,"Sem base no período anterior","Dentro dos limites")))))</f>
        <v/>
      </c>
    </row>
    <row r="31">
      <c r="A31" s="8">
        <f>IF('Listas'!A25="","",IF(COUNTIF('Listas'!$A$5:A25,'Listas'!A25)&gt;1,"",'Listas'!A25))</f>
        <v/>
      </c>
      <c r="B31" s="9">
        <f>IF(OR($A31="",'Configuração'!$C$3&lt;&gt;"OK"),"",SUMIFS('Lançamentos'!$F$5:$F$204,'Lançamentos'!$C$5:$C$204,$A31,'Lançamentos'!$G$5:$G$204,"Confirmada",'Lançamentos'!$I$5:$I$204,"",'Lançamentos'!$B$5:$B$204,"&gt;="&amp;'Configuração'!$B$3,'Lançamentos'!$B$5:$B$204,"&lt;="&amp;'Configuração'!$B$4))</f>
        <v/>
      </c>
      <c r="C31" s="10">
        <f>IF(OR($A31="",'Configuração'!$C$3&lt;&gt;"OK"),"",COUNTIFS('Lançamentos'!$C$5:$C$204,$A31,'Lançamentos'!$G$5:$G$204,"Confirmada",'Lançamentos'!$I$5:$I$204,"",'Lançamentos'!$B$5:$B$204,"&gt;="&amp;'Configuração'!$B$3,'Lançamentos'!$B$5:$B$204,"&lt;="&amp;'Configuração'!$B$4))</f>
        <v/>
      </c>
      <c r="D31" s="9">
        <f>IFERROR(B31/C31,"")</f>
        <v/>
      </c>
      <c r="E31" s="9">
        <f>IF(OR($A31="",'Configuração'!$C$3&lt;&gt;"OK"),"",SUMIFS('Lançamentos'!$F$5:$F$204,'Lançamentos'!$C$5:$C$204,$A31,'Lançamentos'!$G$5:$G$204,"Confirmada",'Lançamentos'!$I$5:$I$204,"",'Lançamentos'!$B$5:$B$204,"&gt;="&amp;'Configuração'!$B$5,'Lançamentos'!$B$5:$B$204,"&lt;="&amp;'Configuração'!$B$6))</f>
        <v/>
      </c>
      <c r="F31" s="10">
        <f>IF(OR($A31="",'Configuração'!$C$3&lt;&gt;"OK"),"",COUNTIFS('Lançamentos'!$C$5:$C$204,$A31,'Lançamentos'!$G$5:$G$204,"Confirmada",'Lançamentos'!$I$5:$I$204,"",'Lançamentos'!$B$5:$B$204,"&gt;="&amp;'Configuração'!$B$5,'Lançamentos'!$B$5:$B$204,"&lt;="&amp;'Configuração'!$B$6))</f>
        <v/>
      </c>
      <c r="G31" s="9">
        <f>IF(OR($A31="",'Configuração'!$C$3&lt;&gt;"OK"),"",B31-E31)</f>
        <v/>
      </c>
      <c r="H31" s="11">
        <f>IF(OR($A31="",'Configuração'!$C$3&lt;&gt;"OK",E31=0),"",IFERROR(G31/E31,""))</f>
        <v/>
      </c>
      <c r="I31" s="11">
        <f>IF(OR($A31="",'Configuração'!$C$3&lt;&gt;"OK"),"",IFERROR(B31/SUM($B$11:$B$110),""))</f>
        <v/>
      </c>
      <c r="J31" s="12">
        <f>IF(OR($A31="",'Configuração'!$C$3&lt;&gt;"OK"),"",IF(B31=0,"Sem gasto no período",IF(OR(B31&gt;='Configuração'!$B$7,C31&gt;='Configuração'!$B$9,AND(E31&gt;0,H31&gt;='Configuração'!$B$8)),"Revisar","Acompanhar")))</f>
        <v/>
      </c>
      <c r="K31" s="13">
        <f>IF(OR($A31="",B31=0,'Configuração'!$C$3&lt;&gt;"OK"),"",IF(B31&gt;='Configuração'!$B$7,"Gasto acumulado atingiu o limite",IF(C31&gt;='Configuração'!$B$9,"Frequência atingiu o limite",IF(AND(E31&gt;0,H31&gt;='Configuração'!$B$8),"Variação atingiu o limite",IF(E31=0,"Sem base no período anterior","Dentro dos limites")))))</f>
        <v/>
      </c>
    </row>
    <row r="32">
      <c r="A32" s="14">
        <f>IF('Listas'!A26="","",IF(COUNTIF('Listas'!$A$5:A26,'Listas'!A26)&gt;1,"",'Listas'!A26))</f>
        <v/>
      </c>
      <c r="B32" s="15">
        <f>IF(OR($A32="",'Configuração'!$C$3&lt;&gt;"OK"),"",SUMIFS('Lançamentos'!$F$5:$F$204,'Lançamentos'!$C$5:$C$204,$A32,'Lançamentos'!$G$5:$G$204,"Confirmada",'Lançamentos'!$I$5:$I$204,"",'Lançamentos'!$B$5:$B$204,"&gt;="&amp;'Configuração'!$B$3,'Lançamentos'!$B$5:$B$204,"&lt;="&amp;'Configuração'!$B$4))</f>
        <v/>
      </c>
      <c r="C32" s="16">
        <f>IF(OR($A32="",'Configuração'!$C$3&lt;&gt;"OK"),"",COUNTIFS('Lançamentos'!$C$5:$C$204,$A32,'Lançamentos'!$G$5:$G$204,"Confirmada",'Lançamentos'!$I$5:$I$204,"",'Lançamentos'!$B$5:$B$204,"&gt;="&amp;'Configuração'!$B$3,'Lançamentos'!$B$5:$B$204,"&lt;="&amp;'Configuração'!$B$4))</f>
        <v/>
      </c>
      <c r="D32" s="15">
        <f>IFERROR(B32/C32,"")</f>
        <v/>
      </c>
      <c r="E32" s="15">
        <f>IF(OR($A32="",'Configuração'!$C$3&lt;&gt;"OK"),"",SUMIFS('Lançamentos'!$F$5:$F$204,'Lançamentos'!$C$5:$C$204,$A32,'Lançamentos'!$G$5:$G$204,"Confirmada",'Lançamentos'!$I$5:$I$204,"",'Lançamentos'!$B$5:$B$204,"&gt;="&amp;'Configuração'!$B$5,'Lançamentos'!$B$5:$B$204,"&lt;="&amp;'Configuração'!$B$6))</f>
        <v/>
      </c>
      <c r="F32" s="16">
        <f>IF(OR($A32="",'Configuração'!$C$3&lt;&gt;"OK"),"",COUNTIFS('Lançamentos'!$C$5:$C$204,$A32,'Lançamentos'!$G$5:$G$204,"Confirmada",'Lançamentos'!$I$5:$I$204,"",'Lançamentos'!$B$5:$B$204,"&gt;="&amp;'Configuração'!$B$5,'Lançamentos'!$B$5:$B$204,"&lt;="&amp;'Configuração'!$B$6))</f>
        <v/>
      </c>
      <c r="G32" s="15">
        <f>IF(OR($A32="",'Configuração'!$C$3&lt;&gt;"OK"),"",B32-E32)</f>
        <v/>
      </c>
      <c r="H32" s="17">
        <f>IF(OR($A32="",'Configuração'!$C$3&lt;&gt;"OK",E32=0),"",IFERROR(G32/E32,""))</f>
        <v/>
      </c>
      <c r="I32" s="17">
        <f>IF(OR($A32="",'Configuração'!$C$3&lt;&gt;"OK"),"",IFERROR(B32/SUM($B$11:$B$110),""))</f>
        <v/>
      </c>
      <c r="J32" s="18">
        <f>IF(OR($A32="",'Configuração'!$C$3&lt;&gt;"OK"),"",IF(B32=0,"Sem gasto no período",IF(OR(B32&gt;='Configuração'!$B$7,C32&gt;='Configuração'!$B$9,AND(E32&gt;0,H32&gt;='Configuração'!$B$8)),"Revisar","Acompanhar")))</f>
        <v/>
      </c>
      <c r="K32" s="19">
        <f>IF(OR($A32="",B32=0,'Configuração'!$C$3&lt;&gt;"OK"),"",IF(B32&gt;='Configuração'!$B$7,"Gasto acumulado atingiu o limite",IF(C32&gt;='Configuração'!$B$9,"Frequência atingiu o limite",IF(AND(E32&gt;0,H32&gt;='Configuração'!$B$8),"Variação atingiu o limite",IF(E32=0,"Sem base no período anterior","Dentro dos limites")))))</f>
        <v/>
      </c>
    </row>
    <row r="33">
      <c r="A33" s="8">
        <f>IF('Listas'!A27="","",IF(COUNTIF('Listas'!$A$5:A27,'Listas'!A27)&gt;1,"",'Listas'!A27))</f>
        <v/>
      </c>
      <c r="B33" s="9">
        <f>IF(OR($A33="",'Configuração'!$C$3&lt;&gt;"OK"),"",SUMIFS('Lançamentos'!$F$5:$F$204,'Lançamentos'!$C$5:$C$204,$A33,'Lançamentos'!$G$5:$G$204,"Confirmada",'Lançamentos'!$I$5:$I$204,"",'Lançamentos'!$B$5:$B$204,"&gt;="&amp;'Configuração'!$B$3,'Lançamentos'!$B$5:$B$204,"&lt;="&amp;'Configuração'!$B$4))</f>
        <v/>
      </c>
      <c r="C33" s="10">
        <f>IF(OR($A33="",'Configuração'!$C$3&lt;&gt;"OK"),"",COUNTIFS('Lançamentos'!$C$5:$C$204,$A33,'Lançamentos'!$G$5:$G$204,"Confirmada",'Lançamentos'!$I$5:$I$204,"",'Lançamentos'!$B$5:$B$204,"&gt;="&amp;'Configuração'!$B$3,'Lançamentos'!$B$5:$B$204,"&lt;="&amp;'Configuração'!$B$4))</f>
        <v/>
      </c>
      <c r="D33" s="9">
        <f>IFERROR(B33/C33,"")</f>
        <v/>
      </c>
      <c r="E33" s="9">
        <f>IF(OR($A33="",'Configuração'!$C$3&lt;&gt;"OK"),"",SUMIFS('Lançamentos'!$F$5:$F$204,'Lançamentos'!$C$5:$C$204,$A33,'Lançamentos'!$G$5:$G$204,"Confirmada",'Lançamentos'!$I$5:$I$204,"",'Lançamentos'!$B$5:$B$204,"&gt;="&amp;'Configuração'!$B$5,'Lançamentos'!$B$5:$B$204,"&lt;="&amp;'Configuração'!$B$6))</f>
        <v/>
      </c>
      <c r="F33" s="10">
        <f>IF(OR($A33="",'Configuração'!$C$3&lt;&gt;"OK"),"",COUNTIFS('Lançamentos'!$C$5:$C$204,$A33,'Lançamentos'!$G$5:$G$204,"Confirmada",'Lançamentos'!$I$5:$I$204,"",'Lançamentos'!$B$5:$B$204,"&gt;="&amp;'Configuração'!$B$5,'Lançamentos'!$B$5:$B$204,"&lt;="&amp;'Configuração'!$B$6))</f>
        <v/>
      </c>
      <c r="G33" s="9">
        <f>IF(OR($A33="",'Configuração'!$C$3&lt;&gt;"OK"),"",B33-E33)</f>
        <v/>
      </c>
      <c r="H33" s="11">
        <f>IF(OR($A33="",'Configuração'!$C$3&lt;&gt;"OK",E33=0),"",IFERROR(G33/E33,""))</f>
        <v/>
      </c>
      <c r="I33" s="11">
        <f>IF(OR($A33="",'Configuração'!$C$3&lt;&gt;"OK"),"",IFERROR(B33/SUM($B$11:$B$110),""))</f>
        <v/>
      </c>
      <c r="J33" s="12">
        <f>IF(OR($A33="",'Configuração'!$C$3&lt;&gt;"OK"),"",IF(B33=0,"Sem gasto no período",IF(OR(B33&gt;='Configuração'!$B$7,C33&gt;='Configuração'!$B$9,AND(E33&gt;0,H33&gt;='Configuração'!$B$8)),"Revisar","Acompanhar")))</f>
        <v/>
      </c>
      <c r="K33" s="13">
        <f>IF(OR($A33="",B33=0,'Configuração'!$C$3&lt;&gt;"OK"),"",IF(B33&gt;='Configuração'!$B$7,"Gasto acumulado atingiu o limite",IF(C33&gt;='Configuração'!$B$9,"Frequência atingiu o limite",IF(AND(E33&gt;0,H33&gt;='Configuração'!$B$8),"Variação atingiu o limite",IF(E33=0,"Sem base no período anterior","Dentro dos limites")))))</f>
        <v/>
      </c>
    </row>
    <row r="34">
      <c r="A34" s="14">
        <f>IF('Listas'!A28="","",IF(COUNTIF('Listas'!$A$5:A28,'Listas'!A28)&gt;1,"",'Listas'!A28))</f>
        <v/>
      </c>
      <c r="B34" s="15">
        <f>IF(OR($A34="",'Configuração'!$C$3&lt;&gt;"OK"),"",SUMIFS('Lançamentos'!$F$5:$F$204,'Lançamentos'!$C$5:$C$204,$A34,'Lançamentos'!$G$5:$G$204,"Confirmada",'Lançamentos'!$I$5:$I$204,"",'Lançamentos'!$B$5:$B$204,"&gt;="&amp;'Configuração'!$B$3,'Lançamentos'!$B$5:$B$204,"&lt;="&amp;'Configuração'!$B$4))</f>
        <v/>
      </c>
      <c r="C34" s="16">
        <f>IF(OR($A34="",'Configuração'!$C$3&lt;&gt;"OK"),"",COUNTIFS('Lançamentos'!$C$5:$C$204,$A34,'Lançamentos'!$G$5:$G$204,"Confirmada",'Lançamentos'!$I$5:$I$204,"",'Lançamentos'!$B$5:$B$204,"&gt;="&amp;'Configuração'!$B$3,'Lançamentos'!$B$5:$B$204,"&lt;="&amp;'Configuração'!$B$4))</f>
        <v/>
      </c>
      <c r="D34" s="15">
        <f>IFERROR(B34/C34,"")</f>
        <v/>
      </c>
      <c r="E34" s="15">
        <f>IF(OR($A34="",'Configuração'!$C$3&lt;&gt;"OK"),"",SUMIFS('Lançamentos'!$F$5:$F$204,'Lançamentos'!$C$5:$C$204,$A34,'Lançamentos'!$G$5:$G$204,"Confirmada",'Lançamentos'!$I$5:$I$204,"",'Lançamentos'!$B$5:$B$204,"&gt;="&amp;'Configuração'!$B$5,'Lançamentos'!$B$5:$B$204,"&lt;="&amp;'Configuração'!$B$6))</f>
        <v/>
      </c>
      <c r="F34" s="16">
        <f>IF(OR($A34="",'Configuração'!$C$3&lt;&gt;"OK"),"",COUNTIFS('Lançamentos'!$C$5:$C$204,$A34,'Lançamentos'!$G$5:$G$204,"Confirmada",'Lançamentos'!$I$5:$I$204,"",'Lançamentos'!$B$5:$B$204,"&gt;="&amp;'Configuração'!$B$5,'Lançamentos'!$B$5:$B$204,"&lt;="&amp;'Configuração'!$B$6))</f>
        <v/>
      </c>
      <c r="G34" s="15">
        <f>IF(OR($A34="",'Configuração'!$C$3&lt;&gt;"OK"),"",B34-E34)</f>
        <v/>
      </c>
      <c r="H34" s="17">
        <f>IF(OR($A34="",'Configuração'!$C$3&lt;&gt;"OK",E34=0),"",IFERROR(G34/E34,""))</f>
        <v/>
      </c>
      <c r="I34" s="17">
        <f>IF(OR($A34="",'Configuração'!$C$3&lt;&gt;"OK"),"",IFERROR(B34/SUM($B$11:$B$110),""))</f>
        <v/>
      </c>
      <c r="J34" s="18">
        <f>IF(OR($A34="",'Configuração'!$C$3&lt;&gt;"OK"),"",IF(B34=0,"Sem gasto no período",IF(OR(B34&gt;='Configuração'!$B$7,C34&gt;='Configuração'!$B$9,AND(E34&gt;0,H34&gt;='Configuração'!$B$8)),"Revisar","Acompanhar")))</f>
        <v/>
      </c>
      <c r="K34" s="19">
        <f>IF(OR($A34="",B34=0,'Configuração'!$C$3&lt;&gt;"OK"),"",IF(B34&gt;='Configuração'!$B$7,"Gasto acumulado atingiu o limite",IF(C34&gt;='Configuração'!$B$9,"Frequência atingiu o limite",IF(AND(E34&gt;0,H34&gt;='Configuração'!$B$8),"Variação atingiu o limite",IF(E34=0,"Sem base no período anterior","Dentro dos limites")))))</f>
        <v/>
      </c>
    </row>
    <row r="35">
      <c r="A35" s="8">
        <f>IF('Listas'!A29="","",IF(COUNTIF('Listas'!$A$5:A29,'Listas'!A29)&gt;1,"",'Listas'!A29))</f>
        <v/>
      </c>
      <c r="B35" s="9">
        <f>IF(OR($A35="",'Configuração'!$C$3&lt;&gt;"OK"),"",SUMIFS('Lançamentos'!$F$5:$F$204,'Lançamentos'!$C$5:$C$204,$A35,'Lançamentos'!$G$5:$G$204,"Confirmada",'Lançamentos'!$I$5:$I$204,"",'Lançamentos'!$B$5:$B$204,"&gt;="&amp;'Configuração'!$B$3,'Lançamentos'!$B$5:$B$204,"&lt;="&amp;'Configuração'!$B$4))</f>
        <v/>
      </c>
      <c r="C35" s="10">
        <f>IF(OR($A35="",'Configuração'!$C$3&lt;&gt;"OK"),"",COUNTIFS('Lançamentos'!$C$5:$C$204,$A35,'Lançamentos'!$G$5:$G$204,"Confirmada",'Lançamentos'!$I$5:$I$204,"",'Lançamentos'!$B$5:$B$204,"&gt;="&amp;'Configuração'!$B$3,'Lançamentos'!$B$5:$B$204,"&lt;="&amp;'Configuração'!$B$4))</f>
        <v/>
      </c>
      <c r="D35" s="9">
        <f>IFERROR(B35/C35,"")</f>
        <v/>
      </c>
      <c r="E35" s="9">
        <f>IF(OR($A35="",'Configuração'!$C$3&lt;&gt;"OK"),"",SUMIFS('Lançamentos'!$F$5:$F$204,'Lançamentos'!$C$5:$C$204,$A35,'Lançamentos'!$G$5:$G$204,"Confirmada",'Lançamentos'!$I$5:$I$204,"",'Lançamentos'!$B$5:$B$204,"&gt;="&amp;'Configuração'!$B$5,'Lançamentos'!$B$5:$B$204,"&lt;="&amp;'Configuração'!$B$6))</f>
        <v/>
      </c>
      <c r="F35" s="10">
        <f>IF(OR($A35="",'Configuração'!$C$3&lt;&gt;"OK"),"",COUNTIFS('Lançamentos'!$C$5:$C$204,$A35,'Lançamentos'!$G$5:$G$204,"Confirmada",'Lançamentos'!$I$5:$I$204,"",'Lançamentos'!$B$5:$B$204,"&gt;="&amp;'Configuração'!$B$5,'Lançamentos'!$B$5:$B$204,"&lt;="&amp;'Configuração'!$B$6))</f>
        <v/>
      </c>
      <c r="G35" s="9">
        <f>IF(OR($A35="",'Configuração'!$C$3&lt;&gt;"OK"),"",B35-E35)</f>
        <v/>
      </c>
      <c r="H35" s="11">
        <f>IF(OR($A35="",'Configuração'!$C$3&lt;&gt;"OK",E35=0),"",IFERROR(G35/E35,""))</f>
        <v/>
      </c>
      <c r="I35" s="11">
        <f>IF(OR($A35="",'Configuração'!$C$3&lt;&gt;"OK"),"",IFERROR(B35/SUM($B$11:$B$110),""))</f>
        <v/>
      </c>
      <c r="J35" s="12">
        <f>IF(OR($A35="",'Configuração'!$C$3&lt;&gt;"OK"),"",IF(B35=0,"Sem gasto no período",IF(OR(B35&gt;='Configuração'!$B$7,C35&gt;='Configuração'!$B$9,AND(E35&gt;0,H35&gt;='Configuração'!$B$8)),"Revisar","Acompanhar")))</f>
        <v/>
      </c>
      <c r="K35" s="13">
        <f>IF(OR($A35="",B35=0,'Configuração'!$C$3&lt;&gt;"OK"),"",IF(B35&gt;='Configuração'!$B$7,"Gasto acumulado atingiu o limite",IF(C35&gt;='Configuração'!$B$9,"Frequência atingiu o limite",IF(AND(E35&gt;0,H35&gt;='Configuração'!$B$8),"Variação atingiu o limite",IF(E35=0,"Sem base no período anterior","Dentro dos limites")))))</f>
        <v/>
      </c>
    </row>
    <row r="36">
      <c r="A36" s="14">
        <f>IF('Listas'!A30="","",IF(COUNTIF('Listas'!$A$5:A30,'Listas'!A30)&gt;1,"",'Listas'!A30))</f>
        <v/>
      </c>
      <c r="B36" s="15">
        <f>IF(OR($A36="",'Configuração'!$C$3&lt;&gt;"OK"),"",SUMIFS('Lançamentos'!$F$5:$F$204,'Lançamentos'!$C$5:$C$204,$A36,'Lançamentos'!$G$5:$G$204,"Confirmada",'Lançamentos'!$I$5:$I$204,"",'Lançamentos'!$B$5:$B$204,"&gt;="&amp;'Configuração'!$B$3,'Lançamentos'!$B$5:$B$204,"&lt;="&amp;'Configuração'!$B$4))</f>
        <v/>
      </c>
      <c r="C36" s="16">
        <f>IF(OR($A36="",'Configuração'!$C$3&lt;&gt;"OK"),"",COUNTIFS('Lançamentos'!$C$5:$C$204,$A36,'Lançamentos'!$G$5:$G$204,"Confirmada",'Lançamentos'!$I$5:$I$204,"",'Lançamentos'!$B$5:$B$204,"&gt;="&amp;'Configuração'!$B$3,'Lançamentos'!$B$5:$B$204,"&lt;="&amp;'Configuração'!$B$4))</f>
        <v/>
      </c>
      <c r="D36" s="15">
        <f>IFERROR(B36/C36,"")</f>
        <v/>
      </c>
      <c r="E36" s="15">
        <f>IF(OR($A36="",'Configuração'!$C$3&lt;&gt;"OK"),"",SUMIFS('Lançamentos'!$F$5:$F$204,'Lançamentos'!$C$5:$C$204,$A36,'Lançamentos'!$G$5:$G$204,"Confirmada",'Lançamentos'!$I$5:$I$204,"",'Lançamentos'!$B$5:$B$204,"&gt;="&amp;'Configuração'!$B$5,'Lançamentos'!$B$5:$B$204,"&lt;="&amp;'Configuração'!$B$6))</f>
        <v/>
      </c>
      <c r="F36" s="16">
        <f>IF(OR($A36="",'Configuração'!$C$3&lt;&gt;"OK"),"",COUNTIFS('Lançamentos'!$C$5:$C$204,$A36,'Lançamentos'!$G$5:$G$204,"Confirmada",'Lançamentos'!$I$5:$I$204,"",'Lançamentos'!$B$5:$B$204,"&gt;="&amp;'Configuração'!$B$5,'Lançamentos'!$B$5:$B$204,"&lt;="&amp;'Configuração'!$B$6))</f>
        <v/>
      </c>
      <c r="G36" s="15">
        <f>IF(OR($A36="",'Configuração'!$C$3&lt;&gt;"OK"),"",B36-E36)</f>
        <v/>
      </c>
      <c r="H36" s="17">
        <f>IF(OR($A36="",'Configuração'!$C$3&lt;&gt;"OK",E36=0),"",IFERROR(G36/E36,""))</f>
        <v/>
      </c>
      <c r="I36" s="17">
        <f>IF(OR($A36="",'Configuração'!$C$3&lt;&gt;"OK"),"",IFERROR(B36/SUM($B$11:$B$110),""))</f>
        <v/>
      </c>
      <c r="J36" s="18">
        <f>IF(OR($A36="",'Configuração'!$C$3&lt;&gt;"OK"),"",IF(B36=0,"Sem gasto no período",IF(OR(B36&gt;='Configuração'!$B$7,C36&gt;='Configuração'!$B$9,AND(E36&gt;0,H36&gt;='Configuração'!$B$8)),"Revisar","Acompanhar")))</f>
        <v/>
      </c>
      <c r="K36" s="19">
        <f>IF(OR($A36="",B36=0,'Configuração'!$C$3&lt;&gt;"OK"),"",IF(B36&gt;='Configuração'!$B$7,"Gasto acumulado atingiu o limite",IF(C36&gt;='Configuração'!$B$9,"Frequência atingiu o limite",IF(AND(E36&gt;0,H36&gt;='Configuração'!$B$8),"Variação atingiu o limite",IF(E36=0,"Sem base no período anterior","Dentro dos limites")))))</f>
        <v/>
      </c>
    </row>
    <row r="37">
      <c r="A37" s="8">
        <f>IF('Listas'!A31="","",IF(COUNTIF('Listas'!$A$5:A31,'Listas'!A31)&gt;1,"",'Listas'!A31))</f>
        <v/>
      </c>
      <c r="B37" s="9">
        <f>IF(OR($A37="",'Configuração'!$C$3&lt;&gt;"OK"),"",SUMIFS('Lançamentos'!$F$5:$F$204,'Lançamentos'!$C$5:$C$204,$A37,'Lançamentos'!$G$5:$G$204,"Confirmada",'Lançamentos'!$I$5:$I$204,"",'Lançamentos'!$B$5:$B$204,"&gt;="&amp;'Configuração'!$B$3,'Lançamentos'!$B$5:$B$204,"&lt;="&amp;'Configuração'!$B$4))</f>
        <v/>
      </c>
      <c r="C37" s="10">
        <f>IF(OR($A37="",'Configuração'!$C$3&lt;&gt;"OK"),"",COUNTIFS('Lançamentos'!$C$5:$C$204,$A37,'Lançamentos'!$G$5:$G$204,"Confirmada",'Lançamentos'!$I$5:$I$204,"",'Lançamentos'!$B$5:$B$204,"&gt;="&amp;'Configuração'!$B$3,'Lançamentos'!$B$5:$B$204,"&lt;="&amp;'Configuração'!$B$4))</f>
        <v/>
      </c>
      <c r="D37" s="9">
        <f>IFERROR(B37/C37,"")</f>
        <v/>
      </c>
      <c r="E37" s="9">
        <f>IF(OR($A37="",'Configuração'!$C$3&lt;&gt;"OK"),"",SUMIFS('Lançamentos'!$F$5:$F$204,'Lançamentos'!$C$5:$C$204,$A37,'Lançamentos'!$G$5:$G$204,"Confirmada",'Lançamentos'!$I$5:$I$204,"",'Lançamentos'!$B$5:$B$204,"&gt;="&amp;'Configuração'!$B$5,'Lançamentos'!$B$5:$B$204,"&lt;="&amp;'Configuração'!$B$6))</f>
        <v/>
      </c>
      <c r="F37" s="10">
        <f>IF(OR($A37="",'Configuração'!$C$3&lt;&gt;"OK"),"",COUNTIFS('Lançamentos'!$C$5:$C$204,$A37,'Lançamentos'!$G$5:$G$204,"Confirmada",'Lançamentos'!$I$5:$I$204,"",'Lançamentos'!$B$5:$B$204,"&gt;="&amp;'Configuração'!$B$5,'Lançamentos'!$B$5:$B$204,"&lt;="&amp;'Configuração'!$B$6))</f>
        <v/>
      </c>
      <c r="G37" s="9">
        <f>IF(OR($A37="",'Configuração'!$C$3&lt;&gt;"OK"),"",B37-E37)</f>
        <v/>
      </c>
      <c r="H37" s="11">
        <f>IF(OR($A37="",'Configuração'!$C$3&lt;&gt;"OK",E37=0),"",IFERROR(G37/E37,""))</f>
        <v/>
      </c>
      <c r="I37" s="11">
        <f>IF(OR($A37="",'Configuração'!$C$3&lt;&gt;"OK"),"",IFERROR(B37/SUM($B$11:$B$110),""))</f>
        <v/>
      </c>
      <c r="J37" s="12">
        <f>IF(OR($A37="",'Configuração'!$C$3&lt;&gt;"OK"),"",IF(B37=0,"Sem gasto no período",IF(OR(B37&gt;='Configuração'!$B$7,C37&gt;='Configuração'!$B$9,AND(E37&gt;0,H37&gt;='Configuração'!$B$8)),"Revisar","Acompanhar")))</f>
        <v/>
      </c>
      <c r="K37" s="13">
        <f>IF(OR($A37="",B37=0,'Configuração'!$C$3&lt;&gt;"OK"),"",IF(B37&gt;='Configuração'!$B$7,"Gasto acumulado atingiu o limite",IF(C37&gt;='Configuração'!$B$9,"Frequência atingiu o limite",IF(AND(E37&gt;0,H37&gt;='Configuração'!$B$8),"Variação atingiu o limite",IF(E37=0,"Sem base no período anterior","Dentro dos limites")))))</f>
        <v/>
      </c>
    </row>
    <row r="38">
      <c r="A38" s="14">
        <f>IF('Listas'!A32="","",IF(COUNTIF('Listas'!$A$5:A32,'Listas'!A32)&gt;1,"",'Listas'!A32))</f>
        <v/>
      </c>
      <c r="B38" s="15">
        <f>IF(OR($A38="",'Configuração'!$C$3&lt;&gt;"OK"),"",SUMIFS('Lançamentos'!$F$5:$F$204,'Lançamentos'!$C$5:$C$204,$A38,'Lançamentos'!$G$5:$G$204,"Confirmada",'Lançamentos'!$I$5:$I$204,"",'Lançamentos'!$B$5:$B$204,"&gt;="&amp;'Configuração'!$B$3,'Lançamentos'!$B$5:$B$204,"&lt;="&amp;'Configuração'!$B$4))</f>
        <v/>
      </c>
      <c r="C38" s="16">
        <f>IF(OR($A38="",'Configuração'!$C$3&lt;&gt;"OK"),"",COUNTIFS('Lançamentos'!$C$5:$C$204,$A38,'Lançamentos'!$G$5:$G$204,"Confirmada",'Lançamentos'!$I$5:$I$204,"",'Lançamentos'!$B$5:$B$204,"&gt;="&amp;'Configuração'!$B$3,'Lançamentos'!$B$5:$B$204,"&lt;="&amp;'Configuração'!$B$4))</f>
        <v/>
      </c>
      <c r="D38" s="15">
        <f>IFERROR(B38/C38,"")</f>
        <v/>
      </c>
      <c r="E38" s="15">
        <f>IF(OR($A38="",'Configuração'!$C$3&lt;&gt;"OK"),"",SUMIFS('Lançamentos'!$F$5:$F$204,'Lançamentos'!$C$5:$C$204,$A38,'Lançamentos'!$G$5:$G$204,"Confirmada",'Lançamentos'!$I$5:$I$204,"",'Lançamentos'!$B$5:$B$204,"&gt;="&amp;'Configuração'!$B$5,'Lançamentos'!$B$5:$B$204,"&lt;="&amp;'Configuração'!$B$6))</f>
        <v/>
      </c>
      <c r="F38" s="16">
        <f>IF(OR($A38="",'Configuração'!$C$3&lt;&gt;"OK"),"",COUNTIFS('Lançamentos'!$C$5:$C$204,$A38,'Lançamentos'!$G$5:$G$204,"Confirmada",'Lançamentos'!$I$5:$I$204,"",'Lançamentos'!$B$5:$B$204,"&gt;="&amp;'Configuração'!$B$5,'Lançamentos'!$B$5:$B$204,"&lt;="&amp;'Configuração'!$B$6))</f>
        <v/>
      </c>
      <c r="G38" s="15">
        <f>IF(OR($A38="",'Configuração'!$C$3&lt;&gt;"OK"),"",B38-E38)</f>
        <v/>
      </c>
      <c r="H38" s="17">
        <f>IF(OR($A38="",'Configuração'!$C$3&lt;&gt;"OK",E38=0),"",IFERROR(G38/E38,""))</f>
        <v/>
      </c>
      <c r="I38" s="17">
        <f>IF(OR($A38="",'Configuração'!$C$3&lt;&gt;"OK"),"",IFERROR(B38/SUM($B$11:$B$110),""))</f>
        <v/>
      </c>
      <c r="J38" s="18">
        <f>IF(OR($A38="",'Configuração'!$C$3&lt;&gt;"OK"),"",IF(B38=0,"Sem gasto no período",IF(OR(B38&gt;='Configuração'!$B$7,C38&gt;='Configuração'!$B$9,AND(E38&gt;0,H38&gt;='Configuração'!$B$8)),"Revisar","Acompanhar")))</f>
        <v/>
      </c>
      <c r="K38" s="19">
        <f>IF(OR($A38="",B38=0,'Configuração'!$C$3&lt;&gt;"OK"),"",IF(B38&gt;='Configuração'!$B$7,"Gasto acumulado atingiu o limite",IF(C38&gt;='Configuração'!$B$9,"Frequência atingiu o limite",IF(AND(E38&gt;0,H38&gt;='Configuração'!$B$8),"Variação atingiu o limite",IF(E38=0,"Sem base no período anterior","Dentro dos limites")))))</f>
        <v/>
      </c>
    </row>
    <row r="39">
      <c r="A39" s="8">
        <f>IF('Listas'!A33="","",IF(COUNTIF('Listas'!$A$5:A33,'Listas'!A33)&gt;1,"",'Listas'!A33))</f>
        <v/>
      </c>
      <c r="B39" s="9">
        <f>IF(OR($A39="",'Configuração'!$C$3&lt;&gt;"OK"),"",SUMIFS('Lançamentos'!$F$5:$F$204,'Lançamentos'!$C$5:$C$204,$A39,'Lançamentos'!$G$5:$G$204,"Confirmada",'Lançamentos'!$I$5:$I$204,"",'Lançamentos'!$B$5:$B$204,"&gt;="&amp;'Configuração'!$B$3,'Lançamentos'!$B$5:$B$204,"&lt;="&amp;'Configuração'!$B$4))</f>
        <v/>
      </c>
      <c r="C39" s="10">
        <f>IF(OR($A39="",'Configuração'!$C$3&lt;&gt;"OK"),"",COUNTIFS('Lançamentos'!$C$5:$C$204,$A39,'Lançamentos'!$G$5:$G$204,"Confirmada",'Lançamentos'!$I$5:$I$204,"",'Lançamentos'!$B$5:$B$204,"&gt;="&amp;'Configuração'!$B$3,'Lançamentos'!$B$5:$B$204,"&lt;="&amp;'Configuração'!$B$4))</f>
        <v/>
      </c>
      <c r="D39" s="9">
        <f>IFERROR(B39/C39,"")</f>
        <v/>
      </c>
      <c r="E39" s="9">
        <f>IF(OR($A39="",'Configuração'!$C$3&lt;&gt;"OK"),"",SUMIFS('Lançamentos'!$F$5:$F$204,'Lançamentos'!$C$5:$C$204,$A39,'Lançamentos'!$G$5:$G$204,"Confirmada",'Lançamentos'!$I$5:$I$204,"",'Lançamentos'!$B$5:$B$204,"&gt;="&amp;'Configuração'!$B$5,'Lançamentos'!$B$5:$B$204,"&lt;="&amp;'Configuração'!$B$6))</f>
        <v/>
      </c>
      <c r="F39" s="10">
        <f>IF(OR($A39="",'Configuração'!$C$3&lt;&gt;"OK"),"",COUNTIFS('Lançamentos'!$C$5:$C$204,$A39,'Lançamentos'!$G$5:$G$204,"Confirmada",'Lançamentos'!$I$5:$I$204,"",'Lançamentos'!$B$5:$B$204,"&gt;="&amp;'Configuração'!$B$5,'Lançamentos'!$B$5:$B$204,"&lt;="&amp;'Configuração'!$B$6))</f>
        <v/>
      </c>
      <c r="G39" s="9">
        <f>IF(OR($A39="",'Configuração'!$C$3&lt;&gt;"OK"),"",B39-E39)</f>
        <v/>
      </c>
      <c r="H39" s="11">
        <f>IF(OR($A39="",'Configuração'!$C$3&lt;&gt;"OK",E39=0),"",IFERROR(G39/E39,""))</f>
        <v/>
      </c>
      <c r="I39" s="11">
        <f>IF(OR($A39="",'Configuração'!$C$3&lt;&gt;"OK"),"",IFERROR(B39/SUM($B$11:$B$110),""))</f>
        <v/>
      </c>
      <c r="J39" s="12">
        <f>IF(OR($A39="",'Configuração'!$C$3&lt;&gt;"OK"),"",IF(B39=0,"Sem gasto no período",IF(OR(B39&gt;='Configuração'!$B$7,C39&gt;='Configuração'!$B$9,AND(E39&gt;0,H39&gt;='Configuração'!$B$8)),"Revisar","Acompanhar")))</f>
        <v/>
      </c>
      <c r="K39" s="13">
        <f>IF(OR($A39="",B39=0,'Configuração'!$C$3&lt;&gt;"OK"),"",IF(B39&gt;='Configuração'!$B$7,"Gasto acumulado atingiu o limite",IF(C39&gt;='Configuração'!$B$9,"Frequência atingiu o limite",IF(AND(E39&gt;0,H39&gt;='Configuração'!$B$8),"Variação atingiu o limite",IF(E39=0,"Sem base no período anterior","Dentro dos limites")))))</f>
        <v/>
      </c>
    </row>
    <row r="40">
      <c r="A40" s="14">
        <f>IF('Listas'!A34="","",IF(COUNTIF('Listas'!$A$5:A34,'Listas'!A34)&gt;1,"",'Listas'!A34))</f>
        <v/>
      </c>
      <c r="B40" s="15">
        <f>IF(OR($A40="",'Configuração'!$C$3&lt;&gt;"OK"),"",SUMIFS('Lançamentos'!$F$5:$F$204,'Lançamentos'!$C$5:$C$204,$A40,'Lançamentos'!$G$5:$G$204,"Confirmada",'Lançamentos'!$I$5:$I$204,"",'Lançamentos'!$B$5:$B$204,"&gt;="&amp;'Configuração'!$B$3,'Lançamentos'!$B$5:$B$204,"&lt;="&amp;'Configuração'!$B$4))</f>
        <v/>
      </c>
      <c r="C40" s="16">
        <f>IF(OR($A40="",'Configuração'!$C$3&lt;&gt;"OK"),"",COUNTIFS('Lançamentos'!$C$5:$C$204,$A40,'Lançamentos'!$G$5:$G$204,"Confirmada",'Lançamentos'!$I$5:$I$204,"",'Lançamentos'!$B$5:$B$204,"&gt;="&amp;'Configuração'!$B$3,'Lançamentos'!$B$5:$B$204,"&lt;="&amp;'Configuração'!$B$4))</f>
        <v/>
      </c>
      <c r="D40" s="15">
        <f>IFERROR(B40/C40,"")</f>
        <v/>
      </c>
      <c r="E40" s="15">
        <f>IF(OR($A40="",'Configuração'!$C$3&lt;&gt;"OK"),"",SUMIFS('Lançamentos'!$F$5:$F$204,'Lançamentos'!$C$5:$C$204,$A40,'Lançamentos'!$G$5:$G$204,"Confirmada",'Lançamentos'!$I$5:$I$204,"",'Lançamentos'!$B$5:$B$204,"&gt;="&amp;'Configuração'!$B$5,'Lançamentos'!$B$5:$B$204,"&lt;="&amp;'Configuração'!$B$6))</f>
        <v/>
      </c>
      <c r="F40" s="16">
        <f>IF(OR($A40="",'Configuração'!$C$3&lt;&gt;"OK"),"",COUNTIFS('Lançamentos'!$C$5:$C$204,$A40,'Lançamentos'!$G$5:$G$204,"Confirmada",'Lançamentos'!$I$5:$I$204,"",'Lançamentos'!$B$5:$B$204,"&gt;="&amp;'Configuração'!$B$5,'Lançamentos'!$B$5:$B$204,"&lt;="&amp;'Configuração'!$B$6))</f>
        <v/>
      </c>
      <c r="G40" s="15">
        <f>IF(OR($A40="",'Configuração'!$C$3&lt;&gt;"OK"),"",B40-E40)</f>
        <v/>
      </c>
      <c r="H40" s="17">
        <f>IF(OR($A40="",'Configuração'!$C$3&lt;&gt;"OK",E40=0),"",IFERROR(G40/E40,""))</f>
        <v/>
      </c>
      <c r="I40" s="17">
        <f>IF(OR($A40="",'Configuração'!$C$3&lt;&gt;"OK"),"",IFERROR(B40/SUM($B$11:$B$110),""))</f>
        <v/>
      </c>
      <c r="J40" s="18">
        <f>IF(OR($A40="",'Configuração'!$C$3&lt;&gt;"OK"),"",IF(B40=0,"Sem gasto no período",IF(OR(B40&gt;='Configuração'!$B$7,C40&gt;='Configuração'!$B$9,AND(E40&gt;0,H40&gt;='Configuração'!$B$8)),"Revisar","Acompanhar")))</f>
        <v/>
      </c>
      <c r="K40" s="19">
        <f>IF(OR($A40="",B40=0,'Configuração'!$C$3&lt;&gt;"OK"),"",IF(B40&gt;='Configuração'!$B$7,"Gasto acumulado atingiu o limite",IF(C40&gt;='Configuração'!$B$9,"Frequência atingiu o limite",IF(AND(E40&gt;0,H40&gt;='Configuração'!$B$8),"Variação atingiu o limite",IF(E40=0,"Sem base no período anterior","Dentro dos limites")))))</f>
        <v/>
      </c>
    </row>
    <row r="41">
      <c r="A41" s="8">
        <f>IF('Listas'!A35="","",IF(COUNTIF('Listas'!$A$5:A35,'Listas'!A35)&gt;1,"",'Listas'!A35))</f>
        <v/>
      </c>
      <c r="B41" s="9">
        <f>IF(OR($A41="",'Configuração'!$C$3&lt;&gt;"OK"),"",SUMIFS('Lançamentos'!$F$5:$F$204,'Lançamentos'!$C$5:$C$204,$A41,'Lançamentos'!$G$5:$G$204,"Confirmada",'Lançamentos'!$I$5:$I$204,"",'Lançamentos'!$B$5:$B$204,"&gt;="&amp;'Configuração'!$B$3,'Lançamentos'!$B$5:$B$204,"&lt;="&amp;'Configuração'!$B$4))</f>
        <v/>
      </c>
      <c r="C41" s="10">
        <f>IF(OR($A41="",'Configuração'!$C$3&lt;&gt;"OK"),"",COUNTIFS('Lançamentos'!$C$5:$C$204,$A41,'Lançamentos'!$G$5:$G$204,"Confirmada",'Lançamentos'!$I$5:$I$204,"",'Lançamentos'!$B$5:$B$204,"&gt;="&amp;'Configuração'!$B$3,'Lançamentos'!$B$5:$B$204,"&lt;="&amp;'Configuração'!$B$4))</f>
        <v/>
      </c>
      <c r="D41" s="9">
        <f>IFERROR(B41/C41,"")</f>
        <v/>
      </c>
      <c r="E41" s="9">
        <f>IF(OR($A41="",'Configuração'!$C$3&lt;&gt;"OK"),"",SUMIFS('Lançamentos'!$F$5:$F$204,'Lançamentos'!$C$5:$C$204,$A41,'Lançamentos'!$G$5:$G$204,"Confirmada",'Lançamentos'!$I$5:$I$204,"",'Lançamentos'!$B$5:$B$204,"&gt;="&amp;'Configuração'!$B$5,'Lançamentos'!$B$5:$B$204,"&lt;="&amp;'Configuração'!$B$6))</f>
        <v/>
      </c>
      <c r="F41" s="10">
        <f>IF(OR($A41="",'Configuração'!$C$3&lt;&gt;"OK"),"",COUNTIFS('Lançamentos'!$C$5:$C$204,$A41,'Lançamentos'!$G$5:$G$204,"Confirmada",'Lançamentos'!$I$5:$I$204,"",'Lançamentos'!$B$5:$B$204,"&gt;="&amp;'Configuração'!$B$5,'Lançamentos'!$B$5:$B$204,"&lt;="&amp;'Configuração'!$B$6))</f>
        <v/>
      </c>
      <c r="G41" s="9">
        <f>IF(OR($A41="",'Configuração'!$C$3&lt;&gt;"OK"),"",B41-E41)</f>
        <v/>
      </c>
      <c r="H41" s="11">
        <f>IF(OR($A41="",'Configuração'!$C$3&lt;&gt;"OK",E41=0),"",IFERROR(G41/E41,""))</f>
        <v/>
      </c>
      <c r="I41" s="11">
        <f>IF(OR($A41="",'Configuração'!$C$3&lt;&gt;"OK"),"",IFERROR(B41/SUM($B$11:$B$110),""))</f>
        <v/>
      </c>
      <c r="J41" s="12">
        <f>IF(OR($A41="",'Configuração'!$C$3&lt;&gt;"OK"),"",IF(B41=0,"Sem gasto no período",IF(OR(B41&gt;='Configuração'!$B$7,C41&gt;='Configuração'!$B$9,AND(E41&gt;0,H41&gt;='Configuração'!$B$8)),"Revisar","Acompanhar")))</f>
        <v/>
      </c>
      <c r="K41" s="13">
        <f>IF(OR($A41="",B41=0,'Configuração'!$C$3&lt;&gt;"OK"),"",IF(B41&gt;='Configuração'!$B$7,"Gasto acumulado atingiu o limite",IF(C41&gt;='Configuração'!$B$9,"Frequência atingiu o limite",IF(AND(E41&gt;0,H41&gt;='Configuração'!$B$8),"Variação atingiu o limite",IF(E41=0,"Sem base no período anterior","Dentro dos limites")))))</f>
        <v/>
      </c>
    </row>
    <row r="42">
      <c r="A42" s="14">
        <f>IF('Listas'!A36="","",IF(COUNTIF('Listas'!$A$5:A36,'Listas'!A36)&gt;1,"",'Listas'!A36))</f>
        <v/>
      </c>
      <c r="B42" s="15">
        <f>IF(OR($A42="",'Configuração'!$C$3&lt;&gt;"OK"),"",SUMIFS('Lançamentos'!$F$5:$F$204,'Lançamentos'!$C$5:$C$204,$A42,'Lançamentos'!$G$5:$G$204,"Confirmada",'Lançamentos'!$I$5:$I$204,"",'Lançamentos'!$B$5:$B$204,"&gt;="&amp;'Configuração'!$B$3,'Lançamentos'!$B$5:$B$204,"&lt;="&amp;'Configuração'!$B$4))</f>
        <v/>
      </c>
      <c r="C42" s="16">
        <f>IF(OR($A42="",'Configuração'!$C$3&lt;&gt;"OK"),"",COUNTIFS('Lançamentos'!$C$5:$C$204,$A42,'Lançamentos'!$G$5:$G$204,"Confirmada",'Lançamentos'!$I$5:$I$204,"",'Lançamentos'!$B$5:$B$204,"&gt;="&amp;'Configuração'!$B$3,'Lançamentos'!$B$5:$B$204,"&lt;="&amp;'Configuração'!$B$4))</f>
        <v/>
      </c>
      <c r="D42" s="15">
        <f>IFERROR(B42/C42,"")</f>
        <v/>
      </c>
      <c r="E42" s="15">
        <f>IF(OR($A42="",'Configuração'!$C$3&lt;&gt;"OK"),"",SUMIFS('Lançamentos'!$F$5:$F$204,'Lançamentos'!$C$5:$C$204,$A42,'Lançamentos'!$G$5:$G$204,"Confirmada",'Lançamentos'!$I$5:$I$204,"",'Lançamentos'!$B$5:$B$204,"&gt;="&amp;'Configuração'!$B$5,'Lançamentos'!$B$5:$B$204,"&lt;="&amp;'Configuração'!$B$6))</f>
        <v/>
      </c>
      <c r="F42" s="16">
        <f>IF(OR($A42="",'Configuração'!$C$3&lt;&gt;"OK"),"",COUNTIFS('Lançamentos'!$C$5:$C$204,$A42,'Lançamentos'!$G$5:$G$204,"Confirmada",'Lançamentos'!$I$5:$I$204,"",'Lançamentos'!$B$5:$B$204,"&gt;="&amp;'Configuração'!$B$5,'Lançamentos'!$B$5:$B$204,"&lt;="&amp;'Configuração'!$B$6))</f>
        <v/>
      </c>
      <c r="G42" s="15">
        <f>IF(OR($A42="",'Configuração'!$C$3&lt;&gt;"OK"),"",B42-E42)</f>
        <v/>
      </c>
      <c r="H42" s="17">
        <f>IF(OR($A42="",'Configuração'!$C$3&lt;&gt;"OK",E42=0),"",IFERROR(G42/E42,""))</f>
        <v/>
      </c>
      <c r="I42" s="17">
        <f>IF(OR($A42="",'Configuração'!$C$3&lt;&gt;"OK"),"",IFERROR(B42/SUM($B$11:$B$110),""))</f>
        <v/>
      </c>
      <c r="J42" s="18">
        <f>IF(OR($A42="",'Configuração'!$C$3&lt;&gt;"OK"),"",IF(B42=0,"Sem gasto no período",IF(OR(B42&gt;='Configuração'!$B$7,C42&gt;='Configuração'!$B$9,AND(E42&gt;0,H42&gt;='Configuração'!$B$8)),"Revisar","Acompanhar")))</f>
        <v/>
      </c>
      <c r="K42" s="19">
        <f>IF(OR($A42="",B42=0,'Configuração'!$C$3&lt;&gt;"OK"),"",IF(B42&gt;='Configuração'!$B$7,"Gasto acumulado atingiu o limite",IF(C42&gt;='Configuração'!$B$9,"Frequência atingiu o limite",IF(AND(E42&gt;0,H42&gt;='Configuração'!$B$8),"Variação atingiu o limite",IF(E42=0,"Sem base no período anterior","Dentro dos limites")))))</f>
        <v/>
      </c>
    </row>
    <row r="43">
      <c r="A43" s="8">
        <f>IF('Listas'!A37="","",IF(COUNTIF('Listas'!$A$5:A37,'Listas'!A37)&gt;1,"",'Listas'!A37))</f>
        <v/>
      </c>
      <c r="B43" s="9">
        <f>IF(OR($A43="",'Configuração'!$C$3&lt;&gt;"OK"),"",SUMIFS('Lançamentos'!$F$5:$F$204,'Lançamentos'!$C$5:$C$204,$A43,'Lançamentos'!$G$5:$G$204,"Confirmada",'Lançamentos'!$I$5:$I$204,"",'Lançamentos'!$B$5:$B$204,"&gt;="&amp;'Configuração'!$B$3,'Lançamentos'!$B$5:$B$204,"&lt;="&amp;'Configuração'!$B$4))</f>
        <v/>
      </c>
      <c r="C43" s="10">
        <f>IF(OR($A43="",'Configuração'!$C$3&lt;&gt;"OK"),"",COUNTIFS('Lançamentos'!$C$5:$C$204,$A43,'Lançamentos'!$G$5:$G$204,"Confirmada",'Lançamentos'!$I$5:$I$204,"",'Lançamentos'!$B$5:$B$204,"&gt;="&amp;'Configuração'!$B$3,'Lançamentos'!$B$5:$B$204,"&lt;="&amp;'Configuração'!$B$4))</f>
        <v/>
      </c>
      <c r="D43" s="9">
        <f>IFERROR(B43/C43,"")</f>
        <v/>
      </c>
      <c r="E43" s="9">
        <f>IF(OR($A43="",'Configuração'!$C$3&lt;&gt;"OK"),"",SUMIFS('Lançamentos'!$F$5:$F$204,'Lançamentos'!$C$5:$C$204,$A43,'Lançamentos'!$G$5:$G$204,"Confirmada",'Lançamentos'!$I$5:$I$204,"",'Lançamentos'!$B$5:$B$204,"&gt;="&amp;'Configuração'!$B$5,'Lançamentos'!$B$5:$B$204,"&lt;="&amp;'Configuração'!$B$6))</f>
        <v/>
      </c>
      <c r="F43" s="10">
        <f>IF(OR($A43="",'Configuração'!$C$3&lt;&gt;"OK"),"",COUNTIFS('Lançamentos'!$C$5:$C$204,$A43,'Lançamentos'!$G$5:$G$204,"Confirmada",'Lançamentos'!$I$5:$I$204,"",'Lançamentos'!$B$5:$B$204,"&gt;="&amp;'Configuração'!$B$5,'Lançamentos'!$B$5:$B$204,"&lt;="&amp;'Configuração'!$B$6))</f>
        <v/>
      </c>
      <c r="G43" s="9">
        <f>IF(OR($A43="",'Configuração'!$C$3&lt;&gt;"OK"),"",B43-E43)</f>
        <v/>
      </c>
      <c r="H43" s="11">
        <f>IF(OR($A43="",'Configuração'!$C$3&lt;&gt;"OK",E43=0),"",IFERROR(G43/E43,""))</f>
        <v/>
      </c>
      <c r="I43" s="11">
        <f>IF(OR($A43="",'Configuração'!$C$3&lt;&gt;"OK"),"",IFERROR(B43/SUM($B$11:$B$110),""))</f>
        <v/>
      </c>
      <c r="J43" s="12">
        <f>IF(OR($A43="",'Configuração'!$C$3&lt;&gt;"OK"),"",IF(B43=0,"Sem gasto no período",IF(OR(B43&gt;='Configuração'!$B$7,C43&gt;='Configuração'!$B$9,AND(E43&gt;0,H43&gt;='Configuração'!$B$8)),"Revisar","Acompanhar")))</f>
        <v/>
      </c>
      <c r="K43" s="13">
        <f>IF(OR($A43="",B43=0,'Configuração'!$C$3&lt;&gt;"OK"),"",IF(B43&gt;='Configuração'!$B$7,"Gasto acumulado atingiu o limite",IF(C43&gt;='Configuração'!$B$9,"Frequência atingiu o limite",IF(AND(E43&gt;0,H43&gt;='Configuração'!$B$8),"Variação atingiu o limite",IF(E43=0,"Sem base no período anterior","Dentro dos limites")))))</f>
        <v/>
      </c>
    </row>
    <row r="44">
      <c r="A44" s="14">
        <f>IF('Listas'!A38="","",IF(COUNTIF('Listas'!$A$5:A38,'Listas'!A38)&gt;1,"",'Listas'!A38))</f>
        <v/>
      </c>
      <c r="B44" s="15">
        <f>IF(OR($A44="",'Configuração'!$C$3&lt;&gt;"OK"),"",SUMIFS('Lançamentos'!$F$5:$F$204,'Lançamentos'!$C$5:$C$204,$A44,'Lançamentos'!$G$5:$G$204,"Confirmada",'Lançamentos'!$I$5:$I$204,"",'Lançamentos'!$B$5:$B$204,"&gt;="&amp;'Configuração'!$B$3,'Lançamentos'!$B$5:$B$204,"&lt;="&amp;'Configuração'!$B$4))</f>
        <v/>
      </c>
      <c r="C44" s="16">
        <f>IF(OR($A44="",'Configuração'!$C$3&lt;&gt;"OK"),"",COUNTIFS('Lançamentos'!$C$5:$C$204,$A44,'Lançamentos'!$G$5:$G$204,"Confirmada",'Lançamentos'!$I$5:$I$204,"",'Lançamentos'!$B$5:$B$204,"&gt;="&amp;'Configuração'!$B$3,'Lançamentos'!$B$5:$B$204,"&lt;="&amp;'Configuração'!$B$4))</f>
        <v/>
      </c>
      <c r="D44" s="15">
        <f>IFERROR(B44/C44,"")</f>
        <v/>
      </c>
      <c r="E44" s="15">
        <f>IF(OR($A44="",'Configuração'!$C$3&lt;&gt;"OK"),"",SUMIFS('Lançamentos'!$F$5:$F$204,'Lançamentos'!$C$5:$C$204,$A44,'Lançamentos'!$G$5:$G$204,"Confirmada",'Lançamentos'!$I$5:$I$204,"",'Lançamentos'!$B$5:$B$204,"&gt;="&amp;'Configuração'!$B$5,'Lançamentos'!$B$5:$B$204,"&lt;="&amp;'Configuração'!$B$6))</f>
        <v/>
      </c>
      <c r="F44" s="16">
        <f>IF(OR($A44="",'Configuração'!$C$3&lt;&gt;"OK"),"",COUNTIFS('Lançamentos'!$C$5:$C$204,$A44,'Lançamentos'!$G$5:$G$204,"Confirmada",'Lançamentos'!$I$5:$I$204,"",'Lançamentos'!$B$5:$B$204,"&gt;="&amp;'Configuração'!$B$5,'Lançamentos'!$B$5:$B$204,"&lt;="&amp;'Configuração'!$B$6))</f>
        <v/>
      </c>
      <c r="G44" s="15">
        <f>IF(OR($A44="",'Configuração'!$C$3&lt;&gt;"OK"),"",B44-E44)</f>
        <v/>
      </c>
      <c r="H44" s="17">
        <f>IF(OR($A44="",'Configuração'!$C$3&lt;&gt;"OK",E44=0),"",IFERROR(G44/E44,""))</f>
        <v/>
      </c>
      <c r="I44" s="17">
        <f>IF(OR($A44="",'Configuração'!$C$3&lt;&gt;"OK"),"",IFERROR(B44/SUM($B$11:$B$110),""))</f>
        <v/>
      </c>
      <c r="J44" s="18">
        <f>IF(OR($A44="",'Configuração'!$C$3&lt;&gt;"OK"),"",IF(B44=0,"Sem gasto no período",IF(OR(B44&gt;='Configuração'!$B$7,C44&gt;='Configuração'!$B$9,AND(E44&gt;0,H44&gt;='Configuração'!$B$8)),"Revisar","Acompanhar")))</f>
        <v/>
      </c>
      <c r="K44" s="19">
        <f>IF(OR($A44="",B44=0,'Configuração'!$C$3&lt;&gt;"OK"),"",IF(B44&gt;='Configuração'!$B$7,"Gasto acumulado atingiu o limite",IF(C44&gt;='Configuração'!$B$9,"Frequência atingiu o limite",IF(AND(E44&gt;0,H44&gt;='Configuração'!$B$8),"Variação atingiu o limite",IF(E44=0,"Sem base no período anterior","Dentro dos limites")))))</f>
        <v/>
      </c>
    </row>
    <row r="45">
      <c r="A45" s="8">
        <f>IF('Listas'!A39="","",IF(COUNTIF('Listas'!$A$5:A39,'Listas'!A39)&gt;1,"",'Listas'!A39))</f>
        <v/>
      </c>
      <c r="B45" s="9">
        <f>IF(OR($A45="",'Configuração'!$C$3&lt;&gt;"OK"),"",SUMIFS('Lançamentos'!$F$5:$F$204,'Lançamentos'!$C$5:$C$204,$A45,'Lançamentos'!$G$5:$G$204,"Confirmada",'Lançamentos'!$I$5:$I$204,"",'Lançamentos'!$B$5:$B$204,"&gt;="&amp;'Configuração'!$B$3,'Lançamentos'!$B$5:$B$204,"&lt;="&amp;'Configuração'!$B$4))</f>
        <v/>
      </c>
      <c r="C45" s="10">
        <f>IF(OR($A45="",'Configuração'!$C$3&lt;&gt;"OK"),"",COUNTIFS('Lançamentos'!$C$5:$C$204,$A45,'Lançamentos'!$G$5:$G$204,"Confirmada",'Lançamentos'!$I$5:$I$204,"",'Lançamentos'!$B$5:$B$204,"&gt;="&amp;'Configuração'!$B$3,'Lançamentos'!$B$5:$B$204,"&lt;="&amp;'Configuração'!$B$4))</f>
        <v/>
      </c>
      <c r="D45" s="9">
        <f>IFERROR(B45/C45,"")</f>
        <v/>
      </c>
      <c r="E45" s="9">
        <f>IF(OR($A45="",'Configuração'!$C$3&lt;&gt;"OK"),"",SUMIFS('Lançamentos'!$F$5:$F$204,'Lançamentos'!$C$5:$C$204,$A45,'Lançamentos'!$G$5:$G$204,"Confirmada",'Lançamentos'!$I$5:$I$204,"",'Lançamentos'!$B$5:$B$204,"&gt;="&amp;'Configuração'!$B$5,'Lançamentos'!$B$5:$B$204,"&lt;="&amp;'Configuração'!$B$6))</f>
        <v/>
      </c>
      <c r="F45" s="10">
        <f>IF(OR($A45="",'Configuração'!$C$3&lt;&gt;"OK"),"",COUNTIFS('Lançamentos'!$C$5:$C$204,$A45,'Lançamentos'!$G$5:$G$204,"Confirmada",'Lançamentos'!$I$5:$I$204,"",'Lançamentos'!$B$5:$B$204,"&gt;="&amp;'Configuração'!$B$5,'Lançamentos'!$B$5:$B$204,"&lt;="&amp;'Configuração'!$B$6))</f>
        <v/>
      </c>
      <c r="G45" s="9">
        <f>IF(OR($A45="",'Configuração'!$C$3&lt;&gt;"OK"),"",B45-E45)</f>
        <v/>
      </c>
      <c r="H45" s="11">
        <f>IF(OR($A45="",'Configuração'!$C$3&lt;&gt;"OK",E45=0),"",IFERROR(G45/E45,""))</f>
        <v/>
      </c>
      <c r="I45" s="11">
        <f>IF(OR($A45="",'Configuração'!$C$3&lt;&gt;"OK"),"",IFERROR(B45/SUM($B$11:$B$110),""))</f>
        <v/>
      </c>
      <c r="J45" s="12">
        <f>IF(OR($A45="",'Configuração'!$C$3&lt;&gt;"OK"),"",IF(B45=0,"Sem gasto no período",IF(OR(B45&gt;='Configuração'!$B$7,C45&gt;='Configuração'!$B$9,AND(E45&gt;0,H45&gt;='Configuração'!$B$8)),"Revisar","Acompanhar")))</f>
        <v/>
      </c>
      <c r="K45" s="13">
        <f>IF(OR($A45="",B45=0,'Configuração'!$C$3&lt;&gt;"OK"),"",IF(B45&gt;='Configuração'!$B$7,"Gasto acumulado atingiu o limite",IF(C45&gt;='Configuração'!$B$9,"Frequência atingiu o limite",IF(AND(E45&gt;0,H45&gt;='Configuração'!$B$8),"Variação atingiu o limite",IF(E45=0,"Sem base no período anterior","Dentro dos limites")))))</f>
        <v/>
      </c>
    </row>
    <row r="46">
      <c r="A46" s="14">
        <f>IF('Listas'!A40="","",IF(COUNTIF('Listas'!$A$5:A40,'Listas'!A40)&gt;1,"",'Listas'!A40))</f>
        <v/>
      </c>
      <c r="B46" s="15">
        <f>IF(OR($A46="",'Configuração'!$C$3&lt;&gt;"OK"),"",SUMIFS('Lançamentos'!$F$5:$F$204,'Lançamentos'!$C$5:$C$204,$A46,'Lançamentos'!$G$5:$G$204,"Confirmada",'Lançamentos'!$I$5:$I$204,"",'Lançamentos'!$B$5:$B$204,"&gt;="&amp;'Configuração'!$B$3,'Lançamentos'!$B$5:$B$204,"&lt;="&amp;'Configuração'!$B$4))</f>
        <v/>
      </c>
      <c r="C46" s="16">
        <f>IF(OR($A46="",'Configuração'!$C$3&lt;&gt;"OK"),"",COUNTIFS('Lançamentos'!$C$5:$C$204,$A46,'Lançamentos'!$G$5:$G$204,"Confirmada",'Lançamentos'!$I$5:$I$204,"",'Lançamentos'!$B$5:$B$204,"&gt;="&amp;'Configuração'!$B$3,'Lançamentos'!$B$5:$B$204,"&lt;="&amp;'Configuração'!$B$4))</f>
        <v/>
      </c>
      <c r="D46" s="15">
        <f>IFERROR(B46/C46,"")</f>
        <v/>
      </c>
      <c r="E46" s="15">
        <f>IF(OR($A46="",'Configuração'!$C$3&lt;&gt;"OK"),"",SUMIFS('Lançamentos'!$F$5:$F$204,'Lançamentos'!$C$5:$C$204,$A46,'Lançamentos'!$G$5:$G$204,"Confirmada",'Lançamentos'!$I$5:$I$204,"",'Lançamentos'!$B$5:$B$204,"&gt;="&amp;'Configuração'!$B$5,'Lançamentos'!$B$5:$B$204,"&lt;="&amp;'Configuração'!$B$6))</f>
        <v/>
      </c>
      <c r="F46" s="16">
        <f>IF(OR($A46="",'Configuração'!$C$3&lt;&gt;"OK"),"",COUNTIFS('Lançamentos'!$C$5:$C$204,$A46,'Lançamentos'!$G$5:$G$204,"Confirmada",'Lançamentos'!$I$5:$I$204,"",'Lançamentos'!$B$5:$B$204,"&gt;="&amp;'Configuração'!$B$5,'Lançamentos'!$B$5:$B$204,"&lt;="&amp;'Configuração'!$B$6))</f>
        <v/>
      </c>
      <c r="G46" s="15">
        <f>IF(OR($A46="",'Configuração'!$C$3&lt;&gt;"OK"),"",B46-E46)</f>
        <v/>
      </c>
      <c r="H46" s="17">
        <f>IF(OR($A46="",'Configuração'!$C$3&lt;&gt;"OK",E46=0),"",IFERROR(G46/E46,""))</f>
        <v/>
      </c>
      <c r="I46" s="17">
        <f>IF(OR($A46="",'Configuração'!$C$3&lt;&gt;"OK"),"",IFERROR(B46/SUM($B$11:$B$110),""))</f>
        <v/>
      </c>
      <c r="J46" s="18">
        <f>IF(OR($A46="",'Configuração'!$C$3&lt;&gt;"OK"),"",IF(B46=0,"Sem gasto no período",IF(OR(B46&gt;='Configuração'!$B$7,C46&gt;='Configuração'!$B$9,AND(E46&gt;0,H46&gt;='Configuração'!$B$8)),"Revisar","Acompanhar")))</f>
        <v/>
      </c>
      <c r="K46" s="19">
        <f>IF(OR($A46="",B46=0,'Configuração'!$C$3&lt;&gt;"OK"),"",IF(B46&gt;='Configuração'!$B$7,"Gasto acumulado atingiu o limite",IF(C46&gt;='Configuração'!$B$9,"Frequência atingiu o limite",IF(AND(E46&gt;0,H46&gt;='Configuração'!$B$8),"Variação atingiu o limite",IF(E46=0,"Sem base no período anterior","Dentro dos limites")))))</f>
        <v/>
      </c>
    </row>
    <row r="47">
      <c r="A47" s="8">
        <f>IF('Listas'!A41="","",IF(COUNTIF('Listas'!$A$5:A41,'Listas'!A41)&gt;1,"",'Listas'!A41))</f>
        <v/>
      </c>
      <c r="B47" s="9">
        <f>IF(OR($A47="",'Configuração'!$C$3&lt;&gt;"OK"),"",SUMIFS('Lançamentos'!$F$5:$F$204,'Lançamentos'!$C$5:$C$204,$A47,'Lançamentos'!$G$5:$G$204,"Confirmada",'Lançamentos'!$I$5:$I$204,"",'Lançamentos'!$B$5:$B$204,"&gt;="&amp;'Configuração'!$B$3,'Lançamentos'!$B$5:$B$204,"&lt;="&amp;'Configuração'!$B$4))</f>
        <v/>
      </c>
      <c r="C47" s="10">
        <f>IF(OR($A47="",'Configuração'!$C$3&lt;&gt;"OK"),"",COUNTIFS('Lançamentos'!$C$5:$C$204,$A47,'Lançamentos'!$G$5:$G$204,"Confirmada",'Lançamentos'!$I$5:$I$204,"",'Lançamentos'!$B$5:$B$204,"&gt;="&amp;'Configuração'!$B$3,'Lançamentos'!$B$5:$B$204,"&lt;="&amp;'Configuração'!$B$4))</f>
        <v/>
      </c>
      <c r="D47" s="9">
        <f>IFERROR(B47/C47,"")</f>
        <v/>
      </c>
      <c r="E47" s="9">
        <f>IF(OR($A47="",'Configuração'!$C$3&lt;&gt;"OK"),"",SUMIFS('Lançamentos'!$F$5:$F$204,'Lançamentos'!$C$5:$C$204,$A47,'Lançamentos'!$G$5:$G$204,"Confirmada",'Lançamentos'!$I$5:$I$204,"",'Lançamentos'!$B$5:$B$204,"&gt;="&amp;'Configuração'!$B$5,'Lançamentos'!$B$5:$B$204,"&lt;="&amp;'Configuração'!$B$6))</f>
        <v/>
      </c>
      <c r="F47" s="10">
        <f>IF(OR($A47="",'Configuração'!$C$3&lt;&gt;"OK"),"",COUNTIFS('Lançamentos'!$C$5:$C$204,$A47,'Lançamentos'!$G$5:$G$204,"Confirmada",'Lançamentos'!$I$5:$I$204,"",'Lançamentos'!$B$5:$B$204,"&gt;="&amp;'Configuração'!$B$5,'Lançamentos'!$B$5:$B$204,"&lt;="&amp;'Configuração'!$B$6))</f>
        <v/>
      </c>
      <c r="G47" s="9">
        <f>IF(OR($A47="",'Configuração'!$C$3&lt;&gt;"OK"),"",B47-E47)</f>
        <v/>
      </c>
      <c r="H47" s="11">
        <f>IF(OR($A47="",'Configuração'!$C$3&lt;&gt;"OK",E47=0),"",IFERROR(G47/E47,""))</f>
        <v/>
      </c>
      <c r="I47" s="11">
        <f>IF(OR($A47="",'Configuração'!$C$3&lt;&gt;"OK"),"",IFERROR(B47/SUM($B$11:$B$110),""))</f>
        <v/>
      </c>
      <c r="J47" s="12">
        <f>IF(OR($A47="",'Configuração'!$C$3&lt;&gt;"OK"),"",IF(B47=0,"Sem gasto no período",IF(OR(B47&gt;='Configuração'!$B$7,C47&gt;='Configuração'!$B$9,AND(E47&gt;0,H47&gt;='Configuração'!$B$8)),"Revisar","Acompanhar")))</f>
        <v/>
      </c>
      <c r="K47" s="13">
        <f>IF(OR($A47="",B47=0,'Configuração'!$C$3&lt;&gt;"OK"),"",IF(B47&gt;='Configuração'!$B$7,"Gasto acumulado atingiu o limite",IF(C47&gt;='Configuração'!$B$9,"Frequência atingiu o limite",IF(AND(E47&gt;0,H47&gt;='Configuração'!$B$8),"Variação atingiu o limite",IF(E47=0,"Sem base no período anterior","Dentro dos limites")))))</f>
        <v/>
      </c>
    </row>
    <row r="48">
      <c r="A48" s="14">
        <f>IF('Listas'!A42="","",IF(COUNTIF('Listas'!$A$5:A42,'Listas'!A42)&gt;1,"",'Listas'!A42))</f>
        <v/>
      </c>
      <c r="B48" s="15">
        <f>IF(OR($A48="",'Configuração'!$C$3&lt;&gt;"OK"),"",SUMIFS('Lançamentos'!$F$5:$F$204,'Lançamentos'!$C$5:$C$204,$A48,'Lançamentos'!$G$5:$G$204,"Confirmada",'Lançamentos'!$I$5:$I$204,"",'Lançamentos'!$B$5:$B$204,"&gt;="&amp;'Configuração'!$B$3,'Lançamentos'!$B$5:$B$204,"&lt;="&amp;'Configuração'!$B$4))</f>
        <v/>
      </c>
      <c r="C48" s="16">
        <f>IF(OR($A48="",'Configuração'!$C$3&lt;&gt;"OK"),"",COUNTIFS('Lançamentos'!$C$5:$C$204,$A48,'Lançamentos'!$G$5:$G$204,"Confirmada",'Lançamentos'!$I$5:$I$204,"",'Lançamentos'!$B$5:$B$204,"&gt;="&amp;'Configuração'!$B$3,'Lançamentos'!$B$5:$B$204,"&lt;="&amp;'Configuração'!$B$4))</f>
        <v/>
      </c>
      <c r="D48" s="15">
        <f>IFERROR(B48/C48,"")</f>
        <v/>
      </c>
      <c r="E48" s="15">
        <f>IF(OR($A48="",'Configuração'!$C$3&lt;&gt;"OK"),"",SUMIFS('Lançamentos'!$F$5:$F$204,'Lançamentos'!$C$5:$C$204,$A48,'Lançamentos'!$G$5:$G$204,"Confirmada",'Lançamentos'!$I$5:$I$204,"",'Lançamentos'!$B$5:$B$204,"&gt;="&amp;'Configuração'!$B$5,'Lançamentos'!$B$5:$B$204,"&lt;="&amp;'Configuração'!$B$6))</f>
        <v/>
      </c>
      <c r="F48" s="16">
        <f>IF(OR($A48="",'Configuração'!$C$3&lt;&gt;"OK"),"",COUNTIFS('Lançamentos'!$C$5:$C$204,$A48,'Lançamentos'!$G$5:$G$204,"Confirmada",'Lançamentos'!$I$5:$I$204,"",'Lançamentos'!$B$5:$B$204,"&gt;="&amp;'Configuração'!$B$5,'Lançamentos'!$B$5:$B$204,"&lt;="&amp;'Configuração'!$B$6))</f>
        <v/>
      </c>
      <c r="G48" s="15">
        <f>IF(OR($A48="",'Configuração'!$C$3&lt;&gt;"OK"),"",B48-E48)</f>
        <v/>
      </c>
      <c r="H48" s="17">
        <f>IF(OR($A48="",'Configuração'!$C$3&lt;&gt;"OK",E48=0),"",IFERROR(G48/E48,""))</f>
        <v/>
      </c>
      <c r="I48" s="17">
        <f>IF(OR($A48="",'Configuração'!$C$3&lt;&gt;"OK"),"",IFERROR(B48/SUM($B$11:$B$110),""))</f>
        <v/>
      </c>
      <c r="J48" s="18">
        <f>IF(OR($A48="",'Configuração'!$C$3&lt;&gt;"OK"),"",IF(B48=0,"Sem gasto no período",IF(OR(B48&gt;='Configuração'!$B$7,C48&gt;='Configuração'!$B$9,AND(E48&gt;0,H48&gt;='Configuração'!$B$8)),"Revisar","Acompanhar")))</f>
        <v/>
      </c>
      <c r="K48" s="19">
        <f>IF(OR($A48="",B48=0,'Configuração'!$C$3&lt;&gt;"OK"),"",IF(B48&gt;='Configuração'!$B$7,"Gasto acumulado atingiu o limite",IF(C48&gt;='Configuração'!$B$9,"Frequência atingiu o limite",IF(AND(E48&gt;0,H48&gt;='Configuração'!$B$8),"Variação atingiu o limite",IF(E48=0,"Sem base no período anterior","Dentro dos limites")))))</f>
        <v/>
      </c>
    </row>
    <row r="49">
      <c r="A49" s="8">
        <f>IF('Listas'!A43="","",IF(COUNTIF('Listas'!$A$5:A43,'Listas'!A43)&gt;1,"",'Listas'!A43))</f>
        <v/>
      </c>
      <c r="B49" s="9">
        <f>IF(OR($A49="",'Configuração'!$C$3&lt;&gt;"OK"),"",SUMIFS('Lançamentos'!$F$5:$F$204,'Lançamentos'!$C$5:$C$204,$A49,'Lançamentos'!$G$5:$G$204,"Confirmada",'Lançamentos'!$I$5:$I$204,"",'Lançamentos'!$B$5:$B$204,"&gt;="&amp;'Configuração'!$B$3,'Lançamentos'!$B$5:$B$204,"&lt;="&amp;'Configuração'!$B$4))</f>
        <v/>
      </c>
      <c r="C49" s="10">
        <f>IF(OR($A49="",'Configuração'!$C$3&lt;&gt;"OK"),"",COUNTIFS('Lançamentos'!$C$5:$C$204,$A49,'Lançamentos'!$G$5:$G$204,"Confirmada",'Lançamentos'!$I$5:$I$204,"",'Lançamentos'!$B$5:$B$204,"&gt;="&amp;'Configuração'!$B$3,'Lançamentos'!$B$5:$B$204,"&lt;="&amp;'Configuração'!$B$4))</f>
        <v/>
      </c>
      <c r="D49" s="9">
        <f>IFERROR(B49/C49,"")</f>
        <v/>
      </c>
      <c r="E49" s="9">
        <f>IF(OR($A49="",'Configuração'!$C$3&lt;&gt;"OK"),"",SUMIFS('Lançamentos'!$F$5:$F$204,'Lançamentos'!$C$5:$C$204,$A49,'Lançamentos'!$G$5:$G$204,"Confirmada",'Lançamentos'!$I$5:$I$204,"",'Lançamentos'!$B$5:$B$204,"&gt;="&amp;'Configuração'!$B$5,'Lançamentos'!$B$5:$B$204,"&lt;="&amp;'Configuração'!$B$6))</f>
        <v/>
      </c>
      <c r="F49" s="10">
        <f>IF(OR($A49="",'Configuração'!$C$3&lt;&gt;"OK"),"",COUNTIFS('Lançamentos'!$C$5:$C$204,$A49,'Lançamentos'!$G$5:$G$204,"Confirmada",'Lançamentos'!$I$5:$I$204,"",'Lançamentos'!$B$5:$B$204,"&gt;="&amp;'Configuração'!$B$5,'Lançamentos'!$B$5:$B$204,"&lt;="&amp;'Configuração'!$B$6))</f>
        <v/>
      </c>
      <c r="G49" s="9">
        <f>IF(OR($A49="",'Configuração'!$C$3&lt;&gt;"OK"),"",B49-E49)</f>
        <v/>
      </c>
      <c r="H49" s="11">
        <f>IF(OR($A49="",'Configuração'!$C$3&lt;&gt;"OK",E49=0),"",IFERROR(G49/E49,""))</f>
        <v/>
      </c>
      <c r="I49" s="11">
        <f>IF(OR($A49="",'Configuração'!$C$3&lt;&gt;"OK"),"",IFERROR(B49/SUM($B$11:$B$110),""))</f>
        <v/>
      </c>
      <c r="J49" s="12">
        <f>IF(OR($A49="",'Configuração'!$C$3&lt;&gt;"OK"),"",IF(B49=0,"Sem gasto no período",IF(OR(B49&gt;='Configuração'!$B$7,C49&gt;='Configuração'!$B$9,AND(E49&gt;0,H49&gt;='Configuração'!$B$8)),"Revisar","Acompanhar")))</f>
        <v/>
      </c>
      <c r="K49" s="13">
        <f>IF(OR($A49="",B49=0,'Configuração'!$C$3&lt;&gt;"OK"),"",IF(B49&gt;='Configuração'!$B$7,"Gasto acumulado atingiu o limite",IF(C49&gt;='Configuração'!$B$9,"Frequência atingiu o limite",IF(AND(E49&gt;0,H49&gt;='Configuração'!$B$8),"Variação atingiu o limite",IF(E49=0,"Sem base no período anterior","Dentro dos limites")))))</f>
        <v/>
      </c>
    </row>
    <row r="50">
      <c r="A50" s="14">
        <f>IF('Listas'!A44="","",IF(COUNTIF('Listas'!$A$5:A44,'Listas'!A44)&gt;1,"",'Listas'!A44))</f>
        <v/>
      </c>
      <c r="B50" s="15">
        <f>IF(OR($A50="",'Configuração'!$C$3&lt;&gt;"OK"),"",SUMIFS('Lançamentos'!$F$5:$F$204,'Lançamentos'!$C$5:$C$204,$A50,'Lançamentos'!$G$5:$G$204,"Confirmada",'Lançamentos'!$I$5:$I$204,"",'Lançamentos'!$B$5:$B$204,"&gt;="&amp;'Configuração'!$B$3,'Lançamentos'!$B$5:$B$204,"&lt;="&amp;'Configuração'!$B$4))</f>
        <v/>
      </c>
      <c r="C50" s="16">
        <f>IF(OR($A50="",'Configuração'!$C$3&lt;&gt;"OK"),"",COUNTIFS('Lançamentos'!$C$5:$C$204,$A50,'Lançamentos'!$G$5:$G$204,"Confirmada",'Lançamentos'!$I$5:$I$204,"",'Lançamentos'!$B$5:$B$204,"&gt;="&amp;'Configuração'!$B$3,'Lançamentos'!$B$5:$B$204,"&lt;="&amp;'Configuração'!$B$4))</f>
        <v/>
      </c>
      <c r="D50" s="15">
        <f>IFERROR(B50/C50,"")</f>
        <v/>
      </c>
      <c r="E50" s="15">
        <f>IF(OR($A50="",'Configuração'!$C$3&lt;&gt;"OK"),"",SUMIFS('Lançamentos'!$F$5:$F$204,'Lançamentos'!$C$5:$C$204,$A50,'Lançamentos'!$G$5:$G$204,"Confirmada",'Lançamentos'!$I$5:$I$204,"",'Lançamentos'!$B$5:$B$204,"&gt;="&amp;'Configuração'!$B$5,'Lançamentos'!$B$5:$B$204,"&lt;="&amp;'Configuração'!$B$6))</f>
        <v/>
      </c>
      <c r="F50" s="16">
        <f>IF(OR($A50="",'Configuração'!$C$3&lt;&gt;"OK"),"",COUNTIFS('Lançamentos'!$C$5:$C$204,$A50,'Lançamentos'!$G$5:$G$204,"Confirmada",'Lançamentos'!$I$5:$I$204,"",'Lançamentos'!$B$5:$B$204,"&gt;="&amp;'Configuração'!$B$5,'Lançamentos'!$B$5:$B$204,"&lt;="&amp;'Configuração'!$B$6))</f>
        <v/>
      </c>
      <c r="G50" s="15">
        <f>IF(OR($A50="",'Configuração'!$C$3&lt;&gt;"OK"),"",B50-E50)</f>
        <v/>
      </c>
      <c r="H50" s="17">
        <f>IF(OR($A50="",'Configuração'!$C$3&lt;&gt;"OK",E50=0),"",IFERROR(G50/E50,""))</f>
        <v/>
      </c>
      <c r="I50" s="17">
        <f>IF(OR($A50="",'Configuração'!$C$3&lt;&gt;"OK"),"",IFERROR(B50/SUM($B$11:$B$110),""))</f>
        <v/>
      </c>
      <c r="J50" s="18">
        <f>IF(OR($A50="",'Configuração'!$C$3&lt;&gt;"OK"),"",IF(B50=0,"Sem gasto no período",IF(OR(B50&gt;='Configuração'!$B$7,C50&gt;='Configuração'!$B$9,AND(E50&gt;0,H50&gt;='Configuração'!$B$8)),"Revisar","Acompanhar")))</f>
        <v/>
      </c>
      <c r="K50" s="19">
        <f>IF(OR($A50="",B50=0,'Configuração'!$C$3&lt;&gt;"OK"),"",IF(B50&gt;='Configuração'!$B$7,"Gasto acumulado atingiu o limite",IF(C50&gt;='Configuração'!$B$9,"Frequência atingiu o limite",IF(AND(E50&gt;0,H50&gt;='Configuração'!$B$8),"Variação atingiu o limite",IF(E50=0,"Sem base no período anterior","Dentro dos limites")))))</f>
        <v/>
      </c>
    </row>
    <row r="51">
      <c r="A51" s="8">
        <f>IF('Listas'!A45="","",IF(COUNTIF('Listas'!$A$5:A45,'Listas'!A45)&gt;1,"",'Listas'!A45))</f>
        <v/>
      </c>
      <c r="B51" s="9">
        <f>IF(OR($A51="",'Configuração'!$C$3&lt;&gt;"OK"),"",SUMIFS('Lançamentos'!$F$5:$F$204,'Lançamentos'!$C$5:$C$204,$A51,'Lançamentos'!$G$5:$G$204,"Confirmada",'Lançamentos'!$I$5:$I$204,"",'Lançamentos'!$B$5:$B$204,"&gt;="&amp;'Configuração'!$B$3,'Lançamentos'!$B$5:$B$204,"&lt;="&amp;'Configuração'!$B$4))</f>
        <v/>
      </c>
      <c r="C51" s="10">
        <f>IF(OR($A51="",'Configuração'!$C$3&lt;&gt;"OK"),"",COUNTIFS('Lançamentos'!$C$5:$C$204,$A51,'Lançamentos'!$G$5:$G$204,"Confirmada",'Lançamentos'!$I$5:$I$204,"",'Lançamentos'!$B$5:$B$204,"&gt;="&amp;'Configuração'!$B$3,'Lançamentos'!$B$5:$B$204,"&lt;="&amp;'Configuração'!$B$4))</f>
        <v/>
      </c>
      <c r="D51" s="9">
        <f>IFERROR(B51/C51,"")</f>
        <v/>
      </c>
      <c r="E51" s="9">
        <f>IF(OR($A51="",'Configuração'!$C$3&lt;&gt;"OK"),"",SUMIFS('Lançamentos'!$F$5:$F$204,'Lançamentos'!$C$5:$C$204,$A51,'Lançamentos'!$G$5:$G$204,"Confirmada",'Lançamentos'!$I$5:$I$204,"",'Lançamentos'!$B$5:$B$204,"&gt;="&amp;'Configuração'!$B$5,'Lançamentos'!$B$5:$B$204,"&lt;="&amp;'Configuração'!$B$6))</f>
        <v/>
      </c>
      <c r="F51" s="10">
        <f>IF(OR($A51="",'Configuração'!$C$3&lt;&gt;"OK"),"",COUNTIFS('Lançamentos'!$C$5:$C$204,$A51,'Lançamentos'!$G$5:$G$204,"Confirmada",'Lançamentos'!$I$5:$I$204,"",'Lançamentos'!$B$5:$B$204,"&gt;="&amp;'Configuração'!$B$5,'Lançamentos'!$B$5:$B$204,"&lt;="&amp;'Configuração'!$B$6))</f>
        <v/>
      </c>
      <c r="G51" s="9">
        <f>IF(OR($A51="",'Configuração'!$C$3&lt;&gt;"OK"),"",B51-E51)</f>
        <v/>
      </c>
      <c r="H51" s="11">
        <f>IF(OR($A51="",'Configuração'!$C$3&lt;&gt;"OK",E51=0),"",IFERROR(G51/E51,""))</f>
        <v/>
      </c>
      <c r="I51" s="11">
        <f>IF(OR($A51="",'Configuração'!$C$3&lt;&gt;"OK"),"",IFERROR(B51/SUM($B$11:$B$110),""))</f>
        <v/>
      </c>
      <c r="J51" s="12">
        <f>IF(OR($A51="",'Configuração'!$C$3&lt;&gt;"OK"),"",IF(B51=0,"Sem gasto no período",IF(OR(B51&gt;='Configuração'!$B$7,C51&gt;='Configuração'!$B$9,AND(E51&gt;0,H51&gt;='Configuração'!$B$8)),"Revisar","Acompanhar")))</f>
        <v/>
      </c>
      <c r="K51" s="13">
        <f>IF(OR($A51="",B51=0,'Configuração'!$C$3&lt;&gt;"OK"),"",IF(B51&gt;='Configuração'!$B$7,"Gasto acumulado atingiu o limite",IF(C51&gt;='Configuração'!$B$9,"Frequência atingiu o limite",IF(AND(E51&gt;0,H51&gt;='Configuração'!$B$8),"Variação atingiu o limite",IF(E51=0,"Sem base no período anterior","Dentro dos limites")))))</f>
        <v/>
      </c>
    </row>
    <row r="52">
      <c r="A52" s="14">
        <f>IF('Listas'!A46="","",IF(COUNTIF('Listas'!$A$5:A46,'Listas'!A46)&gt;1,"",'Listas'!A46))</f>
        <v/>
      </c>
      <c r="B52" s="15">
        <f>IF(OR($A52="",'Configuração'!$C$3&lt;&gt;"OK"),"",SUMIFS('Lançamentos'!$F$5:$F$204,'Lançamentos'!$C$5:$C$204,$A52,'Lançamentos'!$G$5:$G$204,"Confirmada",'Lançamentos'!$I$5:$I$204,"",'Lançamentos'!$B$5:$B$204,"&gt;="&amp;'Configuração'!$B$3,'Lançamentos'!$B$5:$B$204,"&lt;="&amp;'Configuração'!$B$4))</f>
        <v/>
      </c>
      <c r="C52" s="16">
        <f>IF(OR($A52="",'Configuração'!$C$3&lt;&gt;"OK"),"",COUNTIFS('Lançamentos'!$C$5:$C$204,$A52,'Lançamentos'!$G$5:$G$204,"Confirmada",'Lançamentos'!$I$5:$I$204,"",'Lançamentos'!$B$5:$B$204,"&gt;="&amp;'Configuração'!$B$3,'Lançamentos'!$B$5:$B$204,"&lt;="&amp;'Configuração'!$B$4))</f>
        <v/>
      </c>
      <c r="D52" s="15">
        <f>IFERROR(B52/C52,"")</f>
        <v/>
      </c>
      <c r="E52" s="15">
        <f>IF(OR($A52="",'Configuração'!$C$3&lt;&gt;"OK"),"",SUMIFS('Lançamentos'!$F$5:$F$204,'Lançamentos'!$C$5:$C$204,$A52,'Lançamentos'!$G$5:$G$204,"Confirmada",'Lançamentos'!$I$5:$I$204,"",'Lançamentos'!$B$5:$B$204,"&gt;="&amp;'Configuração'!$B$5,'Lançamentos'!$B$5:$B$204,"&lt;="&amp;'Configuração'!$B$6))</f>
        <v/>
      </c>
      <c r="F52" s="16">
        <f>IF(OR($A52="",'Configuração'!$C$3&lt;&gt;"OK"),"",COUNTIFS('Lançamentos'!$C$5:$C$204,$A52,'Lançamentos'!$G$5:$G$204,"Confirmada",'Lançamentos'!$I$5:$I$204,"",'Lançamentos'!$B$5:$B$204,"&gt;="&amp;'Configuração'!$B$5,'Lançamentos'!$B$5:$B$204,"&lt;="&amp;'Configuração'!$B$6))</f>
        <v/>
      </c>
      <c r="G52" s="15">
        <f>IF(OR($A52="",'Configuração'!$C$3&lt;&gt;"OK"),"",B52-E52)</f>
        <v/>
      </c>
      <c r="H52" s="17">
        <f>IF(OR($A52="",'Configuração'!$C$3&lt;&gt;"OK",E52=0),"",IFERROR(G52/E52,""))</f>
        <v/>
      </c>
      <c r="I52" s="17">
        <f>IF(OR($A52="",'Configuração'!$C$3&lt;&gt;"OK"),"",IFERROR(B52/SUM($B$11:$B$110),""))</f>
        <v/>
      </c>
      <c r="J52" s="18">
        <f>IF(OR($A52="",'Configuração'!$C$3&lt;&gt;"OK"),"",IF(B52=0,"Sem gasto no período",IF(OR(B52&gt;='Configuração'!$B$7,C52&gt;='Configuração'!$B$9,AND(E52&gt;0,H52&gt;='Configuração'!$B$8)),"Revisar","Acompanhar")))</f>
        <v/>
      </c>
      <c r="K52" s="19">
        <f>IF(OR($A52="",B52=0,'Configuração'!$C$3&lt;&gt;"OK"),"",IF(B52&gt;='Configuração'!$B$7,"Gasto acumulado atingiu o limite",IF(C52&gt;='Configuração'!$B$9,"Frequência atingiu o limite",IF(AND(E52&gt;0,H52&gt;='Configuração'!$B$8),"Variação atingiu o limite",IF(E52=0,"Sem base no período anterior","Dentro dos limites")))))</f>
        <v/>
      </c>
    </row>
    <row r="53">
      <c r="A53" s="8">
        <f>IF('Listas'!A47="","",IF(COUNTIF('Listas'!$A$5:A47,'Listas'!A47)&gt;1,"",'Listas'!A47))</f>
        <v/>
      </c>
      <c r="B53" s="9">
        <f>IF(OR($A53="",'Configuração'!$C$3&lt;&gt;"OK"),"",SUMIFS('Lançamentos'!$F$5:$F$204,'Lançamentos'!$C$5:$C$204,$A53,'Lançamentos'!$G$5:$G$204,"Confirmada",'Lançamentos'!$I$5:$I$204,"",'Lançamentos'!$B$5:$B$204,"&gt;="&amp;'Configuração'!$B$3,'Lançamentos'!$B$5:$B$204,"&lt;="&amp;'Configuração'!$B$4))</f>
        <v/>
      </c>
      <c r="C53" s="10">
        <f>IF(OR($A53="",'Configuração'!$C$3&lt;&gt;"OK"),"",COUNTIFS('Lançamentos'!$C$5:$C$204,$A53,'Lançamentos'!$G$5:$G$204,"Confirmada",'Lançamentos'!$I$5:$I$204,"",'Lançamentos'!$B$5:$B$204,"&gt;="&amp;'Configuração'!$B$3,'Lançamentos'!$B$5:$B$204,"&lt;="&amp;'Configuração'!$B$4))</f>
        <v/>
      </c>
      <c r="D53" s="9">
        <f>IFERROR(B53/C53,"")</f>
        <v/>
      </c>
      <c r="E53" s="9">
        <f>IF(OR($A53="",'Configuração'!$C$3&lt;&gt;"OK"),"",SUMIFS('Lançamentos'!$F$5:$F$204,'Lançamentos'!$C$5:$C$204,$A53,'Lançamentos'!$G$5:$G$204,"Confirmada",'Lançamentos'!$I$5:$I$204,"",'Lançamentos'!$B$5:$B$204,"&gt;="&amp;'Configuração'!$B$5,'Lançamentos'!$B$5:$B$204,"&lt;="&amp;'Configuração'!$B$6))</f>
        <v/>
      </c>
      <c r="F53" s="10">
        <f>IF(OR($A53="",'Configuração'!$C$3&lt;&gt;"OK"),"",COUNTIFS('Lançamentos'!$C$5:$C$204,$A53,'Lançamentos'!$G$5:$G$204,"Confirmada",'Lançamentos'!$I$5:$I$204,"",'Lançamentos'!$B$5:$B$204,"&gt;="&amp;'Configuração'!$B$5,'Lançamentos'!$B$5:$B$204,"&lt;="&amp;'Configuração'!$B$6))</f>
        <v/>
      </c>
      <c r="G53" s="9">
        <f>IF(OR($A53="",'Configuração'!$C$3&lt;&gt;"OK"),"",B53-E53)</f>
        <v/>
      </c>
      <c r="H53" s="11">
        <f>IF(OR($A53="",'Configuração'!$C$3&lt;&gt;"OK",E53=0),"",IFERROR(G53/E53,""))</f>
        <v/>
      </c>
      <c r="I53" s="11">
        <f>IF(OR($A53="",'Configuração'!$C$3&lt;&gt;"OK"),"",IFERROR(B53/SUM($B$11:$B$110),""))</f>
        <v/>
      </c>
      <c r="J53" s="12">
        <f>IF(OR($A53="",'Configuração'!$C$3&lt;&gt;"OK"),"",IF(B53=0,"Sem gasto no período",IF(OR(B53&gt;='Configuração'!$B$7,C53&gt;='Configuração'!$B$9,AND(E53&gt;0,H53&gt;='Configuração'!$B$8)),"Revisar","Acompanhar")))</f>
        <v/>
      </c>
      <c r="K53" s="13">
        <f>IF(OR($A53="",B53=0,'Configuração'!$C$3&lt;&gt;"OK"),"",IF(B53&gt;='Configuração'!$B$7,"Gasto acumulado atingiu o limite",IF(C53&gt;='Configuração'!$B$9,"Frequência atingiu o limite",IF(AND(E53&gt;0,H53&gt;='Configuração'!$B$8),"Variação atingiu o limite",IF(E53=0,"Sem base no período anterior","Dentro dos limites")))))</f>
        <v/>
      </c>
    </row>
    <row r="54">
      <c r="A54" s="14">
        <f>IF('Listas'!A48="","",IF(COUNTIF('Listas'!$A$5:A48,'Listas'!A48)&gt;1,"",'Listas'!A48))</f>
        <v/>
      </c>
      <c r="B54" s="15">
        <f>IF(OR($A54="",'Configuração'!$C$3&lt;&gt;"OK"),"",SUMIFS('Lançamentos'!$F$5:$F$204,'Lançamentos'!$C$5:$C$204,$A54,'Lançamentos'!$G$5:$G$204,"Confirmada",'Lançamentos'!$I$5:$I$204,"",'Lançamentos'!$B$5:$B$204,"&gt;="&amp;'Configuração'!$B$3,'Lançamentos'!$B$5:$B$204,"&lt;="&amp;'Configuração'!$B$4))</f>
        <v/>
      </c>
      <c r="C54" s="16">
        <f>IF(OR($A54="",'Configuração'!$C$3&lt;&gt;"OK"),"",COUNTIFS('Lançamentos'!$C$5:$C$204,$A54,'Lançamentos'!$G$5:$G$204,"Confirmada",'Lançamentos'!$I$5:$I$204,"",'Lançamentos'!$B$5:$B$204,"&gt;="&amp;'Configuração'!$B$3,'Lançamentos'!$B$5:$B$204,"&lt;="&amp;'Configuração'!$B$4))</f>
        <v/>
      </c>
      <c r="D54" s="15">
        <f>IFERROR(B54/C54,"")</f>
        <v/>
      </c>
      <c r="E54" s="15">
        <f>IF(OR($A54="",'Configuração'!$C$3&lt;&gt;"OK"),"",SUMIFS('Lançamentos'!$F$5:$F$204,'Lançamentos'!$C$5:$C$204,$A54,'Lançamentos'!$G$5:$G$204,"Confirmada",'Lançamentos'!$I$5:$I$204,"",'Lançamentos'!$B$5:$B$204,"&gt;="&amp;'Configuração'!$B$5,'Lançamentos'!$B$5:$B$204,"&lt;="&amp;'Configuração'!$B$6))</f>
        <v/>
      </c>
      <c r="F54" s="16">
        <f>IF(OR($A54="",'Configuração'!$C$3&lt;&gt;"OK"),"",COUNTIFS('Lançamentos'!$C$5:$C$204,$A54,'Lançamentos'!$G$5:$G$204,"Confirmada",'Lançamentos'!$I$5:$I$204,"",'Lançamentos'!$B$5:$B$204,"&gt;="&amp;'Configuração'!$B$5,'Lançamentos'!$B$5:$B$204,"&lt;="&amp;'Configuração'!$B$6))</f>
        <v/>
      </c>
      <c r="G54" s="15">
        <f>IF(OR($A54="",'Configuração'!$C$3&lt;&gt;"OK"),"",B54-E54)</f>
        <v/>
      </c>
      <c r="H54" s="17">
        <f>IF(OR($A54="",'Configuração'!$C$3&lt;&gt;"OK",E54=0),"",IFERROR(G54/E54,""))</f>
        <v/>
      </c>
      <c r="I54" s="17">
        <f>IF(OR($A54="",'Configuração'!$C$3&lt;&gt;"OK"),"",IFERROR(B54/SUM($B$11:$B$110),""))</f>
        <v/>
      </c>
      <c r="J54" s="18">
        <f>IF(OR($A54="",'Configuração'!$C$3&lt;&gt;"OK"),"",IF(B54=0,"Sem gasto no período",IF(OR(B54&gt;='Configuração'!$B$7,C54&gt;='Configuração'!$B$9,AND(E54&gt;0,H54&gt;='Configuração'!$B$8)),"Revisar","Acompanhar")))</f>
        <v/>
      </c>
      <c r="K54" s="19">
        <f>IF(OR($A54="",B54=0,'Configuração'!$C$3&lt;&gt;"OK"),"",IF(B54&gt;='Configuração'!$B$7,"Gasto acumulado atingiu o limite",IF(C54&gt;='Configuração'!$B$9,"Frequência atingiu o limite",IF(AND(E54&gt;0,H54&gt;='Configuração'!$B$8),"Variação atingiu o limite",IF(E54=0,"Sem base no período anterior","Dentro dos limites")))))</f>
        <v/>
      </c>
    </row>
    <row r="55">
      <c r="A55" s="8">
        <f>IF('Listas'!A49="","",IF(COUNTIF('Listas'!$A$5:A49,'Listas'!A49)&gt;1,"",'Listas'!A49))</f>
        <v/>
      </c>
      <c r="B55" s="9">
        <f>IF(OR($A55="",'Configuração'!$C$3&lt;&gt;"OK"),"",SUMIFS('Lançamentos'!$F$5:$F$204,'Lançamentos'!$C$5:$C$204,$A55,'Lançamentos'!$G$5:$G$204,"Confirmada",'Lançamentos'!$I$5:$I$204,"",'Lançamentos'!$B$5:$B$204,"&gt;="&amp;'Configuração'!$B$3,'Lançamentos'!$B$5:$B$204,"&lt;="&amp;'Configuração'!$B$4))</f>
        <v/>
      </c>
      <c r="C55" s="10">
        <f>IF(OR($A55="",'Configuração'!$C$3&lt;&gt;"OK"),"",COUNTIFS('Lançamentos'!$C$5:$C$204,$A55,'Lançamentos'!$G$5:$G$204,"Confirmada",'Lançamentos'!$I$5:$I$204,"",'Lançamentos'!$B$5:$B$204,"&gt;="&amp;'Configuração'!$B$3,'Lançamentos'!$B$5:$B$204,"&lt;="&amp;'Configuração'!$B$4))</f>
        <v/>
      </c>
      <c r="D55" s="9">
        <f>IFERROR(B55/C55,"")</f>
        <v/>
      </c>
      <c r="E55" s="9">
        <f>IF(OR($A55="",'Configuração'!$C$3&lt;&gt;"OK"),"",SUMIFS('Lançamentos'!$F$5:$F$204,'Lançamentos'!$C$5:$C$204,$A55,'Lançamentos'!$G$5:$G$204,"Confirmada",'Lançamentos'!$I$5:$I$204,"",'Lançamentos'!$B$5:$B$204,"&gt;="&amp;'Configuração'!$B$5,'Lançamentos'!$B$5:$B$204,"&lt;="&amp;'Configuração'!$B$6))</f>
        <v/>
      </c>
      <c r="F55" s="10">
        <f>IF(OR($A55="",'Configuração'!$C$3&lt;&gt;"OK"),"",COUNTIFS('Lançamentos'!$C$5:$C$204,$A55,'Lançamentos'!$G$5:$G$204,"Confirmada",'Lançamentos'!$I$5:$I$204,"",'Lançamentos'!$B$5:$B$204,"&gt;="&amp;'Configuração'!$B$5,'Lançamentos'!$B$5:$B$204,"&lt;="&amp;'Configuração'!$B$6))</f>
        <v/>
      </c>
      <c r="G55" s="9">
        <f>IF(OR($A55="",'Configuração'!$C$3&lt;&gt;"OK"),"",B55-E55)</f>
        <v/>
      </c>
      <c r="H55" s="11">
        <f>IF(OR($A55="",'Configuração'!$C$3&lt;&gt;"OK",E55=0),"",IFERROR(G55/E55,""))</f>
        <v/>
      </c>
      <c r="I55" s="11">
        <f>IF(OR($A55="",'Configuração'!$C$3&lt;&gt;"OK"),"",IFERROR(B55/SUM($B$11:$B$110),""))</f>
        <v/>
      </c>
      <c r="J55" s="12">
        <f>IF(OR($A55="",'Configuração'!$C$3&lt;&gt;"OK"),"",IF(B55=0,"Sem gasto no período",IF(OR(B55&gt;='Configuração'!$B$7,C55&gt;='Configuração'!$B$9,AND(E55&gt;0,H55&gt;='Configuração'!$B$8)),"Revisar","Acompanhar")))</f>
        <v/>
      </c>
      <c r="K55" s="13">
        <f>IF(OR($A55="",B55=0,'Configuração'!$C$3&lt;&gt;"OK"),"",IF(B55&gt;='Configuração'!$B$7,"Gasto acumulado atingiu o limite",IF(C55&gt;='Configuração'!$B$9,"Frequência atingiu o limite",IF(AND(E55&gt;0,H55&gt;='Configuração'!$B$8),"Variação atingiu o limite",IF(E55=0,"Sem base no período anterior","Dentro dos limites")))))</f>
        <v/>
      </c>
    </row>
    <row r="56">
      <c r="A56" s="14">
        <f>IF('Listas'!A50="","",IF(COUNTIF('Listas'!$A$5:A50,'Listas'!A50)&gt;1,"",'Listas'!A50))</f>
        <v/>
      </c>
      <c r="B56" s="15">
        <f>IF(OR($A56="",'Configuração'!$C$3&lt;&gt;"OK"),"",SUMIFS('Lançamentos'!$F$5:$F$204,'Lançamentos'!$C$5:$C$204,$A56,'Lançamentos'!$G$5:$G$204,"Confirmada",'Lançamentos'!$I$5:$I$204,"",'Lançamentos'!$B$5:$B$204,"&gt;="&amp;'Configuração'!$B$3,'Lançamentos'!$B$5:$B$204,"&lt;="&amp;'Configuração'!$B$4))</f>
        <v/>
      </c>
      <c r="C56" s="16">
        <f>IF(OR($A56="",'Configuração'!$C$3&lt;&gt;"OK"),"",COUNTIFS('Lançamentos'!$C$5:$C$204,$A56,'Lançamentos'!$G$5:$G$204,"Confirmada",'Lançamentos'!$I$5:$I$204,"",'Lançamentos'!$B$5:$B$204,"&gt;="&amp;'Configuração'!$B$3,'Lançamentos'!$B$5:$B$204,"&lt;="&amp;'Configuração'!$B$4))</f>
        <v/>
      </c>
      <c r="D56" s="15">
        <f>IFERROR(B56/C56,"")</f>
        <v/>
      </c>
      <c r="E56" s="15">
        <f>IF(OR($A56="",'Configuração'!$C$3&lt;&gt;"OK"),"",SUMIFS('Lançamentos'!$F$5:$F$204,'Lançamentos'!$C$5:$C$204,$A56,'Lançamentos'!$G$5:$G$204,"Confirmada",'Lançamentos'!$I$5:$I$204,"",'Lançamentos'!$B$5:$B$204,"&gt;="&amp;'Configuração'!$B$5,'Lançamentos'!$B$5:$B$204,"&lt;="&amp;'Configuração'!$B$6))</f>
        <v/>
      </c>
      <c r="F56" s="16">
        <f>IF(OR($A56="",'Configuração'!$C$3&lt;&gt;"OK"),"",COUNTIFS('Lançamentos'!$C$5:$C$204,$A56,'Lançamentos'!$G$5:$G$204,"Confirmada",'Lançamentos'!$I$5:$I$204,"",'Lançamentos'!$B$5:$B$204,"&gt;="&amp;'Configuração'!$B$5,'Lançamentos'!$B$5:$B$204,"&lt;="&amp;'Configuração'!$B$6))</f>
        <v/>
      </c>
      <c r="G56" s="15">
        <f>IF(OR($A56="",'Configuração'!$C$3&lt;&gt;"OK"),"",B56-E56)</f>
        <v/>
      </c>
      <c r="H56" s="17">
        <f>IF(OR($A56="",'Configuração'!$C$3&lt;&gt;"OK",E56=0),"",IFERROR(G56/E56,""))</f>
        <v/>
      </c>
      <c r="I56" s="17">
        <f>IF(OR($A56="",'Configuração'!$C$3&lt;&gt;"OK"),"",IFERROR(B56/SUM($B$11:$B$110),""))</f>
        <v/>
      </c>
      <c r="J56" s="18">
        <f>IF(OR($A56="",'Configuração'!$C$3&lt;&gt;"OK"),"",IF(B56=0,"Sem gasto no período",IF(OR(B56&gt;='Configuração'!$B$7,C56&gt;='Configuração'!$B$9,AND(E56&gt;0,H56&gt;='Configuração'!$B$8)),"Revisar","Acompanhar")))</f>
        <v/>
      </c>
      <c r="K56" s="19">
        <f>IF(OR($A56="",B56=0,'Configuração'!$C$3&lt;&gt;"OK"),"",IF(B56&gt;='Configuração'!$B$7,"Gasto acumulado atingiu o limite",IF(C56&gt;='Configuração'!$B$9,"Frequência atingiu o limite",IF(AND(E56&gt;0,H56&gt;='Configuração'!$B$8),"Variação atingiu o limite",IF(E56=0,"Sem base no período anterior","Dentro dos limites")))))</f>
        <v/>
      </c>
    </row>
    <row r="57">
      <c r="A57" s="8">
        <f>IF('Listas'!A51="","",IF(COUNTIF('Listas'!$A$5:A51,'Listas'!A51)&gt;1,"",'Listas'!A51))</f>
        <v/>
      </c>
      <c r="B57" s="9">
        <f>IF(OR($A57="",'Configuração'!$C$3&lt;&gt;"OK"),"",SUMIFS('Lançamentos'!$F$5:$F$204,'Lançamentos'!$C$5:$C$204,$A57,'Lançamentos'!$G$5:$G$204,"Confirmada",'Lançamentos'!$I$5:$I$204,"",'Lançamentos'!$B$5:$B$204,"&gt;="&amp;'Configuração'!$B$3,'Lançamentos'!$B$5:$B$204,"&lt;="&amp;'Configuração'!$B$4))</f>
        <v/>
      </c>
      <c r="C57" s="10">
        <f>IF(OR($A57="",'Configuração'!$C$3&lt;&gt;"OK"),"",COUNTIFS('Lançamentos'!$C$5:$C$204,$A57,'Lançamentos'!$G$5:$G$204,"Confirmada",'Lançamentos'!$I$5:$I$204,"",'Lançamentos'!$B$5:$B$204,"&gt;="&amp;'Configuração'!$B$3,'Lançamentos'!$B$5:$B$204,"&lt;="&amp;'Configuração'!$B$4))</f>
        <v/>
      </c>
      <c r="D57" s="9">
        <f>IFERROR(B57/C57,"")</f>
        <v/>
      </c>
      <c r="E57" s="9">
        <f>IF(OR($A57="",'Configuração'!$C$3&lt;&gt;"OK"),"",SUMIFS('Lançamentos'!$F$5:$F$204,'Lançamentos'!$C$5:$C$204,$A57,'Lançamentos'!$G$5:$G$204,"Confirmada",'Lançamentos'!$I$5:$I$204,"",'Lançamentos'!$B$5:$B$204,"&gt;="&amp;'Configuração'!$B$5,'Lançamentos'!$B$5:$B$204,"&lt;="&amp;'Configuração'!$B$6))</f>
        <v/>
      </c>
      <c r="F57" s="10">
        <f>IF(OR($A57="",'Configuração'!$C$3&lt;&gt;"OK"),"",COUNTIFS('Lançamentos'!$C$5:$C$204,$A57,'Lançamentos'!$G$5:$G$204,"Confirmada",'Lançamentos'!$I$5:$I$204,"",'Lançamentos'!$B$5:$B$204,"&gt;="&amp;'Configuração'!$B$5,'Lançamentos'!$B$5:$B$204,"&lt;="&amp;'Configuração'!$B$6))</f>
        <v/>
      </c>
      <c r="G57" s="9">
        <f>IF(OR($A57="",'Configuração'!$C$3&lt;&gt;"OK"),"",B57-E57)</f>
        <v/>
      </c>
      <c r="H57" s="11">
        <f>IF(OR($A57="",'Configuração'!$C$3&lt;&gt;"OK",E57=0),"",IFERROR(G57/E57,""))</f>
        <v/>
      </c>
      <c r="I57" s="11">
        <f>IF(OR($A57="",'Configuração'!$C$3&lt;&gt;"OK"),"",IFERROR(B57/SUM($B$11:$B$110),""))</f>
        <v/>
      </c>
      <c r="J57" s="12">
        <f>IF(OR($A57="",'Configuração'!$C$3&lt;&gt;"OK"),"",IF(B57=0,"Sem gasto no período",IF(OR(B57&gt;='Configuração'!$B$7,C57&gt;='Configuração'!$B$9,AND(E57&gt;0,H57&gt;='Configuração'!$B$8)),"Revisar","Acompanhar")))</f>
        <v/>
      </c>
      <c r="K57" s="13">
        <f>IF(OR($A57="",B57=0,'Configuração'!$C$3&lt;&gt;"OK"),"",IF(B57&gt;='Configuração'!$B$7,"Gasto acumulado atingiu o limite",IF(C57&gt;='Configuração'!$B$9,"Frequência atingiu o limite",IF(AND(E57&gt;0,H57&gt;='Configuração'!$B$8),"Variação atingiu o limite",IF(E57=0,"Sem base no período anterior","Dentro dos limites")))))</f>
        <v/>
      </c>
    </row>
    <row r="58">
      <c r="A58" s="14">
        <f>IF('Listas'!A52="","",IF(COUNTIF('Listas'!$A$5:A52,'Listas'!A52)&gt;1,"",'Listas'!A52))</f>
        <v/>
      </c>
      <c r="B58" s="15">
        <f>IF(OR($A58="",'Configuração'!$C$3&lt;&gt;"OK"),"",SUMIFS('Lançamentos'!$F$5:$F$204,'Lançamentos'!$C$5:$C$204,$A58,'Lançamentos'!$G$5:$G$204,"Confirmada",'Lançamentos'!$I$5:$I$204,"",'Lançamentos'!$B$5:$B$204,"&gt;="&amp;'Configuração'!$B$3,'Lançamentos'!$B$5:$B$204,"&lt;="&amp;'Configuração'!$B$4))</f>
        <v/>
      </c>
      <c r="C58" s="16">
        <f>IF(OR($A58="",'Configuração'!$C$3&lt;&gt;"OK"),"",COUNTIFS('Lançamentos'!$C$5:$C$204,$A58,'Lançamentos'!$G$5:$G$204,"Confirmada",'Lançamentos'!$I$5:$I$204,"",'Lançamentos'!$B$5:$B$204,"&gt;="&amp;'Configuração'!$B$3,'Lançamentos'!$B$5:$B$204,"&lt;="&amp;'Configuração'!$B$4))</f>
        <v/>
      </c>
      <c r="D58" s="15">
        <f>IFERROR(B58/C58,"")</f>
        <v/>
      </c>
      <c r="E58" s="15">
        <f>IF(OR($A58="",'Configuração'!$C$3&lt;&gt;"OK"),"",SUMIFS('Lançamentos'!$F$5:$F$204,'Lançamentos'!$C$5:$C$204,$A58,'Lançamentos'!$G$5:$G$204,"Confirmada",'Lançamentos'!$I$5:$I$204,"",'Lançamentos'!$B$5:$B$204,"&gt;="&amp;'Configuração'!$B$5,'Lançamentos'!$B$5:$B$204,"&lt;="&amp;'Configuração'!$B$6))</f>
        <v/>
      </c>
      <c r="F58" s="16">
        <f>IF(OR($A58="",'Configuração'!$C$3&lt;&gt;"OK"),"",COUNTIFS('Lançamentos'!$C$5:$C$204,$A58,'Lançamentos'!$G$5:$G$204,"Confirmada",'Lançamentos'!$I$5:$I$204,"",'Lançamentos'!$B$5:$B$204,"&gt;="&amp;'Configuração'!$B$5,'Lançamentos'!$B$5:$B$204,"&lt;="&amp;'Configuração'!$B$6))</f>
        <v/>
      </c>
      <c r="G58" s="15">
        <f>IF(OR($A58="",'Configuração'!$C$3&lt;&gt;"OK"),"",B58-E58)</f>
        <v/>
      </c>
      <c r="H58" s="17">
        <f>IF(OR($A58="",'Configuração'!$C$3&lt;&gt;"OK",E58=0),"",IFERROR(G58/E58,""))</f>
        <v/>
      </c>
      <c r="I58" s="17">
        <f>IF(OR($A58="",'Configuração'!$C$3&lt;&gt;"OK"),"",IFERROR(B58/SUM($B$11:$B$110),""))</f>
        <v/>
      </c>
      <c r="J58" s="18">
        <f>IF(OR($A58="",'Configuração'!$C$3&lt;&gt;"OK"),"",IF(B58=0,"Sem gasto no período",IF(OR(B58&gt;='Configuração'!$B$7,C58&gt;='Configuração'!$B$9,AND(E58&gt;0,H58&gt;='Configuração'!$B$8)),"Revisar","Acompanhar")))</f>
        <v/>
      </c>
      <c r="K58" s="19">
        <f>IF(OR($A58="",B58=0,'Configuração'!$C$3&lt;&gt;"OK"),"",IF(B58&gt;='Configuração'!$B$7,"Gasto acumulado atingiu o limite",IF(C58&gt;='Configuração'!$B$9,"Frequência atingiu o limite",IF(AND(E58&gt;0,H58&gt;='Configuração'!$B$8),"Variação atingiu o limite",IF(E58=0,"Sem base no período anterior","Dentro dos limites")))))</f>
        <v/>
      </c>
    </row>
    <row r="59">
      <c r="A59" s="8">
        <f>IF('Listas'!A53="","",IF(COUNTIF('Listas'!$A$5:A53,'Listas'!A53)&gt;1,"",'Listas'!A53))</f>
        <v/>
      </c>
      <c r="B59" s="9">
        <f>IF(OR($A59="",'Configuração'!$C$3&lt;&gt;"OK"),"",SUMIFS('Lançamentos'!$F$5:$F$204,'Lançamentos'!$C$5:$C$204,$A59,'Lançamentos'!$G$5:$G$204,"Confirmada",'Lançamentos'!$I$5:$I$204,"",'Lançamentos'!$B$5:$B$204,"&gt;="&amp;'Configuração'!$B$3,'Lançamentos'!$B$5:$B$204,"&lt;="&amp;'Configuração'!$B$4))</f>
        <v/>
      </c>
      <c r="C59" s="10">
        <f>IF(OR($A59="",'Configuração'!$C$3&lt;&gt;"OK"),"",COUNTIFS('Lançamentos'!$C$5:$C$204,$A59,'Lançamentos'!$G$5:$G$204,"Confirmada",'Lançamentos'!$I$5:$I$204,"",'Lançamentos'!$B$5:$B$204,"&gt;="&amp;'Configuração'!$B$3,'Lançamentos'!$B$5:$B$204,"&lt;="&amp;'Configuração'!$B$4))</f>
        <v/>
      </c>
      <c r="D59" s="9">
        <f>IFERROR(B59/C59,"")</f>
        <v/>
      </c>
      <c r="E59" s="9">
        <f>IF(OR($A59="",'Configuração'!$C$3&lt;&gt;"OK"),"",SUMIFS('Lançamentos'!$F$5:$F$204,'Lançamentos'!$C$5:$C$204,$A59,'Lançamentos'!$G$5:$G$204,"Confirmada",'Lançamentos'!$I$5:$I$204,"",'Lançamentos'!$B$5:$B$204,"&gt;="&amp;'Configuração'!$B$5,'Lançamentos'!$B$5:$B$204,"&lt;="&amp;'Configuração'!$B$6))</f>
        <v/>
      </c>
      <c r="F59" s="10">
        <f>IF(OR($A59="",'Configuração'!$C$3&lt;&gt;"OK"),"",COUNTIFS('Lançamentos'!$C$5:$C$204,$A59,'Lançamentos'!$G$5:$G$204,"Confirmada",'Lançamentos'!$I$5:$I$204,"",'Lançamentos'!$B$5:$B$204,"&gt;="&amp;'Configuração'!$B$5,'Lançamentos'!$B$5:$B$204,"&lt;="&amp;'Configuração'!$B$6))</f>
        <v/>
      </c>
      <c r="G59" s="9">
        <f>IF(OR($A59="",'Configuração'!$C$3&lt;&gt;"OK"),"",B59-E59)</f>
        <v/>
      </c>
      <c r="H59" s="11">
        <f>IF(OR($A59="",'Configuração'!$C$3&lt;&gt;"OK",E59=0),"",IFERROR(G59/E59,""))</f>
        <v/>
      </c>
      <c r="I59" s="11">
        <f>IF(OR($A59="",'Configuração'!$C$3&lt;&gt;"OK"),"",IFERROR(B59/SUM($B$11:$B$110),""))</f>
        <v/>
      </c>
      <c r="J59" s="12">
        <f>IF(OR($A59="",'Configuração'!$C$3&lt;&gt;"OK"),"",IF(B59=0,"Sem gasto no período",IF(OR(B59&gt;='Configuração'!$B$7,C59&gt;='Configuração'!$B$9,AND(E59&gt;0,H59&gt;='Configuração'!$B$8)),"Revisar","Acompanhar")))</f>
        <v/>
      </c>
      <c r="K59" s="13">
        <f>IF(OR($A59="",B59=0,'Configuração'!$C$3&lt;&gt;"OK"),"",IF(B59&gt;='Configuração'!$B$7,"Gasto acumulado atingiu o limite",IF(C59&gt;='Configuração'!$B$9,"Frequência atingiu o limite",IF(AND(E59&gt;0,H59&gt;='Configuração'!$B$8),"Variação atingiu o limite",IF(E59=0,"Sem base no período anterior","Dentro dos limites")))))</f>
        <v/>
      </c>
    </row>
    <row r="60">
      <c r="A60" s="14">
        <f>IF('Listas'!A54="","",IF(COUNTIF('Listas'!$A$5:A54,'Listas'!A54)&gt;1,"",'Listas'!A54))</f>
        <v/>
      </c>
      <c r="B60" s="15">
        <f>IF(OR($A60="",'Configuração'!$C$3&lt;&gt;"OK"),"",SUMIFS('Lançamentos'!$F$5:$F$204,'Lançamentos'!$C$5:$C$204,$A60,'Lançamentos'!$G$5:$G$204,"Confirmada",'Lançamentos'!$I$5:$I$204,"",'Lançamentos'!$B$5:$B$204,"&gt;="&amp;'Configuração'!$B$3,'Lançamentos'!$B$5:$B$204,"&lt;="&amp;'Configuração'!$B$4))</f>
        <v/>
      </c>
      <c r="C60" s="16">
        <f>IF(OR($A60="",'Configuração'!$C$3&lt;&gt;"OK"),"",COUNTIFS('Lançamentos'!$C$5:$C$204,$A60,'Lançamentos'!$G$5:$G$204,"Confirmada",'Lançamentos'!$I$5:$I$204,"",'Lançamentos'!$B$5:$B$204,"&gt;="&amp;'Configuração'!$B$3,'Lançamentos'!$B$5:$B$204,"&lt;="&amp;'Configuração'!$B$4))</f>
        <v/>
      </c>
      <c r="D60" s="15">
        <f>IFERROR(B60/C60,"")</f>
        <v/>
      </c>
      <c r="E60" s="15">
        <f>IF(OR($A60="",'Configuração'!$C$3&lt;&gt;"OK"),"",SUMIFS('Lançamentos'!$F$5:$F$204,'Lançamentos'!$C$5:$C$204,$A60,'Lançamentos'!$G$5:$G$204,"Confirmada",'Lançamentos'!$I$5:$I$204,"",'Lançamentos'!$B$5:$B$204,"&gt;="&amp;'Configuração'!$B$5,'Lançamentos'!$B$5:$B$204,"&lt;="&amp;'Configuração'!$B$6))</f>
        <v/>
      </c>
      <c r="F60" s="16">
        <f>IF(OR($A60="",'Configuração'!$C$3&lt;&gt;"OK"),"",COUNTIFS('Lançamentos'!$C$5:$C$204,$A60,'Lançamentos'!$G$5:$G$204,"Confirmada",'Lançamentos'!$I$5:$I$204,"",'Lançamentos'!$B$5:$B$204,"&gt;="&amp;'Configuração'!$B$5,'Lançamentos'!$B$5:$B$204,"&lt;="&amp;'Configuração'!$B$6))</f>
        <v/>
      </c>
      <c r="G60" s="15">
        <f>IF(OR($A60="",'Configuração'!$C$3&lt;&gt;"OK"),"",B60-E60)</f>
        <v/>
      </c>
      <c r="H60" s="17">
        <f>IF(OR($A60="",'Configuração'!$C$3&lt;&gt;"OK",E60=0),"",IFERROR(G60/E60,""))</f>
        <v/>
      </c>
      <c r="I60" s="17">
        <f>IF(OR($A60="",'Configuração'!$C$3&lt;&gt;"OK"),"",IFERROR(B60/SUM($B$11:$B$110),""))</f>
        <v/>
      </c>
      <c r="J60" s="18">
        <f>IF(OR($A60="",'Configuração'!$C$3&lt;&gt;"OK"),"",IF(B60=0,"Sem gasto no período",IF(OR(B60&gt;='Configuração'!$B$7,C60&gt;='Configuração'!$B$9,AND(E60&gt;0,H60&gt;='Configuração'!$B$8)),"Revisar","Acompanhar")))</f>
        <v/>
      </c>
      <c r="K60" s="19">
        <f>IF(OR($A60="",B60=0,'Configuração'!$C$3&lt;&gt;"OK"),"",IF(B60&gt;='Configuração'!$B$7,"Gasto acumulado atingiu o limite",IF(C60&gt;='Configuração'!$B$9,"Frequência atingiu o limite",IF(AND(E60&gt;0,H60&gt;='Configuração'!$B$8),"Variação atingiu o limite",IF(E60=0,"Sem base no período anterior","Dentro dos limites")))))</f>
        <v/>
      </c>
    </row>
    <row r="61">
      <c r="A61" s="8">
        <f>IF('Listas'!A55="","",IF(COUNTIF('Listas'!$A$5:A55,'Listas'!A55)&gt;1,"",'Listas'!A55))</f>
        <v/>
      </c>
      <c r="B61" s="9">
        <f>IF(OR($A61="",'Configuração'!$C$3&lt;&gt;"OK"),"",SUMIFS('Lançamentos'!$F$5:$F$204,'Lançamentos'!$C$5:$C$204,$A61,'Lançamentos'!$G$5:$G$204,"Confirmada",'Lançamentos'!$I$5:$I$204,"",'Lançamentos'!$B$5:$B$204,"&gt;="&amp;'Configuração'!$B$3,'Lançamentos'!$B$5:$B$204,"&lt;="&amp;'Configuração'!$B$4))</f>
        <v/>
      </c>
      <c r="C61" s="10">
        <f>IF(OR($A61="",'Configuração'!$C$3&lt;&gt;"OK"),"",COUNTIFS('Lançamentos'!$C$5:$C$204,$A61,'Lançamentos'!$G$5:$G$204,"Confirmada",'Lançamentos'!$I$5:$I$204,"",'Lançamentos'!$B$5:$B$204,"&gt;="&amp;'Configuração'!$B$3,'Lançamentos'!$B$5:$B$204,"&lt;="&amp;'Configuração'!$B$4))</f>
        <v/>
      </c>
      <c r="D61" s="9">
        <f>IFERROR(B61/C61,"")</f>
        <v/>
      </c>
      <c r="E61" s="9">
        <f>IF(OR($A61="",'Configuração'!$C$3&lt;&gt;"OK"),"",SUMIFS('Lançamentos'!$F$5:$F$204,'Lançamentos'!$C$5:$C$204,$A61,'Lançamentos'!$G$5:$G$204,"Confirmada",'Lançamentos'!$I$5:$I$204,"",'Lançamentos'!$B$5:$B$204,"&gt;="&amp;'Configuração'!$B$5,'Lançamentos'!$B$5:$B$204,"&lt;="&amp;'Configuração'!$B$6))</f>
        <v/>
      </c>
      <c r="F61" s="10">
        <f>IF(OR($A61="",'Configuração'!$C$3&lt;&gt;"OK"),"",COUNTIFS('Lançamentos'!$C$5:$C$204,$A61,'Lançamentos'!$G$5:$G$204,"Confirmada",'Lançamentos'!$I$5:$I$204,"",'Lançamentos'!$B$5:$B$204,"&gt;="&amp;'Configuração'!$B$5,'Lançamentos'!$B$5:$B$204,"&lt;="&amp;'Configuração'!$B$6))</f>
        <v/>
      </c>
      <c r="G61" s="9">
        <f>IF(OR($A61="",'Configuração'!$C$3&lt;&gt;"OK"),"",B61-E61)</f>
        <v/>
      </c>
      <c r="H61" s="11">
        <f>IF(OR($A61="",'Configuração'!$C$3&lt;&gt;"OK",E61=0),"",IFERROR(G61/E61,""))</f>
        <v/>
      </c>
      <c r="I61" s="11">
        <f>IF(OR($A61="",'Configuração'!$C$3&lt;&gt;"OK"),"",IFERROR(B61/SUM($B$11:$B$110),""))</f>
        <v/>
      </c>
      <c r="J61" s="12">
        <f>IF(OR($A61="",'Configuração'!$C$3&lt;&gt;"OK"),"",IF(B61=0,"Sem gasto no período",IF(OR(B61&gt;='Configuração'!$B$7,C61&gt;='Configuração'!$B$9,AND(E61&gt;0,H61&gt;='Configuração'!$B$8)),"Revisar","Acompanhar")))</f>
        <v/>
      </c>
      <c r="K61" s="13">
        <f>IF(OR($A61="",B61=0,'Configuração'!$C$3&lt;&gt;"OK"),"",IF(B61&gt;='Configuração'!$B$7,"Gasto acumulado atingiu o limite",IF(C61&gt;='Configuração'!$B$9,"Frequência atingiu o limite",IF(AND(E61&gt;0,H61&gt;='Configuração'!$B$8),"Variação atingiu o limite",IF(E61=0,"Sem base no período anterior","Dentro dos limites")))))</f>
        <v/>
      </c>
    </row>
    <row r="62">
      <c r="A62" s="14">
        <f>IF('Listas'!A56="","",IF(COUNTIF('Listas'!$A$5:A56,'Listas'!A56)&gt;1,"",'Listas'!A56))</f>
        <v/>
      </c>
      <c r="B62" s="15">
        <f>IF(OR($A62="",'Configuração'!$C$3&lt;&gt;"OK"),"",SUMIFS('Lançamentos'!$F$5:$F$204,'Lançamentos'!$C$5:$C$204,$A62,'Lançamentos'!$G$5:$G$204,"Confirmada",'Lançamentos'!$I$5:$I$204,"",'Lançamentos'!$B$5:$B$204,"&gt;="&amp;'Configuração'!$B$3,'Lançamentos'!$B$5:$B$204,"&lt;="&amp;'Configuração'!$B$4))</f>
        <v/>
      </c>
      <c r="C62" s="16">
        <f>IF(OR($A62="",'Configuração'!$C$3&lt;&gt;"OK"),"",COUNTIFS('Lançamentos'!$C$5:$C$204,$A62,'Lançamentos'!$G$5:$G$204,"Confirmada",'Lançamentos'!$I$5:$I$204,"",'Lançamentos'!$B$5:$B$204,"&gt;="&amp;'Configuração'!$B$3,'Lançamentos'!$B$5:$B$204,"&lt;="&amp;'Configuração'!$B$4))</f>
        <v/>
      </c>
      <c r="D62" s="15">
        <f>IFERROR(B62/C62,"")</f>
        <v/>
      </c>
      <c r="E62" s="15">
        <f>IF(OR($A62="",'Configuração'!$C$3&lt;&gt;"OK"),"",SUMIFS('Lançamentos'!$F$5:$F$204,'Lançamentos'!$C$5:$C$204,$A62,'Lançamentos'!$G$5:$G$204,"Confirmada",'Lançamentos'!$I$5:$I$204,"",'Lançamentos'!$B$5:$B$204,"&gt;="&amp;'Configuração'!$B$5,'Lançamentos'!$B$5:$B$204,"&lt;="&amp;'Configuração'!$B$6))</f>
        <v/>
      </c>
      <c r="F62" s="16">
        <f>IF(OR($A62="",'Configuração'!$C$3&lt;&gt;"OK"),"",COUNTIFS('Lançamentos'!$C$5:$C$204,$A62,'Lançamentos'!$G$5:$G$204,"Confirmada",'Lançamentos'!$I$5:$I$204,"",'Lançamentos'!$B$5:$B$204,"&gt;="&amp;'Configuração'!$B$5,'Lançamentos'!$B$5:$B$204,"&lt;="&amp;'Configuração'!$B$6))</f>
        <v/>
      </c>
      <c r="G62" s="15">
        <f>IF(OR($A62="",'Configuração'!$C$3&lt;&gt;"OK"),"",B62-E62)</f>
        <v/>
      </c>
      <c r="H62" s="17">
        <f>IF(OR($A62="",'Configuração'!$C$3&lt;&gt;"OK",E62=0),"",IFERROR(G62/E62,""))</f>
        <v/>
      </c>
      <c r="I62" s="17">
        <f>IF(OR($A62="",'Configuração'!$C$3&lt;&gt;"OK"),"",IFERROR(B62/SUM($B$11:$B$110),""))</f>
        <v/>
      </c>
      <c r="J62" s="18">
        <f>IF(OR($A62="",'Configuração'!$C$3&lt;&gt;"OK"),"",IF(B62=0,"Sem gasto no período",IF(OR(B62&gt;='Configuração'!$B$7,C62&gt;='Configuração'!$B$9,AND(E62&gt;0,H62&gt;='Configuração'!$B$8)),"Revisar","Acompanhar")))</f>
        <v/>
      </c>
      <c r="K62" s="19">
        <f>IF(OR($A62="",B62=0,'Configuração'!$C$3&lt;&gt;"OK"),"",IF(B62&gt;='Configuração'!$B$7,"Gasto acumulado atingiu o limite",IF(C62&gt;='Configuração'!$B$9,"Frequência atingiu o limite",IF(AND(E62&gt;0,H62&gt;='Configuração'!$B$8),"Variação atingiu o limite",IF(E62=0,"Sem base no período anterior","Dentro dos limites")))))</f>
        <v/>
      </c>
    </row>
    <row r="63">
      <c r="A63" s="8">
        <f>IF('Listas'!A57="","",IF(COUNTIF('Listas'!$A$5:A57,'Listas'!A57)&gt;1,"",'Listas'!A57))</f>
        <v/>
      </c>
      <c r="B63" s="9">
        <f>IF(OR($A63="",'Configuração'!$C$3&lt;&gt;"OK"),"",SUMIFS('Lançamentos'!$F$5:$F$204,'Lançamentos'!$C$5:$C$204,$A63,'Lançamentos'!$G$5:$G$204,"Confirmada",'Lançamentos'!$I$5:$I$204,"",'Lançamentos'!$B$5:$B$204,"&gt;="&amp;'Configuração'!$B$3,'Lançamentos'!$B$5:$B$204,"&lt;="&amp;'Configuração'!$B$4))</f>
        <v/>
      </c>
      <c r="C63" s="10">
        <f>IF(OR($A63="",'Configuração'!$C$3&lt;&gt;"OK"),"",COUNTIFS('Lançamentos'!$C$5:$C$204,$A63,'Lançamentos'!$G$5:$G$204,"Confirmada",'Lançamentos'!$I$5:$I$204,"",'Lançamentos'!$B$5:$B$204,"&gt;="&amp;'Configuração'!$B$3,'Lançamentos'!$B$5:$B$204,"&lt;="&amp;'Configuração'!$B$4))</f>
        <v/>
      </c>
      <c r="D63" s="9">
        <f>IFERROR(B63/C63,"")</f>
        <v/>
      </c>
      <c r="E63" s="9">
        <f>IF(OR($A63="",'Configuração'!$C$3&lt;&gt;"OK"),"",SUMIFS('Lançamentos'!$F$5:$F$204,'Lançamentos'!$C$5:$C$204,$A63,'Lançamentos'!$G$5:$G$204,"Confirmada",'Lançamentos'!$I$5:$I$204,"",'Lançamentos'!$B$5:$B$204,"&gt;="&amp;'Configuração'!$B$5,'Lançamentos'!$B$5:$B$204,"&lt;="&amp;'Configuração'!$B$6))</f>
        <v/>
      </c>
      <c r="F63" s="10">
        <f>IF(OR($A63="",'Configuração'!$C$3&lt;&gt;"OK"),"",COUNTIFS('Lançamentos'!$C$5:$C$204,$A63,'Lançamentos'!$G$5:$G$204,"Confirmada",'Lançamentos'!$I$5:$I$204,"",'Lançamentos'!$B$5:$B$204,"&gt;="&amp;'Configuração'!$B$5,'Lançamentos'!$B$5:$B$204,"&lt;="&amp;'Configuração'!$B$6))</f>
        <v/>
      </c>
      <c r="G63" s="9">
        <f>IF(OR($A63="",'Configuração'!$C$3&lt;&gt;"OK"),"",B63-E63)</f>
        <v/>
      </c>
      <c r="H63" s="11">
        <f>IF(OR($A63="",'Configuração'!$C$3&lt;&gt;"OK",E63=0),"",IFERROR(G63/E63,""))</f>
        <v/>
      </c>
      <c r="I63" s="11">
        <f>IF(OR($A63="",'Configuração'!$C$3&lt;&gt;"OK"),"",IFERROR(B63/SUM($B$11:$B$110),""))</f>
        <v/>
      </c>
      <c r="J63" s="12">
        <f>IF(OR($A63="",'Configuração'!$C$3&lt;&gt;"OK"),"",IF(B63=0,"Sem gasto no período",IF(OR(B63&gt;='Configuração'!$B$7,C63&gt;='Configuração'!$B$9,AND(E63&gt;0,H63&gt;='Configuração'!$B$8)),"Revisar","Acompanhar")))</f>
        <v/>
      </c>
      <c r="K63" s="13">
        <f>IF(OR($A63="",B63=0,'Configuração'!$C$3&lt;&gt;"OK"),"",IF(B63&gt;='Configuração'!$B$7,"Gasto acumulado atingiu o limite",IF(C63&gt;='Configuração'!$B$9,"Frequência atingiu o limite",IF(AND(E63&gt;0,H63&gt;='Configuração'!$B$8),"Variação atingiu o limite",IF(E63=0,"Sem base no período anterior","Dentro dos limites")))))</f>
        <v/>
      </c>
    </row>
    <row r="64">
      <c r="A64" s="14">
        <f>IF('Listas'!A58="","",IF(COUNTIF('Listas'!$A$5:A58,'Listas'!A58)&gt;1,"",'Listas'!A58))</f>
        <v/>
      </c>
      <c r="B64" s="15">
        <f>IF(OR($A64="",'Configuração'!$C$3&lt;&gt;"OK"),"",SUMIFS('Lançamentos'!$F$5:$F$204,'Lançamentos'!$C$5:$C$204,$A64,'Lançamentos'!$G$5:$G$204,"Confirmada",'Lançamentos'!$I$5:$I$204,"",'Lançamentos'!$B$5:$B$204,"&gt;="&amp;'Configuração'!$B$3,'Lançamentos'!$B$5:$B$204,"&lt;="&amp;'Configuração'!$B$4))</f>
        <v/>
      </c>
      <c r="C64" s="16">
        <f>IF(OR($A64="",'Configuração'!$C$3&lt;&gt;"OK"),"",COUNTIFS('Lançamentos'!$C$5:$C$204,$A64,'Lançamentos'!$G$5:$G$204,"Confirmada",'Lançamentos'!$I$5:$I$204,"",'Lançamentos'!$B$5:$B$204,"&gt;="&amp;'Configuração'!$B$3,'Lançamentos'!$B$5:$B$204,"&lt;="&amp;'Configuração'!$B$4))</f>
        <v/>
      </c>
      <c r="D64" s="15">
        <f>IFERROR(B64/C64,"")</f>
        <v/>
      </c>
      <c r="E64" s="15">
        <f>IF(OR($A64="",'Configuração'!$C$3&lt;&gt;"OK"),"",SUMIFS('Lançamentos'!$F$5:$F$204,'Lançamentos'!$C$5:$C$204,$A64,'Lançamentos'!$G$5:$G$204,"Confirmada",'Lançamentos'!$I$5:$I$204,"",'Lançamentos'!$B$5:$B$204,"&gt;="&amp;'Configuração'!$B$5,'Lançamentos'!$B$5:$B$204,"&lt;="&amp;'Configuração'!$B$6))</f>
        <v/>
      </c>
      <c r="F64" s="16">
        <f>IF(OR($A64="",'Configuração'!$C$3&lt;&gt;"OK"),"",COUNTIFS('Lançamentos'!$C$5:$C$204,$A64,'Lançamentos'!$G$5:$G$204,"Confirmada",'Lançamentos'!$I$5:$I$204,"",'Lançamentos'!$B$5:$B$204,"&gt;="&amp;'Configuração'!$B$5,'Lançamentos'!$B$5:$B$204,"&lt;="&amp;'Configuração'!$B$6))</f>
        <v/>
      </c>
      <c r="G64" s="15">
        <f>IF(OR($A64="",'Configuração'!$C$3&lt;&gt;"OK"),"",B64-E64)</f>
        <v/>
      </c>
      <c r="H64" s="17">
        <f>IF(OR($A64="",'Configuração'!$C$3&lt;&gt;"OK",E64=0),"",IFERROR(G64/E64,""))</f>
        <v/>
      </c>
      <c r="I64" s="17">
        <f>IF(OR($A64="",'Configuração'!$C$3&lt;&gt;"OK"),"",IFERROR(B64/SUM($B$11:$B$110),""))</f>
        <v/>
      </c>
      <c r="J64" s="18">
        <f>IF(OR($A64="",'Configuração'!$C$3&lt;&gt;"OK"),"",IF(B64=0,"Sem gasto no período",IF(OR(B64&gt;='Configuração'!$B$7,C64&gt;='Configuração'!$B$9,AND(E64&gt;0,H64&gt;='Configuração'!$B$8)),"Revisar","Acompanhar")))</f>
        <v/>
      </c>
      <c r="K64" s="19">
        <f>IF(OR($A64="",B64=0,'Configuração'!$C$3&lt;&gt;"OK"),"",IF(B64&gt;='Configuração'!$B$7,"Gasto acumulado atingiu o limite",IF(C64&gt;='Configuração'!$B$9,"Frequência atingiu o limite",IF(AND(E64&gt;0,H64&gt;='Configuração'!$B$8),"Variação atingiu o limite",IF(E64=0,"Sem base no período anterior","Dentro dos limites")))))</f>
        <v/>
      </c>
    </row>
    <row r="65">
      <c r="A65" s="8">
        <f>IF('Listas'!A59="","",IF(COUNTIF('Listas'!$A$5:A59,'Listas'!A59)&gt;1,"",'Listas'!A59))</f>
        <v/>
      </c>
      <c r="B65" s="9">
        <f>IF(OR($A65="",'Configuração'!$C$3&lt;&gt;"OK"),"",SUMIFS('Lançamentos'!$F$5:$F$204,'Lançamentos'!$C$5:$C$204,$A65,'Lançamentos'!$G$5:$G$204,"Confirmada",'Lançamentos'!$I$5:$I$204,"",'Lançamentos'!$B$5:$B$204,"&gt;="&amp;'Configuração'!$B$3,'Lançamentos'!$B$5:$B$204,"&lt;="&amp;'Configuração'!$B$4))</f>
        <v/>
      </c>
      <c r="C65" s="10">
        <f>IF(OR($A65="",'Configuração'!$C$3&lt;&gt;"OK"),"",COUNTIFS('Lançamentos'!$C$5:$C$204,$A65,'Lançamentos'!$G$5:$G$204,"Confirmada",'Lançamentos'!$I$5:$I$204,"",'Lançamentos'!$B$5:$B$204,"&gt;="&amp;'Configuração'!$B$3,'Lançamentos'!$B$5:$B$204,"&lt;="&amp;'Configuração'!$B$4))</f>
        <v/>
      </c>
      <c r="D65" s="9">
        <f>IFERROR(B65/C65,"")</f>
        <v/>
      </c>
      <c r="E65" s="9">
        <f>IF(OR($A65="",'Configuração'!$C$3&lt;&gt;"OK"),"",SUMIFS('Lançamentos'!$F$5:$F$204,'Lançamentos'!$C$5:$C$204,$A65,'Lançamentos'!$G$5:$G$204,"Confirmada",'Lançamentos'!$I$5:$I$204,"",'Lançamentos'!$B$5:$B$204,"&gt;="&amp;'Configuração'!$B$5,'Lançamentos'!$B$5:$B$204,"&lt;="&amp;'Configuração'!$B$6))</f>
        <v/>
      </c>
      <c r="F65" s="10">
        <f>IF(OR($A65="",'Configuração'!$C$3&lt;&gt;"OK"),"",COUNTIFS('Lançamentos'!$C$5:$C$204,$A65,'Lançamentos'!$G$5:$G$204,"Confirmada",'Lançamentos'!$I$5:$I$204,"",'Lançamentos'!$B$5:$B$204,"&gt;="&amp;'Configuração'!$B$5,'Lançamentos'!$B$5:$B$204,"&lt;="&amp;'Configuração'!$B$6))</f>
        <v/>
      </c>
      <c r="G65" s="9">
        <f>IF(OR($A65="",'Configuração'!$C$3&lt;&gt;"OK"),"",B65-E65)</f>
        <v/>
      </c>
      <c r="H65" s="11">
        <f>IF(OR($A65="",'Configuração'!$C$3&lt;&gt;"OK",E65=0),"",IFERROR(G65/E65,""))</f>
        <v/>
      </c>
      <c r="I65" s="11">
        <f>IF(OR($A65="",'Configuração'!$C$3&lt;&gt;"OK"),"",IFERROR(B65/SUM($B$11:$B$110),""))</f>
        <v/>
      </c>
      <c r="J65" s="12">
        <f>IF(OR($A65="",'Configuração'!$C$3&lt;&gt;"OK"),"",IF(B65=0,"Sem gasto no período",IF(OR(B65&gt;='Configuração'!$B$7,C65&gt;='Configuração'!$B$9,AND(E65&gt;0,H65&gt;='Configuração'!$B$8)),"Revisar","Acompanhar")))</f>
        <v/>
      </c>
      <c r="K65" s="13">
        <f>IF(OR($A65="",B65=0,'Configuração'!$C$3&lt;&gt;"OK"),"",IF(B65&gt;='Configuração'!$B$7,"Gasto acumulado atingiu o limite",IF(C65&gt;='Configuração'!$B$9,"Frequência atingiu o limite",IF(AND(E65&gt;0,H65&gt;='Configuração'!$B$8),"Variação atingiu o limite",IF(E65=0,"Sem base no período anterior","Dentro dos limites")))))</f>
        <v/>
      </c>
    </row>
    <row r="66">
      <c r="A66" s="14">
        <f>IF('Listas'!A60="","",IF(COUNTIF('Listas'!$A$5:A60,'Listas'!A60)&gt;1,"",'Listas'!A60))</f>
        <v/>
      </c>
      <c r="B66" s="15">
        <f>IF(OR($A66="",'Configuração'!$C$3&lt;&gt;"OK"),"",SUMIFS('Lançamentos'!$F$5:$F$204,'Lançamentos'!$C$5:$C$204,$A66,'Lançamentos'!$G$5:$G$204,"Confirmada",'Lançamentos'!$I$5:$I$204,"",'Lançamentos'!$B$5:$B$204,"&gt;="&amp;'Configuração'!$B$3,'Lançamentos'!$B$5:$B$204,"&lt;="&amp;'Configuração'!$B$4))</f>
        <v/>
      </c>
      <c r="C66" s="16">
        <f>IF(OR($A66="",'Configuração'!$C$3&lt;&gt;"OK"),"",COUNTIFS('Lançamentos'!$C$5:$C$204,$A66,'Lançamentos'!$G$5:$G$204,"Confirmada",'Lançamentos'!$I$5:$I$204,"",'Lançamentos'!$B$5:$B$204,"&gt;="&amp;'Configuração'!$B$3,'Lançamentos'!$B$5:$B$204,"&lt;="&amp;'Configuração'!$B$4))</f>
        <v/>
      </c>
      <c r="D66" s="15">
        <f>IFERROR(B66/C66,"")</f>
        <v/>
      </c>
      <c r="E66" s="15">
        <f>IF(OR($A66="",'Configuração'!$C$3&lt;&gt;"OK"),"",SUMIFS('Lançamentos'!$F$5:$F$204,'Lançamentos'!$C$5:$C$204,$A66,'Lançamentos'!$G$5:$G$204,"Confirmada",'Lançamentos'!$I$5:$I$204,"",'Lançamentos'!$B$5:$B$204,"&gt;="&amp;'Configuração'!$B$5,'Lançamentos'!$B$5:$B$204,"&lt;="&amp;'Configuração'!$B$6))</f>
        <v/>
      </c>
      <c r="F66" s="16">
        <f>IF(OR($A66="",'Configuração'!$C$3&lt;&gt;"OK"),"",COUNTIFS('Lançamentos'!$C$5:$C$204,$A66,'Lançamentos'!$G$5:$G$204,"Confirmada",'Lançamentos'!$I$5:$I$204,"",'Lançamentos'!$B$5:$B$204,"&gt;="&amp;'Configuração'!$B$5,'Lançamentos'!$B$5:$B$204,"&lt;="&amp;'Configuração'!$B$6))</f>
        <v/>
      </c>
      <c r="G66" s="15">
        <f>IF(OR($A66="",'Configuração'!$C$3&lt;&gt;"OK"),"",B66-E66)</f>
        <v/>
      </c>
      <c r="H66" s="17">
        <f>IF(OR($A66="",'Configuração'!$C$3&lt;&gt;"OK",E66=0),"",IFERROR(G66/E66,""))</f>
        <v/>
      </c>
      <c r="I66" s="17">
        <f>IF(OR($A66="",'Configuração'!$C$3&lt;&gt;"OK"),"",IFERROR(B66/SUM($B$11:$B$110),""))</f>
        <v/>
      </c>
      <c r="J66" s="18">
        <f>IF(OR($A66="",'Configuração'!$C$3&lt;&gt;"OK"),"",IF(B66=0,"Sem gasto no período",IF(OR(B66&gt;='Configuração'!$B$7,C66&gt;='Configuração'!$B$9,AND(E66&gt;0,H66&gt;='Configuração'!$B$8)),"Revisar","Acompanhar")))</f>
        <v/>
      </c>
      <c r="K66" s="19">
        <f>IF(OR($A66="",B66=0,'Configuração'!$C$3&lt;&gt;"OK"),"",IF(B66&gt;='Configuração'!$B$7,"Gasto acumulado atingiu o limite",IF(C66&gt;='Configuração'!$B$9,"Frequência atingiu o limite",IF(AND(E66&gt;0,H66&gt;='Configuração'!$B$8),"Variação atingiu o limite",IF(E66=0,"Sem base no período anterior","Dentro dos limites")))))</f>
        <v/>
      </c>
    </row>
    <row r="67">
      <c r="A67" s="8">
        <f>IF('Listas'!A61="","",IF(COUNTIF('Listas'!$A$5:A61,'Listas'!A61)&gt;1,"",'Listas'!A61))</f>
        <v/>
      </c>
      <c r="B67" s="9">
        <f>IF(OR($A67="",'Configuração'!$C$3&lt;&gt;"OK"),"",SUMIFS('Lançamentos'!$F$5:$F$204,'Lançamentos'!$C$5:$C$204,$A67,'Lançamentos'!$G$5:$G$204,"Confirmada",'Lançamentos'!$I$5:$I$204,"",'Lançamentos'!$B$5:$B$204,"&gt;="&amp;'Configuração'!$B$3,'Lançamentos'!$B$5:$B$204,"&lt;="&amp;'Configuração'!$B$4))</f>
        <v/>
      </c>
      <c r="C67" s="10">
        <f>IF(OR($A67="",'Configuração'!$C$3&lt;&gt;"OK"),"",COUNTIFS('Lançamentos'!$C$5:$C$204,$A67,'Lançamentos'!$G$5:$G$204,"Confirmada",'Lançamentos'!$I$5:$I$204,"",'Lançamentos'!$B$5:$B$204,"&gt;="&amp;'Configuração'!$B$3,'Lançamentos'!$B$5:$B$204,"&lt;="&amp;'Configuração'!$B$4))</f>
        <v/>
      </c>
      <c r="D67" s="9">
        <f>IFERROR(B67/C67,"")</f>
        <v/>
      </c>
      <c r="E67" s="9">
        <f>IF(OR($A67="",'Configuração'!$C$3&lt;&gt;"OK"),"",SUMIFS('Lançamentos'!$F$5:$F$204,'Lançamentos'!$C$5:$C$204,$A67,'Lançamentos'!$G$5:$G$204,"Confirmada",'Lançamentos'!$I$5:$I$204,"",'Lançamentos'!$B$5:$B$204,"&gt;="&amp;'Configuração'!$B$5,'Lançamentos'!$B$5:$B$204,"&lt;="&amp;'Configuração'!$B$6))</f>
        <v/>
      </c>
      <c r="F67" s="10">
        <f>IF(OR($A67="",'Configuração'!$C$3&lt;&gt;"OK"),"",COUNTIFS('Lançamentos'!$C$5:$C$204,$A67,'Lançamentos'!$G$5:$G$204,"Confirmada",'Lançamentos'!$I$5:$I$204,"",'Lançamentos'!$B$5:$B$204,"&gt;="&amp;'Configuração'!$B$5,'Lançamentos'!$B$5:$B$204,"&lt;="&amp;'Configuração'!$B$6))</f>
        <v/>
      </c>
      <c r="G67" s="9">
        <f>IF(OR($A67="",'Configuração'!$C$3&lt;&gt;"OK"),"",B67-E67)</f>
        <v/>
      </c>
      <c r="H67" s="11">
        <f>IF(OR($A67="",'Configuração'!$C$3&lt;&gt;"OK",E67=0),"",IFERROR(G67/E67,""))</f>
        <v/>
      </c>
      <c r="I67" s="11">
        <f>IF(OR($A67="",'Configuração'!$C$3&lt;&gt;"OK"),"",IFERROR(B67/SUM($B$11:$B$110),""))</f>
        <v/>
      </c>
      <c r="J67" s="12">
        <f>IF(OR($A67="",'Configuração'!$C$3&lt;&gt;"OK"),"",IF(B67=0,"Sem gasto no período",IF(OR(B67&gt;='Configuração'!$B$7,C67&gt;='Configuração'!$B$9,AND(E67&gt;0,H67&gt;='Configuração'!$B$8)),"Revisar","Acompanhar")))</f>
        <v/>
      </c>
      <c r="K67" s="13">
        <f>IF(OR($A67="",B67=0,'Configuração'!$C$3&lt;&gt;"OK"),"",IF(B67&gt;='Configuração'!$B$7,"Gasto acumulado atingiu o limite",IF(C67&gt;='Configuração'!$B$9,"Frequência atingiu o limite",IF(AND(E67&gt;0,H67&gt;='Configuração'!$B$8),"Variação atingiu o limite",IF(E67=0,"Sem base no período anterior","Dentro dos limites")))))</f>
        <v/>
      </c>
    </row>
    <row r="68">
      <c r="A68" s="14">
        <f>IF('Listas'!A62="","",IF(COUNTIF('Listas'!$A$5:A62,'Listas'!A62)&gt;1,"",'Listas'!A62))</f>
        <v/>
      </c>
      <c r="B68" s="15">
        <f>IF(OR($A68="",'Configuração'!$C$3&lt;&gt;"OK"),"",SUMIFS('Lançamentos'!$F$5:$F$204,'Lançamentos'!$C$5:$C$204,$A68,'Lançamentos'!$G$5:$G$204,"Confirmada",'Lançamentos'!$I$5:$I$204,"",'Lançamentos'!$B$5:$B$204,"&gt;="&amp;'Configuração'!$B$3,'Lançamentos'!$B$5:$B$204,"&lt;="&amp;'Configuração'!$B$4))</f>
        <v/>
      </c>
      <c r="C68" s="16">
        <f>IF(OR($A68="",'Configuração'!$C$3&lt;&gt;"OK"),"",COUNTIFS('Lançamentos'!$C$5:$C$204,$A68,'Lançamentos'!$G$5:$G$204,"Confirmada",'Lançamentos'!$I$5:$I$204,"",'Lançamentos'!$B$5:$B$204,"&gt;="&amp;'Configuração'!$B$3,'Lançamentos'!$B$5:$B$204,"&lt;="&amp;'Configuração'!$B$4))</f>
        <v/>
      </c>
      <c r="D68" s="15">
        <f>IFERROR(B68/C68,"")</f>
        <v/>
      </c>
      <c r="E68" s="15">
        <f>IF(OR($A68="",'Configuração'!$C$3&lt;&gt;"OK"),"",SUMIFS('Lançamentos'!$F$5:$F$204,'Lançamentos'!$C$5:$C$204,$A68,'Lançamentos'!$G$5:$G$204,"Confirmada",'Lançamentos'!$I$5:$I$204,"",'Lançamentos'!$B$5:$B$204,"&gt;="&amp;'Configuração'!$B$5,'Lançamentos'!$B$5:$B$204,"&lt;="&amp;'Configuração'!$B$6))</f>
        <v/>
      </c>
      <c r="F68" s="16">
        <f>IF(OR($A68="",'Configuração'!$C$3&lt;&gt;"OK"),"",COUNTIFS('Lançamentos'!$C$5:$C$204,$A68,'Lançamentos'!$G$5:$G$204,"Confirmada",'Lançamentos'!$I$5:$I$204,"",'Lançamentos'!$B$5:$B$204,"&gt;="&amp;'Configuração'!$B$5,'Lançamentos'!$B$5:$B$204,"&lt;="&amp;'Configuração'!$B$6))</f>
        <v/>
      </c>
      <c r="G68" s="15">
        <f>IF(OR($A68="",'Configuração'!$C$3&lt;&gt;"OK"),"",B68-E68)</f>
        <v/>
      </c>
      <c r="H68" s="17">
        <f>IF(OR($A68="",'Configuração'!$C$3&lt;&gt;"OK",E68=0),"",IFERROR(G68/E68,""))</f>
        <v/>
      </c>
      <c r="I68" s="17">
        <f>IF(OR($A68="",'Configuração'!$C$3&lt;&gt;"OK"),"",IFERROR(B68/SUM($B$11:$B$110),""))</f>
        <v/>
      </c>
      <c r="J68" s="18">
        <f>IF(OR($A68="",'Configuração'!$C$3&lt;&gt;"OK"),"",IF(B68=0,"Sem gasto no período",IF(OR(B68&gt;='Configuração'!$B$7,C68&gt;='Configuração'!$B$9,AND(E68&gt;0,H68&gt;='Configuração'!$B$8)),"Revisar","Acompanhar")))</f>
        <v/>
      </c>
      <c r="K68" s="19">
        <f>IF(OR($A68="",B68=0,'Configuração'!$C$3&lt;&gt;"OK"),"",IF(B68&gt;='Configuração'!$B$7,"Gasto acumulado atingiu o limite",IF(C68&gt;='Configuração'!$B$9,"Frequência atingiu o limite",IF(AND(E68&gt;0,H68&gt;='Configuração'!$B$8),"Variação atingiu o limite",IF(E68=0,"Sem base no período anterior","Dentro dos limites")))))</f>
        <v/>
      </c>
    </row>
    <row r="69">
      <c r="A69" s="8">
        <f>IF('Listas'!A63="","",IF(COUNTIF('Listas'!$A$5:A63,'Listas'!A63)&gt;1,"",'Listas'!A63))</f>
        <v/>
      </c>
      <c r="B69" s="9">
        <f>IF(OR($A69="",'Configuração'!$C$3&lt;&gt;"OK"),"",SUMIFS('Lançamentos'!$F$5:$F$204,'Lançamentos'!$C$5:$C$204,$A69,'Lançamentos'!$G$5:$G$204,"Confirmada",'Lançamentos'!$I$5:$I$204,"",'Lançamentos'!$B$5:$B$204,"&gt;="&amp;'Configuração'!$B$3,'Lançamentos'!$B$5:$B$204,"&lt;="&amp;'Configuração'!$B$4))</f>
        <v/>
      </c>
      <c r="C69" s="10">
        <f>IF(OR($A69="",'Configuração'!$C$3&lt;&gt;"OK"),"",COUNTIFS('Lançamentos'!$C$5:$C$204,$A69,'Lançamentos'!$G$5:$G$204,"Confirmada",'Lançamentos'!$I$5:$I$204,"",'Lançamentos'!$B$5:$B$204,"&gt;="&amp;'Configuração'!$B$3,'Lançamentos'!$B$5:$B$204,"&lt;="&amp;'Configuração'!$B$4))</f>
        <v/>
      </c>
      <c r="D69" s="9">
        <f>IFERROR(B69/C69,"")</f>
        <v/>
      </c>
      <c r="E69" s="9">
        <f>IF(OR($A69="",'Configuração'!$C$3&lt;&gt;"OK"),"",SUMIFS('Lançamentos'!$F$5:$F$204,'Lançamentos'!$C$5:$C$204,$A69,'Lançamentos'!$G$5:$G$204,"Confirmada",'Lançamentos'!$I$5:$I$204,"",'Lançamentos'!$B$5:$B$204,"&gt;="&amp;'Configuração'!$B$5,'Lançamentos'!$B$5:$B$204,"&lt;="&amp;'Configuração'!$B$6))</f>
        <v/>
      </c>
      <c r="F69" s="10">
        <f>IF(OR($A69="",'Configuração'!$C$3&lt;&gt;"OK"),"",COUNTIFS('Lançamentos'!$C$5:$C$204,$A69,'Lançamentos'!$G$5:$G$204,"Confirmada",'Lançamentos'!$I$5:$I$204,"",'Lançamentos'!$B$5:$B$204,"&gt;="&amp;'Configuração'!$B$5,'Lançamentos'!$B$5:$B$204,"&lt;="&amp;'Configuração'!$B$6))</f>
        <v/>
      </c>
      <c r="G69" s="9">
        <f>IF(OR($A69="",'Configuração'!$C$3&lt;&gt;"OK"),"",B69-E69)</f>
        <v/>
      </c>
      <c r="H69" s="11">
        <f>IF(OR($A69="",'Configuração'!$C$3&lt;&gt;"OK",E69=0),"",IFERROR(G69/E69,""))</f>
        <v/>
      </c>
      <c r="I69" s="11">
        <f>IF(OR($A69="",'Configuração'!$C$3&lt;&gt;"OK"),"",IFERROR(B69/SUM($B$11:$B$110),""))</f>
        <v/>
      </c>
      <c r="J69" s="12">
        <f>IF(OR($A69="",'Configuração'!$C$3&lt;&gt;"OK"),"",IF(B69=0,"Sem gasto no período",IF(OR(B69&gt;='Configuração'!$B$7,C69&gt;='Configuração'!$B$9,AND(E69&gt;0,H69&gt;='Configuração'!$B$8)),"Revisar","Acompanhar")))</f>
        <v/>
      </c>
      <c r="K69" s="13">
        <f>IF(OR($A69="",B69=0,'Configuração'!$C$3&lt;&gt;"OK"),"",IF(B69&gt;='Configuração'!$B$7,"Gasto acumulado atingiu o limite",IF(C69&gt;='Configuração'!$B$9,"Frequência atingiu o limite",IF(AND(E69&gt;0,H69&gt;='Configuração'!$B$8),"Variação atingiu o limite",IF(E69=0,"Sem base no período anterior","Dentro dos limites")))))</f>
        <v/>
      </c>
    </row>
    <row r="70">
      <c r="A70" s="14">
        <f>IF('Listas'!A64="","",IF(COUNTIF('Listas'!$A$5:A64,'Listas'!A64)&gt;1,"",'Listas'!A64))</f>
        <v/>
      </c>
      <c r="B70" s="15">
        <f>IF(OR($A70="",'Configuração'!$C$3&lt;&gt;"OK"),"",SUMIFS('Lançamentos'!$F$5:$F$204,'Lançamentos'!$C$5:$C$204,$A70,'Lançamentos'!$G$5:$G$204,"Confirmada",'Lançamentos'!$I$5:$I$204,"",'Lançamentos'!$B$5:$B$204,"&gt;="&amp;'Configuração'!$B$3,'Lançamentos'!$B$5:$B$204,"&lt;="&amp;'Configuração'!$B$4))</f>
        <v/>
      </c>
      <c r="C70" s="16">
        <f>IF(OR($A70="",'Configuração'!$C$3&lt;&gt;"OK"),"",COUNTIFS('Lançamentos'!$C$5:$C$204,$A70,'Lançamentos'!$G$5:$G$204,"Confirmada",'Lançamentos'!$I$5:$I$204,"",'Lançamentos'!$B$5:$B$204,"&gt;="&amp;'Configuração'!$B$3,'Lançamentos'!$B$5:$B$204,"&lt;="&amp;'Configuração'!$B$4))</f>
        <v/>
      </c>
      <c r="D70" s="15">
        <f>IFERROR(B70/C70,"")</f>
        <v/>
      </c>
      <c r="E70" s="15">
        <f>IF(OR($A70="",'Configuração'!$C$3&lt;&gt;"OK"),"",SUMIFS('Lançamentos'!$F$5:$F$204,'Lançamentos'!$C$5:$C$204,$A70,'Lançamentos'!$G$5:$G$204,"Confirmada",'Lançamentos'!$I$5:$I$204,"",'Lançamentos'!$B$5:$B$204,"&gt;="&amp;'Configuração'!$B$5,'Lançamentos'!$B$5:$B$204,"&lt;="&amp;'Configuração'!$B$6))</f>
        <v/>
      </c>
      <c r="F70" s="16">
        <f>IF(OR($A70="",'Configuração'!$C$3&lt;&gt;"OK"),"",COUNTIFS('Lançamentos'!$C$5:$C$204,$A70,'Lançamentos'!$G$5:$G$204,"Confirmada",'Lançamentos'!$I$5:$I$204,"",'Lançamentos'!$B$5:$B$204,"&gt;="&amp;'Configuração'!$B$5,'Lançamentos'!$B$5:$B$204,"&lt;="&amp;'Configuração'!$B$6))</f>
        <v/>
      </c>
      <c r="G70" s="15">
        <f>IF(OR($A70="",'Configuração'!$C$3&lt;&gt;"OK"),"",B70-E70)</f>
        <v/>
      </c>
      <c r="H70" s="17">
        <f>IF(OR($A70="",'Configuração'!$C$3&lt;&gt;"OK",E70=0),"",IFERROR(G70/E70,""))</f>
        <v/>
      </c>
      <c r="I70" s="17">
        <f>IF(OR($A70="",'Configuração'!$C$3&lt;&gt;"OK"),"",IFERROR(B70/SUM($B$11:$B$110),""))</f>
        <v/>
      </c>
      <c r="J70" s="18">
        <f>IF(OR($A70="",'Configuração'!$C$3&lt;&gt;"OK"),"",IF(B70=0,"Sem gasto no período",IF(OR(B70&gt;='Configuração'!$B$7,C70&gt;='Configuração'!$B$9,AND(E70&gt;0,H70&gt;='Configuração'!$B$8)),"Revisar","Acompanhar")))</f>
        <v/>
      </c>
      <c r="K70" s="19">
        <f>IF(OR($A70="",B70=0,'Configuração'!$C$3&lt;&gt;"OK"),"",IF(B70&gt;='Configuração'!$B$7,"Gasto acumulado atingiu o limite",IF(C70&gt;='Configuração'!$B$9,"Frequência atingiu o limite",IF(AND(E70&gt;0,H70&gt;='Configuração'!$B$8),"Variação atingiu o limite",IF(E70=0,"Sem base no período anterior","Dentro dos limites")))))</f>
        <v/>
      </c>
    </row>
    <row r="71">
      <c r="A71" s="8">
        <f>IF('Listas'!A65="","",IF(COUNTIF('Listas'!$A$5:A65,'Listas'!A65)&gt;1,"",'Listas'!A65))</f>
        <v/>
      </c>
      <c r="B71" s="9">
        <f>IF(OR($A71="",'Configuração'!$C$3&lt;&gt;"OK"),"",SUMIFS('Lançamentos'!$F$5:$F$204,'Lançamentos'!$C$5:$C$204,$A71,'Lançamentos'!$G$5:$G$204,"Confirmada",'Lançamentos'!$I$5:$I$204,"",'Lançamentos'!$B$5:$B$204,"&gt;="&amp;'Configuração'!$B$3,'Lançamentos'!$B$5:$B$204,"&lt;="&amp;'Configuração'!$B$4))</f>
        <v/>
      </c>
      <c r="C71" s="10">
        <f>IF(OR($A71="",'Configuração'!$C$3&lt;&gt;"OK"),"",COUNTIFS('Lançamentos'!$C$5:$C$204,$A71,'Lançamentos'!$G$5:$G$204,"Confirmada",'Lançamentos'!$I$5:$I$204,"",'Lançamentos'!$B$5:$B$204,"&gt;="&amp;'Configuração'!$B$3,'Lançamentos'!$B$5:$B$204,"&lt;="&amp;'Configuração'!$B$4))</f>
        <v/>
      </c>
      <c r="D71" s="9">
        <f>IFERROR(B71/C71,"")</f>
        <v/>
      </c>
      <c r="E71" s="9">
        <f>IF(OR($A71="",'Configuração'!$C$3&lt;&gt;"OK"),"",SUMIFS('Lançamentos'!$F$5:$F$204,'Lançamentos'!$C$5:$C$204,$A71,'Lançamentos'!$G$5:$G$204,"Confirmada",'Lançamentos'!$I$5:$I$204,"",'Lançamentos'!$B$5:$B$204,"&gt;="&amp;'Configuração'!$B$5,'Lançamentos'!$B$5:$B$204,"&lt;="&amp;'Configuração'!$B$6))</f>
        <v/>
      </c>
      <c r="F71" s="10">
        <f>IF(OR($A71="",'Configuração'!$C$3&lt;&gt;"OK"),"",COUNTIFS('Lançamentos'!$C$5:$C$204,$A71,'Lançamentos'!$G$5:$G$204,"Confirmada",'Lançamentos'!$I$5:$I$204,"",'Lançamentos'!$B$5:$B$204,"&gt;="&amp;'Configuração'!$B$5,'Lançamentos'!$B$5:$B$204,"&lt;="&amp;'Configuração'!$B$6))</f>
        <v/>
      </c>
      <c r="G71" s="9">
        <f>IF(OR($A71="",'Configuração'!$C$3&lt;&gt;"OK"),"",B71-E71)</f>
        <v/>
      </c>
      <c r="H71" s="11">
        <f>IF(OR($A71="",'Configuração'!$C$3&lt;&gt;"OK",E71=0),"",IFERROR(G71/E71,""))</f>
        <v/>
      </c>
      <c r="I71" s="11">
        <f>IF(OR($A71="",'Configuração'!$C$3&lt;&gt;"OK"),"",IFERROR(B71/SUM($B$11:$B$110),""))</f>
        <v/>
      </c>
      <c r="J71" s="12">
        <f>IF(OR($A71="",'Configuração'!$C$3&lt;&gt;"OK"),"",IF(B71=0,"Sem gasto no período",IF(OR(B71&gt;='Configuração'!$B$7,C71&gt;='Configuração'!$B$9,AND(E71&gt;0,H71&gt;='Configuração'!$B$8)),"Revisar","Acompanhar")))</f>
        <v/>
      </c>
      <c r="K71" s="13">
        <f>IF(OR($A71="",B71=0,'Configuração'!$C$3&lt;&gt;"OK"),"",IF(B71&gt;='Configuração'!$B$7,"Gasto acumulado atingiu o limite",IF(C71&gt;='Configuração'!$B$9,"Frequência atingiu o limite",IF(AND(E71&gt;0,H71&gt;='Configuração'!$B$8),"Variação atingiu o limite",IF(E71=0,"Sem base no período anterior","Dentro dos limites")))))</f>
        <v/>
      </c>
    </row>
    <row r="72">
      <c r="A72" s="14">
        <f>IF('Listas'!A66="","",IF(COUNTIF('Listas'!$A$5:A66,'Listas'!A66)&gt;1,"",'Listas'!A66))</f>
        <v/>
      </c>
      <c r="B72" s="15">
        <f>IF(OR($A72="",'Configuração'!$C$3&lt;&gt;"OK"),"",SUMIFS('Lançamentos'!$F$5:$F$204,'Lançamentos'!$C$5:$C$204,$A72,'Lançamentos'!$G$5:$G$204,"Confirmada",'Lançamentos'!$I$5:$I$204,"",'Lançamentos'!$B$5:$B$204,"&gt;="&amp;'Configuração'!$B$3,'Lançamentos'!$B$5:$B$204,"&lt;="&amp;'Configuração'!$B$4))</f>
        <v/>
      </c>
      <c r="C72" s="16">
        <f>IF(OR($A72="",'Configuração'!$C$3&lt;&gt;"OK"),"",COUNTIFS('Lançamentos'!$C$5:$C$204,$A72,'Lançamentos'!$G$5:$G$204,"Confirmada",'Lançamentos'!$I$5:$I$204,"",'Lançamentos'!$B$5:$B$204,"&gt;="&amp;'Configuração'!$B$3,'Lançamentos'!$B$5:$B$204,"&lt;="&amp;'Configuração'!$B$4))</f>
        <v/>
      </c>
      <c r="D72" s="15">
        <f>IFERROR(B72/C72,"")</f>
        <v/>
      </c>
      <c r="E72" s="15">
        <f>IF(OR($A72="",'Configuração'!$C$3&lt;&gt;"OK"),"",SUMIFS('Lançamentos'!$F$5:$F$204,'Lançamentos'!$C$5:$C$204,$A72,'Lançamentos'!$G$5:$G$204,"Confirmada",'Lançamentos'!$I$5:$I$204,"",'Lançamentos'!$B$5:$B$204,"&gt;="&amp;'Configuração'!$B$5,'Lançamentos'!$B$5:$B$204,"&lt;="&amp;'Configuração'!$B$6))</f>
        <v/>
      </c>
      <c r="F72" s="16">
        <f>IF(OR($A72="",'Configuração'!$C$3&lt;&gt;"OK"),"",COUNTIFS('Lançamentos'!$C$5:$C$204,$A72,'Lançamentos'!$G$5:$G$204,"Confirmada",'Lançamentos'!$I$5:$I$204,"",'Lançamentos'!$B$5:$B$204,"&gt;="&amp;'Configuração'!$B$5,'Lançamentos'!$B$5:$B$204,"&lt;="&amp;'Configuração'!$B$6))</f>
        <v/>
      </c>
      <c r="G72" s="15">
        <f>IF(OR($A72="",'Configuração'!$C$3&lt;&gt;"OK"),"",B72-E72)</f>
        <v/>
      </c>
      <c r="H72" s="17">
        <f>IF(OR($A72="",'Configuração'!$C$3&lt;&gt;"OK",E72=0),"",IFERROR(G72/E72,""))</f>
        <v/>
      </c>
      <c r="I72" s="17">
        <f>IF(OR($A72="",'Configuração'!$C$3&lt;&gt;"OK"),"",IFERROR(B72/SUM($B$11:$B$110),""))</f>
        <v/>
      </c>
      <c r="J72" s="18">
        <f>IF(OR($A72="",'Configuração'!$C$3&lt;&gt;"OK"),"",IF(B72=0,"Sem gasto no período",IF(OR(B72&gt;='Configuração'!$B$7,C72&gt;='Configuração'!$B$9,AND(E72&gt;0,H72&gt;='Configuração'!$B$8)),"Revisar","Acompanhar")))</f>
        <v/>
      </c>
      <c r="K72" s="19">
        <f>IF(OR($A72="",B72=0,'Configuração'!$C$3&lt;&gt;"OK"),"",IF(B72&gt;='Configuração'!$B$7,"Gasto acumulado atingiu o limite",IF(C72&gt;='Configuração'!$B$9,"Frequência atingiu o limite",IF(AND(E72&gt;0,H72&gt;='Configuração'!$B$8),"Variação atingiu o limite",IF(E72=0,"Sem base no período anterior","Dentro dos limites")))))</f>
        <v/>
      </c>
    </row>
    <row r="73">
      <c r="A73" s="8">
        <f>IF('Listas'!A67="","",IF(COUNTIF('Listas'!$A$5:A67,'Listas'!A67)&gt;1,"",'Listas'!A67))</f>
        <v/>
      </c>
      <c r="B73" s="9">
        <f>IF(OR($A73="",'Configuração'!$C$3&lt;&gt;"OK"),"",SUMIFS('Lançamentos'!$F$5:$F$204,'Lançamentos'!$C$5:$C$204,$A73,'Lançamentos'!$G$5:$G$204,"Confirmada",'Lançamentos'!$I$5:$I$204,"",'Lançamentos'!$B$5:$B$204,"&gt;="&amp;'Configuração'!$B$3,'Lançamentos'!$B$5:$B$204,"&lt;="&amp;'Configuração'!$B$4))</f>
        <v/>
      </c>
      <c r="C73" s="10">
        <f>IF(OR($A73="",'Configuração'!$C$3&lt;&gt;"OK"),"",COUNTIFS('Lançamentos'!$C$5:$C$204,$A73,'Lançamentos'!$G$5:$G$204,"Confirmada",'Lançamentos'!$I$5:$I$204,"",'Lançamentos'!$B$5:$B$204,"&gt;="&amp;'Configuração'!$B$3,'Lançamentos'!$B$5:$B$204,"&lt;="&amp;'Configuração'!$B$4))</f>
        <v/>
      </c>
      <c r="D73" s="9">
        <f>IFERROR(B73/C73,"")</f>
        <v/>
      </c>
      <c r="E73" s="9">
        <f>IF(OR($A73="",'Configuração'!$C$3&lt;&gt;"OK"),"",SUMIFS('Lançamentos'!$F$5:$F$204,'Lançamentos'!$C$5:$C$204,$A73,'Lançamentos'!$G$5:$G$204,"Confirmada",'Lançamentos'!$I$5:$I$204,"",'Lançamentos'!$B$5:$B$204,"&gt;="&amp;'Configuração'!$B$5,'Lançamentos'!$B$5:$B$204,"&lt;="&amp;'Configuração'!$B$6))</f>
        <v/>
      </c>
      <c r="F73" s="10">
        <f>IF(OR($A73="",'Configuração'!$C$3&lt;&gt;"OK"),"",COUNTIFS('Lançamentos'!$C$5:$C$204,$A73,'Lançamentos'!$G$5:$G$204,"Confirmada",'Lançamentos'!$I$5:$I$204,"",'Lançamentos'!$B$5:$B$204,"&gt;="&amp;'Configuração'!$B$5,'Lançamentos'!$B$5:$B$204,"&lt;="&amp;'Configuração'!$B$6))</f>
        <v/>
      </c>
      <c r="G73" s="9">
        <f>IF(OR($A73="",'Configuração'!$C$3&lt;&gt;"OK"),"",B73-E73)</f>
        <v/>
      </c>
      <c r="H73" s="11">
        <f>IF(OR($A73="",'Configuração'!$C$3&lt;&gt;"OK",E73=0),"",IFERROR(G73/E73,""))</f>
        <v/>
      </c>
      <c r="I73" s="11">
        <f>IF(OR($A73="",'Configuração'!$C$3&lt;&gt;"OK"),"",IFERROR(B73/SUM($B$11:$B$110),""))</f>
        <v/>
      </c>
      <c r="J73" s="12">
        <f>IF(OR($A73="",'Configuração'!$C$3&lt;&gt;"OK"),"",IF(B73=0,"Sem gasto no período",IF(OR(B73&gt;='Configuração'!$B$7,C73&gt;='Configuração'!$B$9,AND(E73&gt;0,H73&gt;='Configuração'!$B$8)),"Revisar","Acompanhar")))</f>
        <v/>
      </c>
      <c r="K73" s="13">
        <f>IF(OR($A73="",B73=0,'Configuração'!$C$3&lt;&gt;"OK"),"",IF(B73&gt;='Configuração'!$B$7,"Gasto acumulado atingiu o limite",IF(C73&gt;='Configuração'!$B$9,"Frequência atingiu o limite",IF(AND(E73&gt;0,H73&gt;='Configuração'!$B$8),"Variação atingiu o limite",IF(E73=0,"Sem base no período anterior","Dentro dos limites")))))</f>
        <v/>
      </c>
    </row>
    <row r="74">
      <c r="A74" s="14">
        <f>IF('Listas'!A68="","",IF(COUNTIF('Listas'!$A$5:A68,'Listas'!A68)&gt;1,"",'Listas'!A68))</f>
        <v/>
      </c>
      <c r="B74" s="15">
        <f>IF(OR($A74="",'Configuração'!$C$3&lt;&gt;"OK"),"",SUMIFS('Lançamentos'!$F$5:$F$204,'Lançamentos'!$C$5:$C$204,$A74,'Lançamentos'!$G$5:$G$204,"Confirmada",'Lançamentos'!$I$5:$I$204,"",'Lançamentos'!$B$5:$B$204,"&gt;="&amp;'Configuração'!$B$3,'Lançamentos'!$B$5:$B$204,"&lt;="&amp;'Configuração'!$B$4))</f>
        <v/>
      </c>
      <c r="C74" s="16">
        <f>IF(OR($A74="",'Configuração'!$C$3&lt;&gt;"OK"),"",COUNTIFS('Lançamentos'!$C$5:$C$204,$A74,'Lançamentos'!$G$5:$G$204,"Confirmada",'Lançamentos'!$I$5:$I$204,"",'Lançamentos'!$B$5:$B$204,"&gt;="&amp;'Configuração'!$B$3,'Lançamentos'!$B$5:$B$204,"&lt;="&amp;'Configuração'!$B$4))</f>
        <v/>
      </c>
      <c r="D74" s="15">
        <f>IFERROR(B74/C74,"")</f>
        <v/>
      </c>
      <c r="E74" s="15">
        <f>IF(OR($A74="",'Configuração'!$C$3&lt;&gt;"OK"),"",SUMIFS('Lançamentos'!$F$5:$F$204,'Lançamentos'!$C$5:$C$204,$A74,'Lançamentos'!$G$5:$G$204,"Confirmada",'Lançamentos'!$I$5:$I$204,"",'Lançamentos'!$B$5:$B$204,"&gt;="&amp;'Configuração'!$B$5,'Lançamentos'!$B$5:$B$204,"&lt;="&amp;'Configuração'!$B$6))</f>
        <v/>
      </c>
      <c r="F74" s="16">
        <f>IF(OR($A74="",'Configuração'!$C$3&lt;&gt;"OK"),"",COUNTIFS('Lançamentos'!$C$5:$C$204,$A74,'Lançamentos'!$G$5:$G$204,"Confirmada",'Lançamentos'!$I$5:$I$204,"",'Lançamentos'!$B$5:$B$204,"&gt;="&amp;'Configuração'!$B$5,'Lançamentos'!$B$5:$B$204,"&lt;="&amp;'Configuração'!$B$6))</f>
        <v/>
      </c>
      <c r="G74" s="15">
        <f>IF(OR($A74="",'Configuração'!$C$3&lt;&gt;"OK"),"",B74-E74)</f>
        <v/>
      </c>
      <c r="H74" s="17">
        <f>IF(OR($A74="",'Configuração'!$C$3&lt;&gt;"OK",E74=0),"",IFERROR(G74/E74,""))</f>
        <v/>
      </c>
      <c r="I74" s="17">
        <f>IF(OR($A74="",'Configuração'!$C$3&lt;&gt;"OK"),"",IFERROR(B74/SUM($B$11:$B$110),""))</f>
        <v/>
      </c>
      <c r="J74" s="18">
        <f>IF(OR($A74="",'Configuração'!$C$3&lt;&gt;"OK"),"",IF(B74=0,"Sem gasto no período",IF(OR(B74&gt;='Configuração'!$B$7,C74&gt;='Configuração'!$B$9,AND(E74&gt;0,H74&gt;='Configuração'!$B$8)),"Revisar","Acompanhar")))</f>
        <v/>
      </c>
      <c r="K74" s="19">
        <f>IF(OR($A74="",B74=0,'Configuração'!$C$3&lt;&gt;"OK"),"",IF(B74&gt;='Configuração'!$B$7,"Gasto acumulado atingiu o limite",IF(C74&gt;='Configuração'!$B$9,"Frequência atingiu o limite",IF(AND(E74&gt;0,H74&gt;='Configuração'!$B$8),"Variação atingiu o limite",IF(E74=0,"Sem base no período anterior","Dentro dos limites")))))</f>
        <v/>
      </c>
    </row>
    <row r="75">
      <c r="A75" s="8">
        <f>IF('Listas'!A69="","",IF(COUNTIF('Listas'!$A$5:A69,'Listas'!A69)&gt;1,"",'Listas'!A69))</f>
        <v/>
      </c>
      <c r="B75" s="9">
        <f>IF(OR($A75="",'Configuração'!$C$3&lt;&gt;"OK"),"",SUMIFS('Lançamentos'!$F$5:$F$204,'Lançamentos'!$C$5:$C$204,$A75,'Lançamentos'!$G$5:$G$204,"Confirmada",'Lançamentos'!$I$5:$I$204,"",'Lançamentos'!$B$5:$B$204,"&gt;="&amp;'Configuração'!$B$3,'Lançamentos'!$B$5:$B$204,"&lt;="&amp;'Configuração'!$B$4))</f>
        <v/>
      </c>
      <c r="C75" s="10">
        <f>IF(OR($A75="",'Configuração'!$C$3&lt;&gt;"OK"),"",COUNTIFS('Lançamentos'!$C$5:$C$204,$A75,'Lançamentos'!$G$5:$G$204,"Confirmada",'Lançamentos'!$I$5:$I$204,"",'Lançamentos'!$B$5:$B$204,"&gt;="&amp;'Configuração'!$B$3,'Lançamentos'!$B$5:$B$204,"&lt;="&amp;'Configuração'!$B$4))</f>
        <v/>
      </c>
      <c r="D75" s="9">
        <f>IFERROR(B75/C75,"")</f>
        <v/>
      </c>
      <c r="E75" s="9">
        <f>IF(OR($A75="",'Configuração'!$C$3&lt;&gt;"OK"),"",SUMIFS('Lançamentos'!$F$5:$F$204,'Lançamentos'!$C$5:$C$204,$A75,'Lançamentos'!$G$5:$G$204,"Confirmada",'Lançamentos'!$I$5:$I$204,"",'Lançamentos'!$B$5:$B$204,"&gt;="&amp;'Configuração'!$B$5,'Lançamentos'!$B$5:$B$204,"&lt;="&amp;'Configuração'!$B$6))</f>
        <v/>
      </c>
      <c r="F75" s="10">
        <f>IF(OR($A75="",'Configuração'!$C$3&lt;&gt;"OK"),"",COUNTIFS('Lançamentos'!$C$5:$C$204,$A75,'Lançamentos'!$G$5:$G$204,"Confirmada",'Lançamentos'!$I$5:$I$204,"",'Lançamentos'!$B$5:$B$204,"&gt;="&amp;'Configuração'!$B$5,'Lançamentos'!$B$5:$B$204,"&lt;="&amp;'Configuração'!$B$6))</f>
        <v/>
      </c>
      <c r="G75" s="9">
        <f>IF(OR($A75="",'Configuração'!$C$3&lt;&gt;"OK"),"",B75-E75)</f>
        <v/>
      </c>
      <c r="H75" s="11">
        <f>IF(OR($A75="",'Configuração'!$C$3&lt;&gt;"OK",E75=0),"",IFERROR(G75/E75,""))</f>
        <v/>
      </c>
      <c r="I75" s="11">
        <f>IF(OR($A75="",'Configuração'!$C$3&lt;&gt;"OK"),"",IFERROR(B75/SUM($B$11:$B$110),""))</f>
        <v/>
      </c>
      <c r="J75" s="12">
        <f>IF(OR($A75="",'Configuração'!$C$3&lt;&gt;"OK"),"",IF(B75=0,"Sem gasto no período",IF(OR(B75&gt;='Configuração'!$B$7,C75&gt;='Configuração'!$B$9,AND(E75&gt;0,H75&gt;='Configuração'!$B$8)),"Revisar","Acompanhar")))</f>
        <v/>
      </c>
      <c r="K75" s="13">
        <f>IF(OR($A75="",B75=0,'Configuração'!$C$3&lt;&gt;"OK"),"",IF(B75&gt;='Configuração'!$B$7,"Gasto acumulado atingiu o limite",IF(C75&gt;='Configuração'!$B$9,"Frequência atingiu o limite",IF(AND(E75&gt;0,H75&gt;='Configuração'!$B$8),"Variação atingiu o limite",IF(E75=0,"Sem base no período anterior","Dentro dos limites")))))</f>
        <v/>
      </c>
    </row>
    <row r="76">
      <c r="A76" s="14">
        <f>IF('Listas'!A70="","",IF(COUNTIF('Listas'!$A$5:A70,'Listas'!A70)&gt;1,"",'Listas'!A70))</f>
        <v/>
      </c>
      <c r="B76" s="15">
        <f>IF(OR($A76="",'Configuração'!$C$3&lt;&gt;"OK"),"",SUMIFS('Lançamentos'!$F$5:$F$204,'Lançamentos'!$C$5:$C$204,$A76,'Lançamentos'!$G$5:$G$204,"Confirmada",'Lançamentos'!$I$5:$I$204,"",'Lançamentos'!$B$5:$B$204,"&gt;="&amp;'Configuração'!$B$3,'Lançamentos'!$B$5:$B$204,"&lt;="&amp;'Configuração'!$B$4))</f>
        <v/>
      </c>
      <c r="C76" s="16">
        <f>IF(OR($A76="",'Configuração'!$C$3&lt;&gt;"OK"),"",COUNTIFS('Lançamentos'!$C$5:$C$204,$A76,'Lançamentos'!$G$5:$G$204,"Confirmada",'Lançamentos'!$I$5:$I$204,"",'Lançamentos'!$B$5:$B$204,"&gt;="&amp;'Configuração'!$B$3,'Lançamentos'!$B$5:$B$204,"&lt;="&amp;'Configuração'!$B$4))</f>
        <v/>
      </c>
      <c r="D76" s="15">
        <f>IFERROR(B76/C76,"")</f>
        <v/>
      </c>
      <c r="E76" s="15">
        <f>IF(OR($A76="",'Configuração'!$C$3&lt;&gt;"OK"),"",SUMIFS('Lançamentos'!$F$5:$F$204,'Lançamentos'!$C$5:$C$204,$A76,'Lançamentos'!$G$5:$G$204,"Confirmada",'Lançamentos'!$I$5:$I$204,"",'Lançamentos'!$B$5:$B$204,"&gt;="&amp;'Configuração'!$B$5,'Lançamentos'!$B$5:$B$204,"&lt;="&amp;'Configuração'!$B$6))</f>
        <v/>
      </c>
      <c r="F76" s="16">
        <f>IF(OR($A76="",'Configuração'!$C$3&lt;&gt;"OK"),"",COUNTIFS('Lançamentos'!$C$5:$C$204,$A76,'Lançamentos'!$G$5:$G$204,"Confirmada",'Lançamentos'!$I$5:$I$204,"",'Lançamentos'!$B$5:$B$204,"&gt;="&amp;'Configuração'!$B$5,'Lançamentos'!$B$5:$B$204,"&lt;="&amp;'Configuração'!$B$6))</f>
        <v/>
      </c>
      <c r="G76" s="15">
        <f>IF(OR($A76="",'Configuração'!$C$3&lt;&gt;"OK"),"",B76-E76)</f>
        <v/>
      </c>
      <c r="H76" s="17">
        <f>IF(OR($A76="",'Configuração'!$C$3&lt;&gt;"OK",E76=0),"",IFERROR(G76/E76,""))</f>
        <v/>
      </c>
      <c r="I76" s="17">
        <f>IF(OR($A76="",'Configuração'!$C$3&lt;&gt;"OK"),"",IFERROR(B76/SUM($B$11:$B$110),""))</f>
        <v/>
      </c>
      <c r="J76" s="18">
        <f>IF(OR($A76="",'Configuração'!$C$3&lt;&gt;"OK"),"",IF(B76=0,"Sem gasto no período",IF(OR(B76&gt;='Configuração'!$B$7,C76&gt;='Configuração'!$B$9,AND(E76&gt;0,H76&gt;='Configuração'!$B$8)),"Revisar","Acompanhar")))</f>
        <v/>
      </c>
      <c r="K76" s="19">
        <f>IF(OR($A76="",B76=0,'Configuração'!$C$3&lt;&gt;"OK"),"",IF(B76&gt;='Configuração'!$B$7,"Gasto acumulado atingiu o limite",IF(C76&gt;='Configuração'!$B$9,"Frequência atingiu o limite",IF(AND(E76&gt;0,H76&gt;='Configuração'!$B$8),"Variação atingiu o limite",IF(E76=0,"Sem base no período anterior","Dentro dos limites")))))</f>
        <v/>
      </c>
    </row>
    <row r="77">
      <c r="A77" s="8">
        <f>IF('Listas'!A71="","",IF(COUNTIF('Listas'!$A$5:A71,'Listas'!A71)&gt;1,"",'Listas'!A71))</f>
        <v/>
      </c>
      <c r="B77" s="9">
        <f>IF(OR($A77="",'Configuração'!$C$3&lt;&gt;"OK"),"",SUMIFS('Lançamentos'!$F$5:$F$204,'Lançamentos'!$C$5:$C$204,$A77,'Lançamentos'!$G$5:$G$204,"Confirmada",'Lançamentos'!$I$5:$I$204,"",'Lançamentos'!$B$5:$B$204,"&gt;="&amp;'Configuração'!$B$3,'Lançamentos'!$B$5:$B$204,"&lt;="&amp;'Configuração'!$B$4))</f>
        <v/>
      </c>
      <c r="C77" s="10">
        <f>IF(OR($A77="",'Configuração'!$C$3&lt;&gt;"OK"),"",COUNTIFS('Lançamentos'!$C$5:$C$204,$A77,'Lançamentos'!$G$5:$G$204,"Confirmada",'Lançamentos'!$I$5:$I$204,"",'Lançamentos'!$B$5:$B$204,"&gt;="&amp;'Configuração'!$B$3,'Lançamentos'!$B$5:$B$204,"&lt;="&amp;'Configuração'!$B$4))</f>
        <v/>
      </c>
      <c r="D77" s="9">
        <f>IFERROR(B77/C77,"")</f>
        <v/>
      </c>
      <c r="E77" s="9">
        <f>IF(OR($A77="",'Configuração'!$C$3&lt;&gt;"OK"),"",SUMIFS('Lançamentos'!$F$5:$F$204,'Lançamentos'!$C$5:$C$204,$A77,'Lançamentos'!$G$5:$G$204,"Confirmada",'Lançamentos'!$I$5:$I$204,"",'Lançamentos'!$B$5:$B$204,"&gt;="&amp;'Configuração'!$B$5,'Lançamentos'!$B$5:$B$204,"&lt;="&amp;'Configuração'!$B$6))</f>
        <v/>
      </c>
      <c r="F77" s="10">
        <f>IF(OR($A77="",'Configuração'!$C$3&lt;&gt;"OK"),"",COUNTIFS('Lançamentos'!$C$5:$C$204,$A77,'Lançamentos'!$G$5:$G$204,"Confirmada",'Lançamentos'!$I$5:$I$204,"",'Lançamentos'!$B$5:$B$204,"&gt;="&amp;'Configuração'!$B$5,'Lançamentos'!$B$5:$B$204,"&lt;="&amp;'Configuração'!$B$6))</f>
        <v/>
      </c>
      <c r="G77" s="9">
        <f>IF(OR($A77="",'Configuração'!$C$3&lt;&gt;"OK"),"",B77-E77)</f>
        <v/>
      </c>
      <c r="H77" s="11">
        <f>IF(OR($A77="",'Configuração'!$C$3&lt;&gt;"OK",E77=0),"",IFERROR(G77/E77,""))</f>
        <v/>
      </c>
      <c r="I77" s="11">
        <f>IF(OR($A77="",'Configuração'!$C$3&lt;&gt;"OK"),"",IFERROR(B77/SUM($B$11:$B$110),""))</f>
        <v/>
      </c>
      <c r="J77" s="12">
        <f>IF(OR($A77="",'Configuração'!$C$3&lt;&gt;"OK"),"",IF(B77=0,"Sem gasto no período",IF(OR(B77&gt;='Configuração'!$B$7,C77&gt;='Configuração'!$B$9,AND(E77&gt;0,H77&gt;='Configuração'!$B$8)),"Revisar","Acompanhar")))</f>
        <v/>
      </c>
      <c r="K77" s="13">
        <f>IF(OR($A77="",B77=0,'Configuração'!$C$3&lt;&gt;"OK"),"",IF(B77&gt;='Configuração'!$B$7,"Gasto acumulado atingiu o limite",IF(C77&gt;='Configuração'!$B$9,"Frequência atingiu o limite",IF(AND(E77&gt;0,H77&gt;='Configuração'!$B$8),"Variação atingiu o limite",IF(E77=0,"Sem base no período anterior","Dentro dos limites")))))</f>
        <v/>
      </c>
    </row>
    <row r="78">
      <c r="A78" s="14">
        <f>IF('Listas'!A72="","",IF(COUNTIF('Listas'!$A$5:A72,'Listas'!A72)&gt;1,"",'Listas'!A72))</f>
        <v/>
      </c>
      <c r="B78" s="15">
        <f>IF(OR($A78="",'Configuração'!$C$3&lt;&gt;"OK"),"",SUMIFS('Lançamentos'!$F$5:$F$204,'Lançamentos'!$C$5:$C$204,$A78,'Lançamentos'!$G$5:$G$204,"Confirmada",'Lançamentos'!$I$5:$I$204,"",'Lançamentos'!$B$5:$B$204,"&gt;="&amp;'Configuração'!$B$3,'Lançamentos'!$B$5:$B$204,"&lt;="&amp;'Configuração'!$B$4))</f>
        <v/>
      </c>
      <c r="C78" s="16">
        <f>IF(OR($A78="",'Configuração'!$C$3&lt;&gt;"OK"),"",COUNTIFS('Lançamentos'!$C$5:$C$204,$A78,'Lançamentos'!$G$5:$G$204,"Confirmada",'Lançamentos'!$I$5:$I$204,"",'Lançamentos'!$B$5:$B$204,"&gt;="&amp;'Configuração'!$B$3,'Lançamentos'!$B$5:$B$204,"&lt;="&amp;'Configuração'!$B$4))</f>
        <v/>
      </c>
      <c r="D78" s="15">
        <f>IFERROR(B78/C78,"")</f>
        <v/>
      </c>
      <c r="E78" s="15">
        <f>IF(OR($A78="",'Configuração'!$C$3&lt;&gt;"OK"),"",SUMIFS('Lançamentos'!$F$5:$F$204,'Lançamentos'!$C$5:$C$204,$A78,'Lançamentos'!$G$5:$G$204,"Confirmada",'Lançamentos'!$I$5:$I$204,"",'Lançamentos'!$B$5:$B$204,"&gt;="&amp;'Configuração'!$B$5,'Lançamentos'!$B$5:$B$204,"&lt;="&amp;'Configuração'!$B$6))</f>
        <v/>
      </c>
      <c r="F78" s="16">
        <f>IF(OR($A78="",'Configuração'!$C$3&lt;&gt;"OK"),"",COUNTIFS('Lançamentos'!$C$5:$C$204,$A78,'Lançamentos'!$G$5:$G$204,"Confirmada",'Lançamentos'!$I$5:$I$204,"",'Lançamentos'!$B$5:$B$204,"&gt;="&amp;'Configuração'!$B$5,'Lançamentos'!$B$5:$B$204,"&lt;="&amp;'Configuração'!$B$6))</f>
        <v/>
      </c>
      <c r="G78" s="15">
        <f>IF(OR($A78="",'Configuração'!$C$3&lt;&gt;"OK"),"",B78-E78)</f>
        <v/>
      </c>
      <c r="H78" s="17">
        <f>IF(OR($A78="",'Configuração'!$C$3&lt;&gt;"OK",E78=0),"",IFERROR(G78/E78,""))</f>
        <v/>
      </c>
      <c r="I78" s="17">
        <f>IF(OR($A78="",'Configuração'!$C$3&lt;&gt;"OK"),"",IFERROR(B78/SUM($B$11:$B$110),""))</f>
        <v/>
      </c>
      <c r="J78" s="18">
        <f>IF(OR($A78="",'Configuração'!$C$3&lt;&gt;"OK"),"",IF(B78=0,"Sem gasto no período",IF(OR(B78&gt;='Configuração'!$B$7,C78&gt;='Configuração'!$B$9,AND(E78&gt;0,H78&gt;='Configuração'!$B$8)),"Revisar","Acompanhar")))</f>
        <v/>
      </c>
      <c r="K78" s="19">
        <f>IF(OR($A78="",B78=0,'Configuração'!$C$3&lt;&gt;"OK"),"",IF(B78&gt;='Configuração'!$B$7,"Gasto acumulado atingiu o limite",IF(C78&gt;='Configuração'!$B$9,"Frequência atingiu o limite",IF(AND(E78&gt;0,H78&gt;='Configuração'!$B$8),"Variação atingiu o limite",IF(E78=0,"Sem base no período anterior","Dentro dos limites")))))</f>
        <v/>
      </c>
    </row>
    <row r="79">
      <c r="A79" s="8">
        <f>IF('Listas'!A73="","",IF(COUNTIF('Listas'!$A$5:A73,'Listas'!A73)&gt;1,"",'Listas'!A73))</f>
        <v/>
      </c>
      <c r="B79" s="9">
        <f>IF(OR($A79="",'Configuração'!$C$3&lt;&gt;"OK"),"",SUMIFS('Lançamentos'!$F$5:$F$204,'Lançamentos'!$C$5:$C$204,$A79,'Lançamentos'!$G$5:$G$204,"Confirmada",'Lançamentos'!$I$5:$I$204,"",'Lançamentos'!$B$5:$B$204,"&gt;="&amp;'Configuração'!$B$3,'Lançamentos'!$B$5:$B$204,"&lt;="&amp;'Configuração'!$B$4))</f>
        <v/>
      </c>
      <c r="C79" s="10">
        <f>IF(OR($A79="",'Configuração'!$C$3&lt;&gt;"OK"),"",COUNTIFS('Lançamentos'!$C$5:$C$204,$A79,'Lançamentos'!$G$5:$G$204,"Confirmada",'Lançamentos'!$I$5:$I$204,"",'Lançamentos'!$B$5:$B$204,"&gt;="&amp;'Configuração'!$B$3,'Lançamentos'!$B$5:$B$204,"&lt;="&amp;'Configuração'!$B$4))</f>
        <v/>
      </c>
      <c r="D79" s="9">
        <f>IFERROR(B79/C79,"")</f>
        <v/>
      </c>
      <c r="E79" s="9">
        <f>IF(OR($A79="",'Configuração'!$C$3&lt;&gt;"OK"),"",SUMIFS('Lançamentos'!$F$5:$F$204,'Lançamentos'!$C$5:$C$204,$A79,'Lançamentos'!$G$5:$G$204,"Confirmada",'Lançamentos'!$I$5:$I$204,"",'Lançamentos'!$B$5:$B$204,"&gt;="&amp;'Configuração'!$B$5,'Lançamentos'!$B$5:$B$204,"&lt;="&amp;'Configuração'!$B$6))</f>
        <v/>
      </c>
      <c r="F79" s="10">
        <f>IF(OR($A79="",'Configuração'!$C$3&lt;&gt;"OK"),"",COUNTIFS('Lançamentos'!$C$5:$C$204,$A79,'Lançamentos'!$G$5:$G$204,"Confirmada",'Lançamentos'!$I$5:$I$204,"",'Lançamentos'!$B$5:$B$204,"&gt;="&amp;'Configuração'!$B$5,'Lançamentos'!$B$5:$B$204,"&lt;="&amp;'Configuração'!$B$6))</f>
        <v/>
      </c>
      <c r="G79" s="9">
        <f>IF(OR($A79="",'Configuração'!$C$3&lt;&gt;"OK"),"",B79-E79)</f>
        <v/>
      </c>
      <c r="H79" s="11">
        <f>IF(OR($A79="",'Configuração'!$C$3&lt;&gt;"OK",E79=0),"",IFERROR(G79/E79,""))</f>
        <v/>
      </c>
      <c r="I79" s="11">
        <f>IF(OR($A79="",'Configuração'!$C$3&lt;&gt;"OK"),"",IFERROR(B79/SUM($B$11:$B$110),""))</f>
        <v/>
      </c>
      <c r="J79" s="12">
        <f>IF(OR($A79="",'Configuração'!$C$3&lt;&gt;"OK"),"",IF(B79=0,"Sem gasto no período",IF(OR(B79&gt;='Configuração'!$B$7,C79&gt;='Configuração'!$B$9,AND(E79&gt;0,H79&gt;='Configuração'!$B$8)),"Revisar","Acompanhar")))</f>
        <v/>
      </c>
      <c r="K79" s="13">
        <f>IF(OR($A79="",B79=0,'Configuração'!$C$3&lt;&gt;"OK"),"",IF(B79&gt;='Configuração'!$B$7,"Gasto acumulado atingiu o limite",IF(C79&gt;='Configuração'!$B$9,"Frequência atingiu o limite",IF(AND(E79&gt;0,H79&gt;='Configuração'!$B$8),"Variação atingiu o limite",IF(E79=0,"Sem base no período anterior","Dentro dos limites")))))</f>
        <v/>
      </c>
    </row>
    <row r="80">
      <c r="A80" s="14">
        <f>IF('Listas'!A74="","",IF(COUNTIF('Listas'!$A$5:A74,'Listas'!A74)&gt;1,"",'Listas'!A74))</f>
        <v/>
      </c>
      <c r="B80" s="15">
        <f>IF(OR($A80="",'Configuração'!$C$3&lt;&gt;"OK"),"",SUMIFS('Lançamentos'!$F$5:$F$204,'Lançamentos'!$C$5:$C$204,$A80,'Lançamentos'!$G$5:$G$204,"Confirmada",'Lançamentos'!$I$5:$I$204,"",'Lançamentos'!$B$5:$B$204,"&gt;="&amp;'Configuração'!$B$3,'Lançamentos'!$B$5:$B$204,"&lt;="&amp;'Configuração'!$B$4))</f>
        <v/>
      </c>
      <c r="C80" s="16">
        <f>IF(OR($A80="",'Configuração'!$C$3&lt;&gt;"OK"),"",COUNTIFS('Lançamentos'!$C$5:$C$204,$A80,'Lançamentos'!$G$5:$G$204,"Confirmada",'Lançamentos'!$I$5:$I$204,"",'Lançamentos'!$B$5:$B$204,"&gt;="&amp;'Configuração'!$B$3,'Lançamentos'!$B$5:$B$204,"&lt;="&amp;'Configuração'!$B$4))</f>
        <v/>
      </c>
      <c r="D80" s="15">
        <f>IFERROR(B80/C80,"")</f>
        <v/>
      </c>
      <c r="E80" s="15">
        <f>IF(OR($A80="",'Configuração'!$C$3&lt;&gt;"OK"),"",SUMIFS('Lançamentos'!$F$5:$F$204,'Lançamentos'!$C$5:$C$204,$A80,'Lançamentos'!$G$5:$G$204,"Confirmada",'Lançamentos'!$I$5:$I$204,"",'Lançamentos'!$B$5:$B$204,"&gt;="&amp;'Configuração'!$B$5,'Lançamentos'!$B$5:$B$204,"&lt;="&amp;'Configuração'!$B$6))</f>
        <v/>
      </c>
      <c r="F80" s="16">
        <f>IF(OR($A80="",'Configuração'!$C$3&lt;&gt;"OK"),"",COUNTIFS('Lançamentos'!$C$5:$C$204,$A80,'Lançamentos'!$G$5:$G$204,"Confirmada",'Lançamentos'!$I$5:$I$204,"",'Lançamentos'!$B$5:$B$204,"&gt;="&amp;'Configuração'!$B$5,'Lançamentos'!$B$5:$B$204,"&lt;="&amp;'Configuração'!$B$6))</f>
        <v/>
      </c>
      <c r="G80" s="15">
        <f>IF(OR($A80="",'Configuração'!$C$3&lt;&gt;"OK"),"",B80-E80)</f>
        <v/>
      </c>
      <c r="H80" s="17">
        <f>IF(OR($A80="",'Configuração'!$C$3&lt;&gt;"OK",E80=0),"",IFERROR(G80/E80,""))</f>
        <v/>
      </c>
      <c r="I80" s="17">
        <f>IF(OR($A80="",'Configuração'!$C$3&lt;&gt;"OK"),"",IFERROR(B80/SUM($B$11:$B$110),""))</f>
        <v/>
      </c>
      <c r="J80" s="18">
        <f>IF(OR($A80="",'Configuração'!$C$3&lt;&gt;"OK"),"",IF(B80=0,"Sem gasto no período",IF(OR(B80&gt;='Configuração'!$B$7,C80&gt;='Configuração'!$B$9,AND(E80&gt;0,H80&gt;='Configuração'!$B$8)),"Revisar","Acompanhar")))</f>
        <v/>
      </c>
      <c r="K80" s="19">
        <f>IF(OR($A80="",B80=0,'Configuração'!$C$3&lt;&gt;"OK"),"",IF(B80&gt;='Configuração'!$B$7,"Gasto acumulado atingiu o limite",IF(C80&gt;='Configuração'!$B$9,"Frequência atingiu o limite",IF(AND(E80&gt;0,H80&gt;='Configuração'!$B$8),"Variação atingiu o limite",IF(E80=0,"Sem base no período anterior","Dentro dos limites")))))</f>
        <v/>
      </c>
    </row>
    <row r="81">
      <c r="A81" s="8">
        <f>IF('Listas'!A75="","",IF(COUNTIF('Listas'!$A$5:A75,'Listas'!A75)&gt;1,"",'Listas'!A75))</f>
        <v/>
      </c>
      <c r="B81" s="9">
        <f>IF(OR($A81="",'Configuração'!$C$3&lt;&gt;"OK"),"",SUMIFS('Lançamentos'!$F$5:$F$204,'Lançamentos'!$C$5:$C$204,$A81,'Lançamentos'!$G$5:$G$204,"Confirmada",'Lançamentos'!$I$5:$I$204,"",'Lançamentos'!$B$5:$B$204,"&gt;="&amp;'Configuração'!$B$3,'Lançamentos'!$B$5:$B$204,"&lt;="&amp;'Configuração'!$B$4))</f>
        <v/>
      </c>
      <c r="C81" s="10">
        <f>IF(OR($A81="",'Configuração'!$C$3&lt;&gt;"OK"),"",COUNTIFS('Lançamentos'!$C$5:$C$204,$A81,'Lançamentos'!$G$5:$G$204,"Confirmada",'Lançamentos'!$I$5:$I$204,"",'Lançamentos'!$B$5:$B$204,"&gt;="&amp;'Configuração'!$B$3,'Lançamentos'!$B$5:$B$204,"&lt;="&amp;'Configuração'!$B$4))</f>
        <v/>
      </c>
      <c r="D81" s="9">
        <f>IFERROR(B81/C81,"")</f>
        <v/>
      </c>
      <c r="E81" s="9">
        <f>IF(OR($A81="",'Configuração'!$C$3&lt;&gt;"OK"),"",SUMIFS('Lançamentos'!$F$5:$F$204,'Lançamentos'!$C$5:$C$204,$A81,'Lançamentos'!$G$5:$G$204,"Confirmada",'Lançamentos'!$I$5:$I$204,"",'Lançamentos'!$B$5:$B$204,"&gt;="&amp;'Configuração'!$B$5,'Lançamentos'!$B$5:$B$204,"&lt;="&amp;'Configuração'!$B$6))</f>
        <v/>
      </c>
      <c r="F81" s="10">
        <f>IF(OR($A81="",'Configuração'!$C$3&lt;&gt;"OK"),"",COUNTIFS('Lançamentos'!$C$5:$C$204,$A81,'Lançamentos'!$G$5:$G$204,"Confirmada",'Lançamentos'!$I$5:$I$204,"",'Lançamentos'!$B$5:$B$204,"&gt;="&amp;'Configuração'!$B$5,'Lançamentos'!$B$5:$B$204,"&lt;="&amp;'Configuração'!$B$6))</f>
        <v/>
      </c>
      <c r="G81" s="9">
        <f>IF(OR($A81="",'Configuração'!$C$3&lt;&gt;"OK"),"",B81-E81)</f>
        <v/>
      </c>
      <c r="H81" s="11">
        <f>IF(OR($A81="",'Configuração'!$C$3&lt;&gt;"OK",E81=0),"",IFERROR(G81/E81,""))</f>
        <v/>
      </c>
      <c r="I81" s="11">
        <f>IF(OR($A81="",'Configuração'!$C$3&lt;&gt;"OK"),"",IFERROR(B81/SUM($B$11:$B$110),""))</f>
        <v/>
      </c>
      <c r="J81" s="12">
        <f>IF(OR($A81="",'Configuração'!$C$3&lt;&gt;"OK"),"",IF(B81=0,"Sem gasto no período",IF(OR(B81&gt;='Configuração'!$B$7,C81&gt;='Configuração'!$B$9,AND(E81&gt;0,H81&gt;='Configuração'!$B$8)),"Revisar","Acompanhar")))</f>
        <v/>
      </c>
      <c r="K81" s="13">
        <f>IF(OR($A81="",B81=0,'Configuração'!$C$3&lt;&gt;"OK"),"",IF(B81&gt;='Configuração'!$B$7,"Gasto acumulado atingiu o limite",IF(C81&gt;='Configuração'!$B$9,"Frequência atingiu o limite",IF(AND(E81&gt;0,H81&gt;='Configuração'!$B$8),"Variação atingiu o limite",IF(E81=0,"Sem base no período anterior","Dentro dos limites")))))</f>
        <v/>
      </c>
    </row>
    <row r="82">
      <c r="A82" s="14">
        <f>IF('Listas'!A76="","",IF(COUNTIF('Listas'!$A$5:A76,'Listas'!A76)&gt;1,"",'Listas'!A76))</f>
        <v/>
      </c>
      <c r="B82" s="15">
        <f>IF(OR($A82="",'Configuração'!$C$3&lt;&gt;"OK"),"",SUMIFS('Lançamentos'!$F$5:$F$204,'Lançamentos'!$C$5:$C$204,$A82,'Lançamentos'!$G$5:$G$204,"Confirmada",'Lançamentos'!$I$5:$I$204,"",'Lançamentos'!$B$5:$B$204,"&gt;="&amp;'Configuração'!$B$3,'Lançamentos'!$B$5:$B$204,"&lt;="&amp;'Configuração'!$B$4))</f>
        <v/>
      </c>
      <c r="C82" s="16">
        <f>IF(OR($A82="",'Configuração'!$C$3&lt;&gt;"OK"),"",COUNTIFS('Lançamentos'!$C$5:$C$204,$A82,'Lançamentos'!$G$5:$G$204,"Confirmada",'Lançamentos'!$I$5:$I$204,"",'Lançamentos'!$B$5:$B$204,"&gt;="&amp;'Configuração'!$B$3,'Lançamentos'!$B$5:$B$204,"&lt;="&amp;'Configuração'!$B$4))</f>
        <v/>
      </c>
      <c r="D82" s="15">
        <f>IFERROR(B82/C82,"")</f>
        <v/>
      </c>
      <c r="E82" s="15">
        <f>IF(OR($A82="",'Configuração'!$C$3&lt;&gt;"OK"),"",SUMIFS('Lançamentos'!$F$5:$F$204,'Lançamentos'!$C$5:$C$204,$A82,'Lançamentos'!$G$5:$G$204,"Confirmada",'Lançamentos'!$I$5:$I$204,"",'Lançamentos'!$B$5:$B$204,"&gt;="&amp;'Configuração'!$B$5,'Lançamentos'!$B$5:$B$204,"&lt;="&amp;'Configuração'!$B$6))</f>
        <v/>
      </c>
      <c r="F82" s="16">
        <f>IF(OR($A82="",'Configuração'!$C$3&lt;&gt;"OK"),"",COUNTIFS('Lançamentos'!$C$5:$C$204,$A82,'Lançamentos'!$G$5:$G$204,"Confirmada",'Lançamentos'!$I$5:$I$204,"",'Lançamentos'!$B$5:$B$204,"&gt;="&amp;'Configuração'!$B$5,'Lançamentos'!$B$5:$B$204,"&lt;="&amp;'Configuração'!$B$6))</f>
        <v/>
      </c>
      <c r="G82" s="15">
        <f>IF(OR($A82="",'Configuração'!$C$3&lt;&gt;"OK"),"",B82-E82)</f>
        <v/>
      </c>
      <c r="H82" s="17">
        <f>IF(OR($A82="",'Configuração'!$C$3&lt;&gt;"OK",E82=0),"",IFERROR(G82/E82,""))</f>
        <v/>
      </c>
      <c r="I82" s="17">
        <f>IF(OR($A82="",'Configuração'!$C$3&lt;&gt;"OK"),"",IFERROR(B82/SUM($B$11:$B$110),""))</f>
        <v/>
      </c>
      <c r="J82" s="18">
        <f>IF(OR($A82="",'Configuração'!$C$3&lt;&gt;"OK"),"",IF(B82=0,"Sem gasto no período",IF(OR(B82&gt;='Configuração'!$B$7,C82&gt;='Configuração'!$B$9,AND(E82&gt;0,H82&gt;='Configuração'!$B$8)),"Revisar","Acompanhar")))</f>
        <v/>
      </c>
      <c r="K82" s="19">
        <f>IF(OR($A82="",B82=0,'Configuração'!$C$3&lt;&gt;"OK"),"",IF(B82&gt;='Configuração'!$B$7,"Gasto acumulado atingiu o limite",IF(C82&gt;='Configuração'!$B$9,"Frequência atingiu o limite",IF(AND(E82&gt;0,H82&gt;='Configuração'!$B$8),"Variação atingiu o limite",IF(E82=0,"Sem base no período anterior","Dentro dos limites")))))</f>
        <v/>
      </c>
    </row>
    <row r="83">
      <c r="A83" s="8">
        <f>IF('Listas'!A77="","",IF(COUNTIF('Listas'!$A$5:A77,'Listas'!A77)&gt;1,"",'Listas'!A77))</f>
        <v/>
      </c>
      <c r="B83" s="9">
        <f>IF(OR($A83="",'Configuração'!$C$3&lt;&gt;"OK"),"",SUMIFS('Lançamentos'!$F$5:$F$204,'Lançamentos'!$C$5:$C$204,$A83,'Lançamentos'!$G$5:$G$204,"Confirmada",'Lançamentos'!$I$5:$I$204,"",'Lançamentos'!$B$5:$B$204,"&gt;="&amp;'Configuração'!$B$3,'Lançamentos'!$B$5:$B$204,"&lt;="&amp;'Configuração'!$B$4))</f>
        <v/>
      </c>
      <c r="C83" s="10">
        <f>IF(OR($A83="",'Configuração'!$C$3&lt;&gt;"OK"),"",COUNTIFS('Lançamentos'!$C$5:$C$204,$A83,'Lançamentos'!$G$5:$G$204,"Confirmada",'Lançamentos'!$I$5:$I$204,"",'Lançamentos'!$B$5:$B$204,"&gt;="&amp;'Configuração'!$B$3,'Lançamentos'!$B$5:$B$204,"&lt;="&amp;'Configuração'!$B$4))</f>
        <v/>
      </c>
      <c r="D83" s="9">
        <f>IFERROR(B83/C83,"")</f>
        <v/>
      </c>
      <c r="E83" s="9">
        <f>IF(OR($A83="",'Configuração'!$C$3&lt;&gt;"OK"),"",SUMIFS('Lançamentos'!$F$5:$F$204,'Lançamentos'!$C$5:$C$204,$A83,'Lançamentos'!$G$5:$G$204,"Confirmada",'Lançamentos'!$I$5:$I$204,"",'Lançamentos'!$B$5:$B$204,"&gt;="&amp;'Configuração'!$B$5,'Lançamentos'!$B$5:$B$204,"&lt;="&amp;'Configuração'!$B$6))</f>
        <v/>
      </c>
      <c r="F83" s="10">
        <f>IF(OR($A83="",'Configuração'!$C$3&lt;&gt;"OK"),"",COUNTIFS('Lançamentos'!$C$5:$C$204,$A83,'Lançamentos'!$G$5:$G$204,"Confirmada",'Lançamentos'!$I$5:$I$204,"",'Lançamentos'!$B$5:$B$204,"&gt;="&amp;'Configuração'!$B$5,'Lançamentos'!$B$5:$B$204,"&lt;="&amp;'Configuração'!$B$6))</f>
        <v/>
      </c>
      <c r="G83" s="9">
        <f>IF(OR($A83="",'Configuração'!$C$3&lt;&gt;"OK"),"",B83-E83)</f>
        <v/>
      </c>
      <c r="H83" s="11">
        <f>IF(OR($A83="",'Configuração'!$C$3&lt;&gt;"OK",E83=0),"",IFERROR(G83/E83,""))</f>
        <v/>
      </c>
      <c r="I83" s="11">
        <f>IF(OR($A83="",'Configuração'!$C$3&lt;&gt;"OK"),"",IFERROR(B83/SUM($B$11:$B$110),""))</f>
        <v/>
      </c>
      <c r="J83" s="12">
        <f>IF(OR($A83="",'Configuração'!$C$3&lt;&gt;"OK"),"",IF(B83=0,"Sem gasto no período",IF(OR(B83&gt;='Configuração'!$B$7,C83&gt;='Configuração'!$B$9,AND(E83&gt;0,H83&gt;='Configuração'!$B$8)),"Revisar","Acompanhar")))</f>
        <v/>
      </c>
      <c r="K83" s="13">
        <f>IF(OR($A83="",B83=0,'Configuração'!$C$3&lt;&gt;"OK"),"",IF(B83&gt;='Configuração'!$B$7,"Gasto acumulado atingiu o limite",IF(C83&gt;='Configuração'!$B$9,"Frequência atingiu o limite",IF(AND(E83&gt;0,H83&gt;='Configuração'!$B$8),"Variação atingiu o limite",IF(E83=0,"Sem base no período anterior","Dentro dos limites")))))</f>
        <v/>
      </c>
    </row>
    <row r="84">
      <c r="A84" s="14">
        <f>IF('Listas'!A78="","",IF(COUNTIF('Listas'!$A$5:A78,'Listas'!A78)&gt;1,"",'Listas'!A78))</f>
        <v/>
      </c>
      <c r="B84" s="15">
        <f>IF(OR($A84="",'Configuração'!$C$3&lt;&gt;"OK"),"",SUMIFS('Lançamentos'!$F$5:$F$204,'Lançamentos'!$C$5:$C$204,$A84,'Lançamentos'!$G$5:$G$204,"Confirmada",'Lançamentos'!$I$5:$I$204,"",'Lançamentos'!$B$5:$B$204,"&gt;="&amp;'Configuração'!$B$3,'Lançamentos'!$B$5:$B$204,"&lt;="&amp;'Configuração'!$B$4))</f>
        <v/>
      </c>
      <c r="C84" s="16">
        <f>IF(OR($A84="",'Configuração'!$C$3&lt;&gt;"OK"),"",COUNTIFS('Lançamentos'!$C$5:$C$204,$A84,'Lançamentos'!$G$5:$G$204,"Confirmada",'Lançamentos'!$I$5:$I$204,"",'Lançamentos'!$B$5:$B$204,"&gt;="&amp;'Configuração'!$B$3,'Lançamentos'!$B$5:$B$204,"&lt;="&amp;'Configuração'!$B$4))</f>
        <v/>
      </c>
      <c r="D84" s="15">
        <f>IFERROR(B84/C84,"")</f>
        <v/>
      </c>
      <c r="E84" s="15">
        <f>IF(OR($A84="",'Configuração'!$C$3&lt;&gt;"OK"),"",SUMIFS('Lançamentos'!$F$5:$F$204,'Lançamentos'!$C$5:$C$204,$A84,'Lançamentos'!$G$5:$G$204,"Confirmada",'Lançamentos'!$I$5:$I$204,"",'Lançamentos'!$B$5:$B$204,"&gt;="&amp;'Configuração'!$B$5,'Lançamentos'!$B$5:$B$204,"&lt;="&amp;'Configuração'!$B$6))</f>
        <v/>
      </c>
      <c r="F84" s="16">
        <f>IF(OR($A84="",'Configuração'!$C$3&lt;&gt;"OK"),"",COUNTIFS('Lançamentos'!$C$5:$C$204,$A84,'Lançamentos'!$G$5:$G$204,"Confirmada",'Lançamentos'!$I$5:$I$204,"",'Lançamentos'!$B$5:$B$204,"&gt;="&amp;'Configuração'!$B$5,'Lançamentos'!$B$5:$B$204,"&lt;="&amp;'Configuração'!$B$6))</f>
        <v/>
      </c>
      <c r="G84" s="15">
        <f>IF(OR($A84="",'Configuração'!$C$3&lt;&gt;"OK"),"",B84-E84)</f>
        <v/>
      </c>
      <c r="H84" s="17">
        <f>IF(OR($A84="",'Configuração'!$C$3&lt;&gt;"OK",E84=0),"",IFERROR(G84/E84,""))</f>
        <v/>
      </c>
      <c r="I84" s="17">
        <f>IF(OR($A84="",'Configuração'!$C$3&lt;&gt;"OK"),"",IFERROR(B84/SUM($B$11:$B$110),""))</f>
        <v/>
      </c>
      <c r="J84" s="18">
        <f>IF(OR($A84="",'Configuração'!$C$3&lt;&gt;"OK"),"",IF(B84=0,"Sem gasto no período",IF(OR(B84&gt;='Configuração'!$B$7,C84&gt;='Configuração'!$B$9,AND(E84&gt;0,H84&gt;='Configuração'!$B$8)),"Revisar","Acompanhar")))</f>
        <v/>
      </c>
      <c r="K84" s="19">
        <f>IF(OR($A84="",B84=0,'Configuração'!$C$3&lt;&gt;"OK"),"",IF(B84&gt;='Configuração'!$B$7,"Gasto acumulado atingiu o limite",IF(C84&gt;='Configuração'!$B$9,"Frequência atingiu o limite",IF(AND(E84&gt;0,H84&gt;='Configuração'!$B$8),"Variação atingiu o limite",IF(E84=0,"Sem base no período anterior","Dentro dos limites")))))</f>
        <v/>
      </c>
    </row>
    <row r="85">
      <c r="A85" s="8">
        <f>IF('Listas'!A79="","",IF(COUNTIF('Listas'!$A$5:A79,'Listas'!A79)&gt;1,"",'Listas'!A79))</f>
        <v/>
      </c>
      <c r="B85" s="9">
        <f>IF(OR($A85="",'Configuração'!$C$3&lt;&gt;"OK"),"",SUMIFS('Lançamentos'!$F$5:$F$204,'Lançamentos'!$C$5:$C$204,$A85,'Lançamentos'!$G$5:$G$204,"Confirmada",'Lançamentos'!$I$5:$I$204,"",'Lançamentos'!$B$5:$B$204,"&gt;="&amp;'Configuração'!$B$3,'Lançamentos'!$B$5:$B$204,"&lt;="&amp;'Configuração'!$B$4))</f>
        <v/>
      </c>
      <c r="C85" s="10">
        <f>IF(OR($A85="",'Configuração'!$C$3&lt;&gt;"OK"),"",COUNTIFS('Lançamentos'!$C$5:$C$204,$A85,'Lançamentos'!$G$5:$G$204,"Confirmada",'Lançamentos'!$I$5:$I$204,"",'Lançamentos'!$B$5:$B$204,"&gt;="&amp;'Configuração'!$B$3,'Lançamentos'!$B$5:$B$204,"&lt;="&amp;'Configuração'!$B$4))</f>
        <v/>
      </c>
      <c r="D85" s="9">
        <f>IFERROR(B85/C85,"")</f>
        <v/>
      </c>
      <c r="E85" s="9">
        <f>IF(OR($A85="",'Configuração'!$C$3&lt;&gt;"OK"),"",SUMIFS('Lançamentos'!$F$5:$F$204,'Lançamentos'!$C$5:$C$204,$A85,'Lançamentos'!$G$5:$G$204,"Confirmada",'Lançamentos'!$I$5:$I$204,"",'Lançamentos'!$B$5:$B$204,"&gt;="&amp;'Configuração'!$B$5,'Lançamentos'!$B$5:$B$204,"&lt;="&amp;'Configuração'!$B$6))</f>
        <v/>
      </c>
      <c r="F85" s="10">
        <f>IF(OR($A85="",'Configuração'!$C$3&lt;&gt;"OK"),"",COUNTIFS('Lançamentos'!$C$5:$C$204,$A85,'Lançamentos'!$G$5:$G$204,"Confirmada",'Lançamentos'!$I$5:$I$204,"",'Lançamentos'!$B$5:$B$204,"&gt;="&amp;'Configuração'!$B$5,'Lançamentos'!$B$5:$B$204,"&lt;="&amp;'Configuração'!$B$6))</f>
        <v/>
      </c>
      <c r="G85" s="9">
        <f>IF(OR($A85="",'Configuração'!$C$3&lt;&gt;"OK"),"",B85-E85)</f>
        <v/>
      </c>
      <c r="H85" s="11">
        <f>IF(OR($A85="",'Configuração'!$C$3&lt;&gt;"OK",E85=0),"",IFERROR(G85/E85,""))</f>
        <v/>
      </c>
      <c r="I85" s="11">
        <f>IF(OR($A85="",'Configuração'!$C$3&lt;&gt;"OK"),"",IFERROR(B85/SUM($B$11:$B$110),""))</f>
        <v/>
      </c>
      <c r="J85" s="12">
        <f>IF(OR($A85="",'Configuração'!$C$3&lt;&gt;"OK"),"",IF(B85=0,"Sem gasto no período",IF(OR(B85&gt;='Configuração'!$B$7,C85&gt;='Configuração'!$B$9,AND(E85&gt;0,H85&gt;='Configuração'!$B$8)),"Revisar","Acompanhar")))</f>
        <v/>
      </c>
      <c r="K85" s="13">
        <f>IF(OR($A85="",B85=0,'Configuração'!$C$3&lt;&gt;"OK"),"",IF(B85&gt;='Configuração'!$B$7,"Gasto acumulado atingiu o limite",IF(C85&gt;='Configuração'!$B$9,"Frequência atingiu o limite",IF(AND(E85&gt;0,H85&gt;='Configuração'!$B$8),"Variação atingiu o limite",IF(E85=0,"Sem base no período anterior","Dentro dos limites")))))</f>
        <v/>
      </c>
    </row>
    <row r="86">
      <c r="A86" s="14">
        <f>IF('Listas'!A80="","",IF(COUNTIF('Listas'!$A$5:A80,'Listas'!A80)&gt;1,"",'Listas'!A80))</f>
        <v/>
      </c>
      <c r="B86" s="15">
        <f>IF(OR($A86="",'Configuração'!$C$3&lt;&gt;"OK"),"",SUMIFS('Lançamentos'!$F$5:$F$204,'Lançamentos'!$C$5:$C$204,$A86,'Lançamentos'!$G$5:$G$204,"Confirmada",'Lançamentos'!$I$5:$I$204,"",'Lançamentos'!$B$5:$B$204,"&gt;="&amp;'Configuração'!$B$3,'Lançamentos'!$B$5:$B$204,"&lt;="&amp;'Configuração'!$B$4))</f>
        <v/>
      </c>
      <c r="C86" s="16">
        <f>IF(OR($A86="",'Configuração'!$C$3&lt;&gt;"OK"),"",COUNTIFS('Lançamentos'!$C$5:$C$204,$A86,'Lançamentos'!$G$5:$G$204,"Confirmada",'Lançamentos'!$I$5:$I$204,"",'Lançamentos'!$B$5:$B$204,"&gt;="&amp;'Configuração'!$B$3,'Lançamentos'!$B$5:$B$204,"&lt;="&amp;'Configuração'!$B$4))</f>
        <v/>
      </c>
      <c r="D86" s="15">
        <f>IFERROR(B86/C86,"")</f>
        <v/>
      </c>
      <c r="E86" s="15">
        <f>IF(OR($A86="",'Configuração'!$C$3&lt;&gt;"OK"),"",SUMIFS('Lançamentos'!$F$5:$F$204,'Lançamentos'!$C$5:$C$204,$A86,'Lançamentos'!$G$5:$G$204,"Confirmada",'Lançamentos'!$I$5:$I$204,"",'Lançamentos'!$B$5:$B$204,"&gt;="&amp;'Configuração'!$B$5,'Lançamentos'!$B$5:$B$204,"&lt;="&amp;'Configuração'!$B$6))</f>
        <v/>
      </c>
      <c r="F86" s="16">
        <f>IF(OR($A86="",'Configuração'!$C$3&lt;&gt;"OK"),"",COUNTIFS('Lançamentos'!$C$5:$C$204,$A86,'Lançamentos'!$G$5:$G$204,"Confirmada",'Lançamentos'!$I$5:$I$204,"",'Lançamentos'!$B$5:$B$204,"&gt;="&amp;'Configuração'!$B$5,'Lançamentos'!$B$5:$B$204,"&lt;="&amp;'Configuração'!$B$6))</f>
        <v/>
      </c>
      <c r="G86" s="15">
        <f>IF(OR($A86="",'Configuração'!$C$3&lt;&gt;"OK"),"",B86-E86)</f>
        <v/>
      </c>
      <c r="H86" s="17">
        <f>IF(OR($A86="",'Configuração'!$C$3&lt;&gt;"OK",E86=0),"",IFERROR(G86/E86,""))</f>
        <v/>
      </c>
      <c r="I86" s="17">
        <f>IF(OR($A86="",'Configuração'!$C$3&lt;&gt;"OK"),"",IFERROR(B86/SUM($B$11:$B$110),""))</f>
        <v/>
      </c>
      <c r="J86" s="18">
        <f>IF(OR($A86="",'Configuração'!$C$3&lt;&gt;"OK"),"",IF(B86=0,"Sem gasto no período",IF(OR(B86&gt;='Configuração'!$B$7,C86&gt;='Configuração'!$B$9,AND(E86&gt;0,H86&gt;='Configuração'!$B$8)),"Revisar","Acompanhar")))</f>
        <v/>
      </c>
      <c r="K86" s="19">
        <f>IF(OR($A86="",B86=0,'Configuração'!$C$3&lt;&gt;"OK"),"",IF(B86&gt;='Configuração'!$B$7,"Gasto acumulado atingiu o limite",IF(C86&gt;='Configuração'!$B$9,"Frequência atingiu o limite",IF(AND(E86&gt;0,H86&gt;='Configuração'!$B$8),"Variação atingiu o limite",IF(E86=0,"Sem base no período anterior","Dentro dos limites")))))</f>
        <v/>
      </c>
    </row>
    <row r="87">
      <c r="A87" s="8">
        <f>IF('Listas'!A81="","",IF(COUNTIF('Listas'!$A$5:A81,'Listas'!A81)&gt;1,"",'Listas'!A81))</f>
        <v/>
      </c>
      <c r="B87" s="9">
        <f>IF(OR($A87="",'Configuração'!$C$3&lt;&gt;"OK"),"",SUMIFS('Lançamentos'!$F$5:$F$204,'Lançamentos'!$C$5:$C$204,$A87,'Lançamentos'!$G$5:$G$204,"Confirmada",'Lançamentos'!$I$5:$I$204,"",'Lançamentos'!$B$5:$B$204,"&gt;="&amp;'Configuração'!$B$3,'Lançamentos'!$B$5:$B$204,"&lt;="&amp;'Configuração'!$B$4))</f>
        <v/>
      </c>
      <c r="C87" s="10">
        <f>IF(OR($A87="",'Configuração'!$C$3&lt;&gt;"OK"),"",COUNTIFS('Lançamentos'!$C$5:$C$204,$A87,'Lançamentos'!$G$5:$G$204,"Confirmada",'Lançamentos'!$I$5:$I$204,"",'Lançamentos'!$B$5:$B$204,"&gt;="&amp;'Configuração'!$B$3,'Lançamentos'!$B$5:$B$204,"&lt;="&amp;'Configuração'!$B$4))</f>
        <v/>
      </c>
      <c r="D87" s="9">
        <f>IFERROR(B87/C87,"")</f>
        <v/>
      </c>
      <c r="E87" s="9">
        <f>IF(OR($A87="",'Configuração'!$C$3&lt;&gt;"OK"),"",SUMIFS('Lançamentos'!$F$5:$F$204,'Lançamentos'!$C$5:$C$204,$A87,'Lançamentos'!$G$5:$G$204,"Confirmada",'Lançamentos'!$I$5:$I$204,"",'Lançamentos'!$B$5:$B$204,"&gt;="&amp;'Configuração'!$B$5,'Lançamentos'!$B$5:$B$204,"&lt;="&amp;'Configuração'!$B$6))</f>
        <v/>
      </c>
      <c r="F87" s="10">
        <f>IF(OR($A87="",'Configuração'!$C$3&lt;&gt;"OK"),"",COUNTIFS('Lançamentos'!$C$5:$C$204,$A87,'Lançamentos'!$G$5:$G$204,"Confirmada",'Lançamentos'!$I$5:$I$204,"",'Lançamentos'!$B$5:$B$204,"&gt;="&amp;'Configuração'!$B$5,'Lançamentos'!$B$5:$B$204,"&lt;="&amp;'Configuração'!$B$6))</f>
        <v/>
      </c>
      <c r="G87" s="9">
        <f>IF(OR($A87="",'Configuração'!$C$3&lt;&gt;"OK"),"",B87-E87)</f>
        <v/>
      </c>
      <c r="H87" s="11">
        <f>IF(OR($A87="",'Configuração'!$C$3&lt;&gt;"OK",E87=0),"",IFERROR(G87/E87,""))</f>
        <v/>
      </c>
      <c r="I87" s="11">
        <f>IF(OR($A87="",'Configuração'!$C$3&lt;&gt;"OK"),"",IFERROR(B87/SUM($B$11:$B$110),""))</f>
        <v/>
      </c>
      <c r="J87" s="12">
        <f>IF(OR($A87="",'Configuração'!$C$3&lt;&gt;"OK"),"",IF(B87=0,"Sem gasto no período",IF(OR(B87&gt;='Configuração'!$B$7,C87&gt;='Configuração'!$B$9,AND(E87&gt;0,H87&gt;='Configuração'!$B$8)),"Revisar","Acompanhar")))</f>
        <v/>
      </c>
      <c r="K87" s="13">
        <f>IF(OR($A87="",B87=0,'Configuração'!$C$3&lt;&gt;"OK"),"",IF(B87&gt;='Configuração'!$B$7,"Gasto acumulado atingiu o limite",IF(C87&gt;='Configuração'!$B$9,"Frequência atingiu o limite",IF(AND(E87&gt;0,H87&gt;='Configuração'!$B$8),"Variação atingiu o limite",IF(E87=0,"Sem base no período anterior","Dentro dos limites")))))</f>
        <v/>
      </c>
    </row>
    <row r="88">
      <c r="A88" s="14">
        <f>IF('Listas'!A82="","",IF(COUNTIF('Listas'!$A$5:A82,'Listas'!A82)&gt;1,"",'Listas'!A82))</f>
        <v/>
      </c>
      <c r="B88" s="15">
        <f>IF(OR($A88="",'Configuração'!$C$3&lt;&gt;"OK"),"",SUMIFS('Lançamentos'!$F$5:$F$204,'Lançamentos'!$C$5:$C$204,$A88,'Lançamentos'!$G$5:$G$204,"Confirmada",'Lançamentos'!$I$5:$I$204,"",'Lançamentos'!$B$5:$B$204,"&gt;="&amp;'Configuração'!$B$3,'Lançamentos'!$B$5:$B$204,"&lt;="&amp;'Configuração'!$B$4))</f>
        <v/>
      </c>
      <c r="C88" s="16">
        <f>IF(OR($A88="",'Configuração'!$C$3&lt;&gt;"OK"),"",COUNTIFS('Lançamentos'!$C$5:$C$204,$A88,'Lançamentos'!$G$5:$G$204,"Confirmada",'Lançamentos'!$I$5:$I$204,"",'Lançamentos'!$B$5:$B$204,"&gt;="&amp;'Configuração'!$B$3,'Lançamentos'!$B$5:$B$204,"&lt;="&amp;'Configuração'!$B$4))</f>
        <v/>
      </c>
      <c r="D88" s="15">
        <f>IFERROR(B88/C88,"")</f>
        <v/>
      </c>
      <c r="E88" s="15">
        <f>IF(OR($A88="",'Configuração'!$C$3&lt;&gt;"OK"),"",SUMIFS('Lançamentos'!$F$5:$F$204,'Lançamentos'!$C$5:$C$204,$A88,'Lançamentos'!$G$5:$G$204,"Confirmada",'Lançamentos'!$I$5:$I$204,"",'Lançamentos'!$B$5:$B$204,"&gt;="&amp;'Configuração'!$B$5,'Lançamentos'!$B$5:$B$204,"&lt;="&amp;'Configuração'!$B$6))</f>
        <v/>
      </c>
      <c r="F88" s="16">
        <f>IF(OR($A88="",'Configuração'!$C$3&lt;&gt;"OK"),"",COUNTIFS('Lançamentos'!$C$5:$C$204,$A88,'Lançamentos'!$G$5:$G$204,"Confirmada",'Lançamentos'!$I$5:$I$204,"",'Lançamentos'!$B$5:$B$204,"&gt;="&amp;'Configuração'!$B$5,'Lançamentos'!$B$5:$B$204,"&lt;="&amp;'Configuração'!$B$6))</f>
        <v/>
      </c>
      <c r="G88" s="15">
        <f>IF(OR($A88="",'Configuração'!$C$3&lt;&gt;"OK"),"",B88-E88)</f>
        <v/>
      </c>
      <c r="H88" s="17">
        <f>IF(OR($A88="",'Configuração'!$C$3&lt;&gt;"OK",E88=0),"",IFERROR(G88/E88,""))</f>
        <v/>
      </c>
      <c r="I88" s="17">
        <f>IF(OR($A88="",'Configuração'!$C$3&lt;&gt;"OK"),"",IFERROR(B88/SUM($B$11:$B$110),""))</f>
        <v/>
      </c>
      <c r="J88" s="18">
        <f>IF(OR($A88="",'Configuração'!$C$3&lt;&gt;"OK"),"",IF(B88=0,"Sem gasto no período",IF(OR(B88&gt;='Configuração'!$B$7,C88&gt;='Configuração'!$B$9,AND(E88&gt;0,H88&gt;='Configuração'!$B$8)),"Revisar","Acompanhar")))</f>
        <v/>
      </c>
      <c r="K88" s="19">
        <f>IF(OR($A88="",B88=0,'Configuração'!$C$3&lt;&gt;"OK"),"",IF(B88&gt;='Configuração'!$B$7,"Gasto acumulado atingiu o limite",IF(C88&gt;='Configuração'!$B$9,"Frequência atingiu o limite",IF(AND(E88&gt;0,H88&gt;='Configuração'!$B$8),"Variação atingiu o limite",IF(E88=0,"Sem base no período anterior","Dentro dos limites")))))</f>
        <v/>
      </c>
    </row>
    <row r="89">
      <c r="A89" s="8">
        <f>IF('Listas'!A83="","",IF(COUNTIF('Listas'!$A$5:A83,'Listas'!A83)&gt;1,"",'Listas'!A83))</f>
        <v/>
      </c>
      <c r="B89" s="9">
        <f>IF(OR($A89="",'Configuração'!$C$3&lt;&gt;"OK"),"",SUMIFS('Lançamentos'!$F$5:$F$204,'Lançamentos'!$C$5:$C$204,$A89,'Lançamentos'!$G$5:$G$204,"Confirmada",'Lançamentos'!$I$5:$I$204,"",'Lançamentos'!$B$5:$B$204,"&gt;="&amp;'Configuração'!$B$3,'Lançamentos'!$B$5:$B$204,"&lt;="&amp;'Configuração'!$B$4))</f>
        <v/>
      </c>
      <c r="C89" s="10">
        <f>IF(OR($A89="",'Configuração'!$C$3&lt;&gt;"OK"),"",COUNTIFS('Lançamentos'!$C$5:$C$204,$A89,'Lançamentos'!$G$5:$G$204,"Confirmada",'Lançamentos'!$I$5:$I$204,"",'Lançamentos'!$B$5:$B$204,"&gt;="&amp;'Configuração'!$B$3,'Lançamentos'!$B$5:$B$204,"&lt;="&amp;'Configuração'!$B$4))</f>
        <v/>
      </c>
      <c r="D89" s="9">
        <f>IFERROR(B89/C89,"")</f>
        <v/>
      </c>
      <c r="E89" s="9">
        <f>IF(OR($A89="",'Configuração'!$C$3&lt;&gt;"OK"),"",SUMIFS('Lançamentos'!$F$5:$F$204,'Lançamentos'!$C$5:$C$204,$A89,'Lançamentos'!$G$5:$G$204,"Confirmada",'Lançamentos'!$I$5:$I$204,"",'Lançamentos'!$B$5:$B$204,"&gt;="&amp;'Configuração'!$B$5,'Lançamentos'!$B$5:$B$204,"&lt;="&amp;'Configuração'!$B$6))</f>
        <v/>
      </c>
      <c r="F89" s="10">
        <f>IF(OR($A89="",'Configuração'!$C$3&lt;&gt;"OK"),"",COUNTIFS('Lançamentos'!$C$5:$C$204,$A89,'Lançamentos'!$G$5:$G$204,"Confirmada",'Lançamentos'!$I$5:$I$204,"",'Lançamentos'!$B$5:$B$204,"&gt;="&amp;'Configuração'!$B$5,'Lançamentos'!$B$5:$B$204,"&lt;="&amp;'Configuração'!$B$6))</f>
        <v/>
      </c>
      <c r="G89" s="9">
        <f>IF(OR($A89="",'Configuração'!$C$3&lt;&gt;"OK"),"",B89-E89)</f>
        <v/>
      </c>
      <c r="H89" s="11">
        <f>IF(OR($A89="",'Configuração'!$C$3&lt;&gt;"OK",E89=0),"",IFERROR(G89/E89,""))</f>
        <v/>
      </c>
      <c r="I89" s="11">
        <f>IF(OR($A89="",'Configuração'!$C$3&lt;&gt;"OK"),"",IFERROR(B89/SUM($B$11:$B$110),""))</f>
        <v/>
      </c>
      <c r="J89" s="12">
        <f>IF(OR($A89="",'Configuração'!$C$3&lt;&gt;"OK"),"",IF(B89=0,"Sem gasto no período",IF(OR(B89&gt;='Configuração'!$B$7,C89&gt;='Configuração'!$B$9,AND(E89&gt;0,H89&gt;='Configuração'!$B$8)),"Revisar","Acompanhar")))</f>
        <v/>
      </c>
      <c r="K89" s="13">
        <f>IF(OR($A89="",B89=0,'Configuração'!$C$3&lt;&gt;"OK"),"",IF(B89&gt;='Configuração'!$B$7,"Gasto acumulado atingiu o limite",IF(C89&gt;='Configuração'!$B$9,"Frequência atingiu o limite",IF(AND(E89&gt;0,H89&gt;='Configuração'!$B$8),"Variação atingiu o limite",IF(E89=0,"Sem base no período anterior","Dentro dos limites")))))</f>
        <v/>
      </c>
    </row>
    <row r="90">
      <c r="A90" s="14">
        <f>IF('Listas'!A84="","",IF(COUNTIF('Listas'!$A$5:A84,'Listas'!A84)&gt;1,"",'Listas'!A84))</f>
        <v/>
      </c>
      <c r="B90" s="15">
        <f>IF(OR($A90="",'Configuração'!$C$3&lt;&gt;"OK"),"",SUMIFS('Lançamentos'!$F$5:$F$204,'Lançamentos'!$C$5:$C$204,$A90,'Lançamentos'!$G$5:$G$204,"Confirmada",'Lançamentos'!$I$5:$I$204,"",'Lançamentos'!$B$5:$B$204,"&gt;="&amp;'Configuração'!$B$3,'Lançamentos'!$B$5:$B$204,"&lt;="&amp;'Configuração'!$B$4))</f>
        <v/>
      </c>
      <c r="C90" s="16">
        <f>IF(OR($A90="",'Configuração'!$C$3&lt;&gt;"OK"),"",COUNTIFS('Lançamentos'!$C$5:$C$204,$A90,'Lançamentos'!$G$5:$G$204,"Confirmada",'Lançamentos'!$I$5:$I$204,"",'Lançamentos'!$B$5:$B$204,"&gt;="&amp;'Configuração'!$B$3,'Lançamentos'!$B$5:$B$204,"&lt;="&amp;'Configuração'!$B$4))</f>
        <v/>
      </c>
      <c r="D90" s="15">
        <f>IFERROR(B90/C90,"")</f>
        <v/>
      </c>
      <c r="E90" s="15">
        <f>IF(OR($A90="",'Configuração'!$C$3&lt;&gt;"OK"),"",SUMIFS('Lançamentos'!$F$5:$F$204,'Lançamentos'!$C$5:$C$204,$A90,'Lançamentos'!$G$5:$G$204,"Confirmada",'Lançamentos'!$I$5:$I$204,"",'Lançamentos'!$B$5:$B$204,"&gt;="&amp;'Configuração'!$B$5,'Lançamentos'!$B$5:$B$204,"&lt;="&amp;'Configuração'!$B$6))</f>
        <v/>
      </c>
      <c r="F90" s="16">
        <f>IF(OR($A90="",'Configuração'!$C$3&lt;&gt;"OK"),"",COUNTIFS('Lançamentos'!$C$5:$C$204,$A90,'Lançamentos'!$G$5:$G$204,"Confirmada",'Lançamentos'!$I$5:$I$204,"",'Lançamentos'!$B$5:$B$204,"&gt;="&amp;'Configuração'!$B$5,'Lançamentos'!$B$5:$B$204,"&lt;="&amp;'Configuração'!$B$6))</f>
        <v/>
      </c>
      <c r="G90" s="15">
        <f>IF(OR($A90="",'Configuração'!$C$3&lt;&gt;"OK"),"",B90-E90)</f>
        <v/>
      </c>
      <c r="H90" s="17">
        <f>IF(OR($A90="",'Configuração'!$C$3&lt;&gt;"OK",E90=0),"",IFERROR(G90/E90,""))</f>
        <v/>
      </c>
      <c r="I90" s="17">
        <f>IF(OR($A90="",'Configuração'!$C$3&lt;&gt;"OK"),"",IFERROR(B90/SUM($B$11:$B$110),""))</f>
        <v/>
      </c>
      <c r="J90" s="18">
        <f>IF(OR($A90="",'Configuração'!$C$3&lt;&gt;"OK"),"",IF(B90=0,"Sem gasto no período",IF(OR(B90&gt;='Configuração'!$B$7,C90&gt;='Configuração'!$B$9,AND(E90&gt;0,H90&gt;='Configuração'!$B$8)),"Revisar","Acompanhar")))</f>
        <v/>
      </c>
      <c r="K90" s="19">
        <f>IF(OR($A90="",B90=0,'Configuração'!$C$3&lt;&gt;"OK"),"",IF(B90&gt;='Configuração'!$B$7,"Gasto acumulado atingiu o limite",IF(C90&gt;='Configuração'!$B$9,"Frequência atingiu o limite",IF(AND(E90&gt;0,H90&gt;='Configuração'!$B$8),"Variação atingiu o limite",IF(E90=0,"Sem base no período anterior","Dentro dos limites")))))</f>
        <v/>
      </c>
    </row>
    <row r="91">
      <c r="A91" s="8">
        <f>IF('Listas'!A85="","",IF(COUNTIF('Listas'!$A$5:A85,'Listas'!A85)&gt;1,"",'Listas'!A85))</f>
        <v/>
      </c>
      <c r="B91" s="9">
        <f>IF(OR($A91="",'Configuração'!$C$3&lt;&gt;"OK"),"",SUMIFS('Lançamentos'!$F$5:$F$204,'Lançamentos'!$C$5:$C$204,$A91,'Lançamentos'!$G$5:$G$204,"Confirmada",'Lançamentos'!$I$5:$I$204,"",'Lançamentos'!$B$5:$B$204,"&gt;="&amp;'Configuração'!$B$3,'Lançamentos'!$B$5:$B$204,"&lt;="&amp;'Configuração'!$B$4))</f>
        <v/>
      </c>
      <c r="C91" s="10">
        <f>IF(OR($A91="",'Configuração'!$C$3&lt;&gt;"OK"),"",COUNTIFS('Lançamentos'!$C$5:$C$204,$A91,'Lançamentos'!$G$5:$G$204,"Confirmada",'Lançamentos'!$I$5:$I$204,"",'Lançamentos'!$B$5:$B$204,"&gt;="&amp;'Configuração'!$B$3,'Lançamentos'!$B$5:$B$204,"&lt;="&amp;'Configuração'!$B$4))</f>
        <v/>
      </c>
      <c r="D91" s="9">
        <f>IFERROR(B91/C91,"")</f>
        <v/>
      </c>
      <c r="E91" s="9">
        <f>IF(OR($A91="",'Configuração'!$C$3&lt;&gt;"OK"),"",SUMIFS('Lançamentos'!$F$5:$F$204,'Lançamentos'!$C$5:$C$204,$A91,'Lançamentos'!$G$5:$G$204,"Confirmada",'Lançamentos'!$I$5:$I$204,"",'Lançamentos'!$B$5:$B$204,"&gt;="&amp;'Configuração'!$B$5,'Lançamentos'!$B$5:$B$204,"&lt;="&amp;'Configuração'!$B$6))</f>
        <v/>
      </c>
      <c r="F91" s="10">
        <f>IF(OR($A91="",'Configuração'!$C$3&lt;&gt;"OK"),"",COUNTIFS('Lançamentos'!$C$5:$C$204,$A91,'Lançamentos'!$G$5:$G$204,"Confirmada",'Lançamentos'!$I$5:$I$204,"",'Lançamentos'!$B$5:$B$204,"&gt;="&amp;'Configuração'!$B$5,'Lançamentos'!$B$5:$B$204,"&lt;="&amp;'Configuração'!$B$6))</f>
        <v/>
      </c>
      <c r="G91" s="9">
        <f>IF(OR($A91="",'Configuração'!$C$3&lt;&gt;"OK"),"",B91-E91)</f>
        <v/>
      </c>
      <c r="H91" s="11">
        <f>IF(OR($A91="",'Configuração'!$C$3&lt;&gt;"OK",E91=0),"",IFERROR(G91/E91,""))</f>
        <v/>
      </c>
      <c r="I91" s="11">
        <f>IF(OR($A91="",'Configuração'!$C$3&lt;&gt;"OK"),"",IFERROR(B91/SUM($B$11:$B$110),""))</f>
        <v/>
      </c>
      <c r="J91" s="12">
        <f>IF(OR($A91="",'Configuração'!$C$3&lt;&gt;"OK"),"",IF(B91=0,"Sem gasto no período",IF(OR(B91&gt;='Configuração'!$B$7,C91&gt;='Configuração'!$B$9,AND(E91&gt;0,H91&gt;='Configuração'!$B$8)),"Revisar","Acompanhar")))</f>
        <v/>
      </c>
      <c r="K91" s="13">
        <f>IF(OR($A91="",B91=0,'Configuração'!$C$3&lt;&gt;"OK"),"",IF(B91&gt;='Configuração'!$B$7,"Gasto acumulado atingiu o limite",IF(C91&gt;='Configuração'!$B$9,"Frequência atingiu o limite",IF(AND(E91&gt;0,H91&gt;='Configuração'!$B$8),"Variação atingiu o limite",IF(E91=0,"Sem base no período anterior","Dentro dos limites")))))</f>
        <v/>
      </c>
    </row>
    <row r="92">
      <c r="A92" s="14">
        <f>IF('Listas'!A86="","",IF(COUNTIF('Listas'!$A$5:A86,'Listas'!A86)&gt;1,"",'Listas'!A86))</f>
        <v/>
      </c>
      <c r="B92" s="15">
        <f>IF(OR($A92="",'Configuração'!$C$3&lt;&gt;"OK"),"",SUMIFS('Lançamentos'!$F$5:$F$204,'Lançamentos'!$C$5:$C$204,$A92,'Lançamentos'!$G$5:$G$204,"Confirmada",'Lançamentos'!$I$5:$I$204,"",'Lançamentos'!$B$5:$B$204,"&gt;="&amp;'Configuração'!$B$3,'Lançamentos'!$B$5:$B$204,"&lt;="&amp;'Configuração'!$B$4))</f>
        <v/>
      </c>
      <c r="C92" s="16">
        <f>IF(OR($A92="",'Configuração'!$C$3&lt;&gt;"OK"),"",COUNTIFS('Lançamentos'!$C$5:$C$204,$A92,'Lançamentos'!$G$5:$G$204,"Confirmada",'Lançamentos'!$I$5:$I$204,"",'Lançamentos'!$B$5:$B$204,"&gt;="&amp;'Configuração'!$B$3,'Lançamentos'!$B$5:$B$204,"&lt;="&amp;'Configuração'!$B$4))</f>
        <v/>
      </c>
      <c r="D92" s="15">
        <f>IFERROR(B92/C92,"")</f>
        <v/>
      </c>
      <c r="E92" s="15">
        <f>IF(OR($A92="",'Configuração'!$C$3&lt;&gt;"OK"),"",SUMIFS('Lançamentos'!$F$5:$F$204,'Lançamentos'!$C$5:$C$204,$A92,'Lançamentos'!$G$5:$G$204,"Confirmada",'Lançamentos'!$I$5:$I$204,"",'Lançamentos'!$B$5:$B$204,"&gt;="&amp;'Configuração'!$B$5,'Lançamentos'!$B$5:$B$204,"&lt;="&amp;'Configuração'!$B$6))</f>
        <v/>
      </c>
      <c r="F92" s="16">
        <f>IF(OR($A92="",'Configuração'!$C$3&lt;&gt;"OK"),"",COUNTIFS('Lançamentos'!$C$5:$C$204,$A92,'Lançamentos'!$G$5:$G$204,"Confirmada",'Lançamentos'!$I$5:$I$204,"",'Lançamentos'!$B$5:$B$204,"&gt;="&amp;'Configuração'!$B$5,'Lançamentos'!$B$5:$B$204,"&lt;="&amp;'Configuração'!$B$6))</f>
        <v/>
      </c>
      <c r="G92" s="15">
        <f>IF(OR($A92="",'Configuração'!$C$3&lt;&gt;"OK"),"",B92-E92)</f>
        <v/>
      </c>
      <c r="H92" s="17">
        <f>IF(OR($A92="",'Configuração'!$C$3&lt;&gt;"OK",E92=0),"",IFERROR(G92/E92,""))</f>
        <v/>
      </c>
      <c r="I92" s="17">
        <f>IF(OR($A92="",'Configuração'!$C$3&lt;&gt;"OK"),"",IFERROR(B92/SUM($B$11:$B$110),""))</f>
        <v/>
      </c>
      <c r="J92" s="18">
        <f>IF(OR($A92="",'Configuração'!$C$3&lt;&gt;"OK"),"",IF(B92=0,"Sem gasto no período",IF(OR(B92&gt;='Configuração'!$B$7,C92&gt;='Configuração'!$B$9,AND(E92&gt;0,H92&gt;='Configuração'!$B$8)),"Revisar","Acompanhar")))</f>
        <v/>
      </c>
      <c r="K92" s="19">
        <f>IF(OR($A92="",B92=0,'Configuração'!$C$3&lt;&gt;"OK"),"",IF(B92&gt;='Configuração'!$B$7,"Gasto acumulado atingiu o limite",IF(C92&gt;='Configuração'!$B$9,"Frequência atingiu o limite",IF(AND(E92&gt;0,H92&gt;='Configuração'!$B$8),"Variação atingiu o limite",IF(E92=0,"Sem base no período anterior","Dentro dos limites")))))</f>
        <v/>
      </c>
    </row>
    <row r="93">
      <c r="A93" s="8">
        <f>IF('Listas'!A87="","",IF(COUNTIF('Listas'!$A$5:A87,'Listas'!A87)&gt;1,"",'Listas'!A87))</f>
        <v/>
      </c>
      <c r="B93" s="9">
        <f>IF(OR($A93="",'Configuração'!$C$3&lt;&gt;"OK"),"",SUMIFS('Lançamentos'!$F$5:$F$204,'Lançamentos'!$C$5:$C$204,$A93,'Lançamentos'!$G$5:$G$204,"Confirmada",'Lançamentos'!$I$5:$I$204,"",'Lançamentos'!$B$5:$B$204,"&gt;="&amp;'Configuração'!$B$3,'Lançamentos'!$B$5:$B$204,"&lt;="&amp;'Configuração'!$B$4))</f>
        <v/>
      </c>
      <c r="C93" s="10">
        <f>IF(OR($A93="",'Configuração'!$C$3&lt;&gt;"OK"),"",COUNTIFS('Lançamentos'!$C$5:$C$204,$A93,'Lançamentos'!$G$5:$G$204,"Confirmada",'Lançamentos'!$I$5:$I$204,"",'Lançamentos'!$B$5:$B$204,"&gt;="&amp;'Configuração'!$B$3,'Lançamentos'!$B$5:$B$204,"&lt;="&amp;'Configuração'!$B$4))</f>
        <v/>
      </c>
      <c r="D93" s="9">
        <f>IFERROR(B93/C93,"")</f>
        <v/>
      </c>
      <c r="E93" s="9">
        <f>IF(OR($A93="",'Configuração'!$C$3&lt;&gt;"OK"),"",SUMIFS('Lançamentos'!$F$5:$F$204,'Lançamentos'!$C$5:$C$204,$A93,'Lançamentos'!$G$5:$G$204,"Confirmada",'Lançamentos'!$I$5:$I$204,"",'Lançamentos'!$B$5:$B$204,"&gt;="&amp;'Configuração'!$B$5,'Lançamentos'!$B$5:$B$204,"&lt;="&amp;'Configuração'!$B$6))</f>
        <v/>
      </c>
      <c r="F93" s="10">
        <f>IF(OR($A93="",'Configuração'!$C$3&lt;&gt;"OK"),"",COUNTIFS('Lançamentos'!$C$5:$C$204,$A93,'Lançamentos'!$G$5:$G$204,"Confirmada",'Lançamentos'!$I$5:$I$204,"",'Lançamentos'!$B$5:$B$204,"&gt;="&amp;'Configuração'!$B$5,'Lançamentos'!$B$5:$B$204,"&lt;="&amp;'Configuração'!$B$6))</f>
        <v/>
      </c>
      <c r="G93" s="9">
        <f>IF(OR($A93="",'Configuração'!$C$3&lt;&gt;"OK"),"",B93-E93)</f>
        <v/>
      </c>
      <c r="H93" s="11">
        <f>IF(OR($A93="",'Configuração'!$C$3&lt;&gt;"OK",E93=0),"",IFERROR(G93/E93,""))</f>
        <v/>
      </c>
      <c r="I93" s="11">
        <f>IF(OR($A93="",'Configuração'!$C$3&lt;&gt;"OK"),"",IFERROR(B93/SUM($B$11:$B$110),""))</f>
        <v/>
      </c>
      <c r="J93" s="12">
        <f>IF(OR($A93="",'Configuração'!$C$3&lt;&gt;"OK"),"",IF(B93=0,"Sem gasto no período",IF(OR(B93&gt;='Configuração'!$B$7,C93&gt;='Configuração'!$B$9,AND(E93&gt;0,H93&gt;='Configuração'!$B$8)),"Revisar","Acompanhar")))</f>
        <v/>
      </c>
      <c r="K93" s="13">
        <f>IF(OR($A93="",B93=0,'Configuração'!$C$3&lt;&gt;"OK"),"",IF(B93&gt;='Configuração'!$B$7,"Gasto acumulado atingiu o limite",IF(C93&gt;='Configuração'!$B$9,"Frequência atingiu o limite",IF(AND(E93&gt;0,H93&gt;='Configuração'!$B$8),"Variação atingiu o limite",IF(E93=0,"Sem base no período anterior","Dentro dos limites")))))</f>
        <v/>
      </c>
    </row>
    <row r="94">
      <c r="A94" s="14">
        <f>IF('Listas'!A88="","",IF(COUNTIF('Listas'!$A$5:A88,'Listas'!A88)&gt;1,"",'Listas'!A88))</f>
        <v/>
      </c>
      <c r="B94" s="15">
        <f>IF(OR($A94="",'Configuração'!$C$3&lt;&gt;"OK"),"",SUMIFS('Lançamentos'!$F$5:$F$204,'Lançamentos'!$C$5:$C$204,$A94,'Lançamentos'!$G$5:$G$204,"Confirmada",'Lançamentos'!$I$5:$I$204,"",'Lançamentos'!$B$5:$B$204,"&gt;="&amp;'Configuração'!$B$3,'Lançamentos'!$B$5:$B$204,"&lt;="&amp;'Configuração'!$B$4))</f>
        <v/>
      </c>
      <c r="C94" s="16">
        <f>IF(OR($A94="",'Configuração'!$C$3&lt;&gt;"OK"),"",COUNTIFS('Lançamentos'!$C$5:$C$204,$A94,'Lançamentos'!$G$5:$G$204,"Confirmada",'Lançamentos'!$I$5:$I$204,"",'Lançamentos'!$B$5:$B$204,"&gt;="&amp;'Configuração'!$B$3,'Lançamentos'!$B$5:$B$204,"&lt;="&amp;'Configuração'!$B$4))</f>
        <v/>
      </c>
      <c r="D94" s="15">
        <f>IFERROR(B94/C94,"")</f>
        <v/>
      </c>
      <c r="E94" s="15">
        <f>IF(OR($A94="",'Configuração'!$C$3&lt;&gt;"OK"),"",SUMIFS('Lançamentos'!$F$5:$F$204,'Lançamentos'!$C$5:$C$204,$A94,'Lançamentos'!$G$5:$G$204,"Confirmada",'Lançamentos'!$I$5:$I$204,"",'Lançamentos'!$B$5:$B$204,"&gt;="&amp;'Configuração'!$B$5,'Lançamentos'!$B$5:$B$204,"&lt;="&amp;'Configuração'!$B$6))</f>
        <v/>
      </c>
      <c r="F94" s="16">
        <f>IF(OR($A94="",'Configuração'!$C$3&lt;&gt;"OK"),"",COUNTIFS('Lançamentos'!$C$5:$C$204,$A94,'Lançamentos'!$G$5:$G$204,"Confirmada",'Lançamentos'!$I$5:$I$204,"",'Lançamentos'!$B$5:$B$204,"&gt;="&amp;'Configuração'!$B$5,'Lançamentos'!$B$5:$B$204,"&lt;="&amp;'Configuração'!$B$6))</f>
        <v/>
      </c>
      <c r="G94" s="15">
        <f>IF(OR($A94="",'Configuração'!$C$3&lt;&gt;"OK"),"",B94-E94)</f>
        <v/>
      </c>
      <c r="H94" s="17">
        <f>IF(OR($A94="",'Configuração'!$C$3&lt;&gt;"OK",E94=0),"",IFERROR(G94/E94,""))</f>
        <v/>
      </c>
      <c r="I94" s="17">
        <f>IF(OR($A94="",'Configuração'!$C$3&lt;&gt;"OK"),"",IFERROR(B94/SUM($B$11:$B$110),""))</f>
        <v/>
      </c>
      <c r="J94" s="18">
        <f>IF(OR($A94="",'Configuração'!$C$3&lt;&gt;"OK"),"",IF(B94=0,"Sem gasto no período",IF(OR(B94&gt;='Configuração'!$B$7,C94&gt;='Configuração'!$B$9,AND(E94&gt;0,H94&gt;='Configuração'!$B$8)),"Revisar","Acompanhar")))</f>
        <v/>
      </c>
      <c r="K94" s="19">
        <f>IF(OR($A94="",B94=0,'Configuração'!$C$3&lt;&gt;"OK"),"",IF(B94&gt;='Configuração'!$B$7,"Gasto acumulado atingiu o limite",IF(C94&gt;='Configuração'!$B$9,"Frequência atingiu o limite",IF(AND(E94&gt;0,H94&gt;='Configuração'!$B$8),"Variação atingiu o limite",IF(E94=0,"Sem base no período anterior","Dentro dos limites")))))</f>
        <v/>
      </c>
    </row>
    <row r="95">
      <c r="A95" s="8">
        <f>IF('Listas'!A89="","",IF(COUNTIF('Listas'!$A$5:A89,'Listas'!A89)&gt;1,"",'Listas'!A89))</f>
        <v/>
      </c>
      <c r="B95" s="9">
        <f>IF(OR($A95="",'Configuração'!$C$3&lt;&gt;"OK"),"",SUMIFS('Lançamentos'!$F$5:$F$204,'Lançamentos'!$C$5:$C$204,$A95,'Lançamentos'!$G$5:$G$204,"Confirmada",'Lançamentos'!$I$5:$I$204,"",'Lançamentos'!$B$5:$B$204,"&gt;="&amp;'Configuração'!$B$3,'Lançamentos'!$B$5:$B$204,"&lt;="&amp;'Configuração'!$B$4))</f>
        <v/>
      </c>
      <c r="C95" s="10">
        <f>IF(OR($A95="",'Configuração'!$C$3&lt;&gt;"OK"),"",COUNTIFS('Lançamentos'!$C$5:$C$204,$A95,'Lançamentos'!$G$5:$G$204,"Confirmada",'Lançamentos'!$I$5:$I$204,"",'Lançamentos'!$B$5:$B$204,"&gt;="&amp;'Configuração'!$B$3,'Lançamentos'!$B$5:$B$204,"&lt;="&amp;'Configuração'!$B$4))</f>
        <v/>
      </c>
      <c r="D95" s="9">
        <f>IFERROR(B95/C95,"")</f>
        <v/>
      </c>
      <c r="E95" s="9">
        <f>IF(OR($A95="",'Configuração'!$C$3&lt;&gt;"OK"),"",SUMIFS('Lançamentos'!$F$5:$F$204,'Lançamentos'!$C$5:$C$204,$A95,'Lançamentos'!$G$5:$G$204,"Confirmada",'Lançamentos'!$I$5:$I$204,"",'Lançamentos'!$B$5:$B$204,"&gt;="&amp;'Configuração'!$B$5,'Lançamentos'!$B$5:$B$204,"&lt;="&amp;'Configuração'!$B$6))</f>
        <v/>
      </c>
      <c r="F95" s="10">
        <f>IF(OR($A95="",'Configuração'!$C$3&lt;&gt;"OK"),"",COUNTIFS('Lançamentos'!$C$5:$C$204,$A95,'Lançamentos'!$G$5:$G$204,"Confirmada",'Lançamentos'!$I$5:$I$204,"",'Lançamentos'!$B$5:$B$204,"&gt;="&amp;'Configuração'!$B$5,'Lançamentos'!$B$5:$B$204,"&lt;="&amp;'Configuração'!$B$6))</f>
        <v/>
      </c>
      <c r="G95" s="9">
        <f>IF(OR($A95="",'Configuração'!$C$3&lt;&gt;"OK"),"",B95-E95)</f>
        <v/>
      </c>
      <c r="H95" s="11">
        <f>IF(OR($A95="",'Configuração'!$C$3&lt;&gt;"OK",E95=0),"",IFERROR(G95/E95,""))</f>
        <v/>
      </c>
      <c r="I95" s="11">
        <f>IF(OR($A95="",'Configuração'!$C$3&lt;&gt;"OK"),"",IFERROR(B95/SUM($B$11:$B$110),""))</f>
        <v/>
      </c>
      <c r="J95" s="12">
        <f>IF(OR($A95="",'Configuração'!$C$3&lt;&gt;"OK"),"",IF(B95=0,"Sem gasto no período",IF(OR(B95&gt;='Configuração'!$B$7,C95&gt;='Configuração'!$B$9,AND(E95&gt;0,H95&gt;='Configuração'!$B$8)),"Revisar","Acompanhar")))</f>
        <v/>
      </c>
      <c r="K95" s="13">
        <f>IF(OR($A95="",B95=0,'Configuração'!$C$3&lt;&gt;"OK"),"",IF(B95&gt;='Configuração'!$B$7,"Gasto acumulado atingiu o limite",IF(C95&gt;='Configuração'!$B$9,"Frequência atingiu o limite",IF(AND(E95&gt;0,H95&gt;='Configuração'!$B$8),"Variação atingiu o limite",IF(E95=0,"Sem base no período anterior","Dentro dos limites")))))</f>
        <v/>
      </c>
    </row>
    <row r="96">
      <c r="A96" s="14">
        <f>IF('Listas'!A90="","",IF(COUNTIF('Listas'!$A$5:A90,'Listas'!A90)&gt;1,"",'Listas'!A90))</f>
        <v/>
      </c>
      <c r="B96" s="15">
        <f>IF(OR($A96="",'Configuração'!$C$3&lt;&gt;"OK"),"",SUMIFS('Lançamentos'!$F$5:$F$204,'Lançamentos'!$C$5:$C$204,$A96,'Lançamentos'!$G$5:$G$204,"Confirmada",'Lançamentos'!$I$5:$I$204,"",'Lançamentos'!$B$5:$B$204,"&gt;="&amp;'Configuração'!$B$3,'Lançamentos'!$B$5:$B$204,"&lt;="&amp;'Configuração'!$B$4))</f>
        <v/>
      </c>
      <c r="C96" s="16">
        <f>IF(OR($A96="",'Configuração'!$C$3&lt;&gt;"OK"),"",COUNTIFS('Lançamentos'!$C$5:$C$204,$A96,'Lançamentos'!$G$5:$G$204,"Confirmada",'Lançamentos'!$I$5:$I$204,"",'Lançamentos'!$B$5:$B$204,"&gt;="&amp;'Configuração'!$B$3,'Lançamentos'!$B$5:$B$204,"&lt;="&amp;'Configuração'!$B$4))</f>
        <v/>
      </c>
      <c r="D96" s="15">
        <f>IFERROR(B96/C96,"")</f>
        <v/>
      </c>
      <c r="E96" s="15">
        <f>IF(OR($A96="",'Configuração'!$C$3&lt;&gt;"OK"),"",SUMIFS('Lançamentos'!$F$5:$F$204,'Lançamentos'!$C$5:$C$204,$A96,'Lançamentos'!$G$5:$G$204,"Confirmada",'Lançamentos'!$I$5:$I$204,"",'Lançamentos'!$B$5:$B$204,"&gt;="&amp;'Configuração'!$B$5,'Lançamentos'!$B$5:$B$204,"&lt;="&amp;'Configuração'!$B$6))</f>
        <v/>
      </c>
      <c r="F96" s="16">
        <f>IF(OR($A96="",'Configuração'!$C$3&lt;&gt;"OK"),"",COUNTIFS('Lançamentos'!$C$5:$C$204,$A96,'Lançamentos'!$G$5:$G$204,"Confirmada",'Lançamentos'!$I$5:$I$204,"",'Lançamentos'!$B$5:$B$204,"&gt;="&amp;'Configuração'!$B$5,'Lançamentos'!$B$5:$B$204,"&lt;="&amp;'Configuração'!$B$6))</f>
        <v/>
      </c>
      <c r="G96" s="15">
        <f>IF(OR($A96="",'Configuração'!$C$3&lt;&gt;"OK"),"",B96-E96)</f>
        <v/>
      </c>
      <c r="H96" s="17">
        <f>IF(OR($A96="",'Configuração'!$C$3&lt;&gt;"OK",E96=0),"",IFERROR(G96/E96,""))</f>
        <v/>
      </c>
      <c r="I96" s="17">
        <f>IF(OR($A96="",'Configuração'!$C$3&lt;&gt;"OK"),"",IFERROR(B96/SUM($B$11:$B$110),""))</f>
        <v/>
      </c>
      <c r="J96" s="18">
        <f>IF(OR($A96="",'Configuração'!$C$3&lt;&gt;"OK"),"",IF(B96=0,"Sem gasto no período",IF(OR(B96&gt;='Configuração'!$B$7,C96&gt;='Configuração'!$B$9,AND(E96&gt;0,H96&gt;='Configuração'!$B$8)),"Revisar","Acompanhar")))</f>
        <v/>
      </c>
      <c r="K96" s="19">
        <f>IF(OR($A96="",B96=0,'Configuração'!$C$3&lt;&gt;"OK"),"",IF(B96&gt;='Configuração'!$B$7,"Gasto acumulado atingiu o limite",IF(C96&gt;='Configuração'!$B$9,"Frequência atingiu o limite",IF(AND(E96&gt;0,H96&gt;='Configuração'!$B$8),"Variação atingiu o limite",IF(E96=0,"Sem base no período anterior","Dentro dos limites")))))</f>
        <v/>
      </c>
    </row>
    <row r="97">
      <c r="A97" s="8">
        <f>IF('Listas'!A91="","",IF(COUNTIF('Listas'!$A$5:A91,'Listas'!A91)&gt;1,"",'Listas'!A91))</f>
        <v/>
      </c>
      <c r="B97" s="9">
        <f>IF(OR($A97="",'Configuração'!$C$3&lt;&gt;"OK"),"",SUMIFS('Lançamentos'!$F$5:$F$204,'Lançamentos'!$C$5:$C$204,$A97,'Lançamentos'!$G$5:$G$204,"Confirmada",'Lançamentos'!$I$5:$I$204,"",'Lançamentos'!$B$5:$B$204,"&gt;="&amp;'Configuração'!$B$3,'Lançamentos'!$B$5:$B$204,"&lt;="&amp;'Configuração'!$B$4))</f>
        <v/>
      </c>
      <c r="C97" s="10">
        <f>IF(OR($A97="",'Configuração'!$C$3&lt;&gt;"OK"),"",COUNTIFS('Lançamentos'!$C$5:$C$204,$A97,'Lançamentos'!$G$5:$G$204,"Confirmada",'Lançamentos'!$I$5:$I$204,"",'Lançamentos'!$B$5:$B$204,"&gt;="&amp;'Configuração'!$B$3,'Lançamentos'!$B$5:$B$204,"&lt;="&amp;'Configuração'!$B$4))</f>
        <v/>
      </c>
      <c r="D97" s="9">
        <f>IFERROR(B97/C97,"")</f>
        <v/>
      </c>
      <c r="E97" s="9">
        <f>IF(OR($A97="",'Configuração'!$C$3&lt;&gt;"OK"),"",SUMIFS('Lançamentos'!$F$5:$F$204,'Lançamentos'!$C$5:$C$204,$A97,'Lançamentos'!$G$5:$G$204,"Confirmada",'Lançamentos'!$I$5:$I$204,"",'Lançamentos'!$B$5:$B$204,"&gt;="&amp;'Configuração'!$B$5,'Lançamentos'!$B$5:$B$204,"&lt;="&amp;'Configuração'!$B$6))</f>
        <v/>
      </c>
      <c r="F97" s="10">
        <f>IF(OR($A97="",'Configuração'!$C$3&lt;&gt;"OK"),"",COUNTIFS('Lançamentos'!$C$5:$C$204,$A97,'Lançamentos'!$G$5:$G$204,"Confirmada",'Lançamentos'!$I$5:$I$204,"",'Lançamentos'!$B$5:$B$204,"&gt;="&amp;'Configuração'!$B$5,'Lançamentos'!$B$5:$B$204,"&lt;="&amp;'Configuração'!$B$6))</f>
        <v/>
      </c>
      <c r="G97" s="9">
        <f>IF(OR($A97="",'Configuração'!$C$3&lt;&gt;"OK"),"",B97-E97)</f>
        <v/>
      </c>
      <c r="H97" s="11">
        <f>IF(OR($A97="",'Configuração'!$C$3&lt;&gt;"OK",E97=0),"",IFERROR(G97/E97,""))</f>
        <v/>
      </c>
      <c r="I97" s="11">
        <f>IF(OR($A97="",'Configuração'!$C$3&lt;&gt;"OK"),"",IFERROR(B97/SUM($B$11:$B$110),""))</f>
        <v/>
      </c>
      <c r="J97" s="12">
        <f>IF(OR($A97="",'Configuração'!$C$3&lt;&gt;"OK"),"",IF(B97=0,"Sem gasto no período",IF(OR(B97&gt;='Configuração'!$B$7,C97&gt;='Configuração'!$B$9,AND(E97&gt;0,H97&gt;='Configuração'!$B$8)),"Revisar","Acompanhar")))</f>
        <v/>
      </c>
      <c r="K97" s="13">
        <f>IF(OR($A97="",B97=0,'Configuração'!$C$3&lt;&gt;"OK"),"",IF(B97&gt;='Configuração'!$B$7,"Gasto acumulado atingiu o limite",IF(C97&gt;='Configuração'!$B$9,"Frequência atingiu o limite",IF(AND(E97&gt;0,H97&gt;='Configuração'!$B$8),"Variação atingiu o limite",IF(E97=0,"Sem base no período anterior","Dentro dos limites")))))</f>
        <v/>
      </c>
    </row>
    <row r="98">
      <c r="A98" s="14">
        <f>IF('Listas'!A92="","",IF(COUNTIF('Listas'!$A$5:A92,'Listas'!A92)&gt;1,"",'Listas'!A92))</f>
        <v/>
      </c>
      <c r="B98" s="15">
        <f>IF(OR($A98="",'Configuração'!$C$3&lt;&gt;"OK"),"",SUMIFS('Lançamentos'!$F$5:$F$204,'Lançamentos'!$C$5:$C$204,$A98,'Lançamentos'!$G$5:$G$204,"Confirmada",'Lançamentos'!$I$5:$I$204,"",'Lançamentos'!$B$5:$B$204,"&gt;="&amp;'Configuração'!$B$3,'Lançamentos'!$B$5:$B$204,"&lt;="&amp;'Configuração'!$B$4))</f>
        <v/>
      </c>
      <c r="C98" s="16">
        <f>IF(OR($A98="",'Configuração'!$C$3&lt;&gt;"OK"),"",COUNTIFS('Lançamentos'!$C$5:$C$204,$A98,'Lançamentos'!$G$5:$G$204,"Confirmada",'Lançamentos'!$I$5:$I$204,"",'Lançamentos'!$B$5:$B$204,"&gt;="&amp;'Configuração'!$B$3,'Lançamentos'!$B$5:$B$204,"&lt;="&amp;'Configuração'!$B$4))</f>
        <v/>
      </c>
      <c r="D98" s="15">
        <f>IFERROR(B98/C98,"")</f>
        <v/>
      </c>
      <c r="E98" s="15">
        <f>IF(OR($A98="",'Configuração'!$C$3&lt;&gt;"OK"),"",SUMIFS('Lançamentos'!$F$5:$F$204,'Lançamentos'!$C$5:$C$204,$A98,'Lançamentos'!$G$5:$G$204,"Confirmada",'Lançamentos'!$I$5:$I$204,"",'Lançamentos'!$B$5:$B$204,"&gt;="&amp;'Configuração'!$B$5,'Lançamentos'!$B$5:$B$204,"&lt;="&amp;'Configuração'!$B$6))</f>
        <v/>
      </c>
      <c r="F98" s="16">
        <f>IF(OR($A98="",'Configuração'!$C$3&lt;&gt;"OK"),"",COUNTIFS('Lançamentos'!$C$5:$C$204,$A98,'Lançamentos'!$G$5:$G$204,"Confirmada",'Lançamentos'!$I$5:$I$204,"",'Lançamentos'!$B$5:$B$204,"&gt;="&amp;'Configuração'!$B$5,'Lançamentos'!$B$5:$B$204,"&lt;="&amp;'Configuração'!$B$6))</f>
        <v/>
      </c>
      <c r="G98" s="15">
        <f>IF(OR($A98="",'Configuração'!$C$3&lt;&gt;"OK"),"",B98-E98)</f>
        <v/>
      </c>
      <c r="H98" s="17">
        <f>IF(OR($A98="",'Configuração'!$C$3&lt;&gt;"OK",E98=0),"",IFERROR(G98/E98,""))</f>
        <v/>
      </c>
      <c r="I98" s="17">
        <f>IF(OR($A98="",'Configuração'!$C$3&lt;&gt;"OK"),"",IFERROR(B98/SUM($B$11:$B$110),""))</f>
        <v/>
      </c>
      <c r="J98" s="18">
        <f>IF(OR($A98="",'Configuração'!$C$3&lt;&gt;"OK"),"",IF(B98=0,"Sem gasto no período",IF(OR(B98&gt;='Configuração'!$B$7,C98&gt;='Configuração'!$B$9,AND(E98&gt;0,H98&gt;='Configuração'!$B$8)),"Revisar","Acompanhar")))</f>
        <v/>
      </c>
      <c r="K98" s="19">
        <f>IF(OR($A98="",B98=0,'Configuração'!$C$3&lt;&gt;"OK"),"",IF(B98&gt;='Configuração'!$B$7,"Gasto acumulado atingiu o limite",IF(C98&gt;='Configuração'!$B$9,"Frequência atingiu o limite",IF(AND(E98&gt;0,H98&gt;='Configuração'!$B$8),"Variação atingiu o limite",IF(E98=0,"Sem base no período anterior","Dentro dos limites")))))</f>
        <v/>
      </c>
    </row>
    <row r="99">
      <c r="A99" s="8">
        <f>IF('Listas'!A93="","",IF(COUNTIF('Listas'!$A$5:A93,'Listas'!A93)&gt;1,"",'Listas'!A93))</f>
        <v/>
      </c>
      <c r="B99" s="9">
        <f>IF(OR($A99="",'Configuração'!$C$3&lt;&gt;"OK"),"",SUMIFS('Lançamentos'!$F$5:$F$204,'Lançamentos'!$C$5:$C$204,$A99,'Lançamentos'!$G$5:$G$204,"Confirmada",'Lançamentos'!$I$5:$I$204,"",'Lançamentos'!$B$5:$B$204,"&gt;="&amp;'Configuração'!$B$3,'Lançamentos'!$B$5:$B$204,"&lt;="&amp;'Configuração'!$B$4))</f>
        <v/>
      </c>
      <c r="C99" s="10">
        <f>IF(OR($A99="",'Configuração'!$C$3&lt;&gt;"OK"),"",COUNTIFS('Lançamentos'!$C$5:$C$204,$A99,'Lançamentos'!$G$5:$G$204,"Confirmada",'Lançamentos'!$I$5:$I$204,"",'Lançamentos'!$B$5:$B$204,"&gt;="&amp;'Configuração'!$B$3,'Lançamentos'!$B$5:$B$204,"&lt;="&amp;'Configuração'!$B$4))</f>
        <v/>
      </c>
      <c r="D99" s="9">
        <f>IFERROR(B99/C99,"")</f>
        <v/>
      </c>
      <c r="E99" s="9">
        <f>IF(OR($A99="",'Configuração'!$C$3&lt;&gt;"OK"),"",SUMIFS('Lançamentos'!$F$5:$F$204,'Lançamentos'!$C$5:$C$204,$A99,'Lançamentos'!$G$5:$G$204,"Confirmada",'Lançamentos'!$I$5:$I$204,"",'Lançamentos'!$B$5:$B$204,"&gt;="&amp;'Configuração'!$B$5,'Lançamentos'!$B$5:$B$204,"&lt;="&amp;'Configuração'!$B$6))</f>
        <v/>
      </c>
      <c r="F99" s="10">
        <f>IF(OR($A99="",'Configuração'!$C$3&lt;&gt;"OK"),"",COUNTIFS('Lançamentos'!$C$5:$C$204,$A99,'Lançamentos'!$G$5:$G$204,"Confirmada",'Lançamentos'!$I$5:$I$204,"",'Lançamentos'!$B$5:$B$204,"&gt;="&amp;'Configuração'!$B$5,'Lançamentos'!$B$5:$B$204,"&lt;="&amp;'Configuração'!$B$6))</f>
        <v/>
      </c>
      <c r="G99" s="9">
        <f>IF(OR($A99="",'Configuração'!$C$3&lt;&gt;"OK"),"",B99-E99)</f>
        <v/>
      </c>
      <c r="H99" s="11">
        <f>IF(OR($A99="",'Configuração'!$C$3&lt;&gt;"OK",E99=0),"",IFERROR(G99/E99,""))</f>
        <v/>
      </c>
      <c r="I99" s="11">
        <f>IF(OR($A99="",'Configuração'!$C$3&lt;&gt;"OK"),"",IFERROR(B99/SUM($B$11:$B$110),""))</f>
        <v/>
      </c>
      <c r="J99" s="12">
        <f>IF(OR($A99="",'Configuração'!$C$3&lt;&gt;"OK"),"",IF(B99=0,"Sem gasto no período",IF(OR(B99&gt;='Configuração'!$B$7,C99&gt;='Configuração'!$B$9,AND(E99&gt;0,H99&gt;='Configuração'!$B$8)),"Revisar","Acompanhar")))</f>
        <v/>
      </c>
      <c r="K99" s="13">
        <f>IF(OR($A99="",B99=0,'Configuração'!$C$3&lt;&gt;"OK"),"",IF(B99&gt;='Configuração'!$B$7,"Gasto acumulado atingiu o limite",IF(C99&gt;='Configuração'!$B$9,"Frequência atingiu o limite",IF(AND(E99&gt;0,H99&gt;='Configuração'!$B$8),"Variação atingiu o limite",IF(E99=0,"Sem base no período anterior","Dentro dos limites")))))</f>
        <v/>
      </c>
    </row>
    <row r="100">
      <c r="A100" s="14">
        <f>IF('Listas'!A94="","",IF(COUNTIF('Listas'!$A$5:A94,'Listas'!A94)&gt;1,"",'Listas'!A94))</f>
        <v/>
      </c>
      <c r="B100" s="15">
        <f>IF(OR($A100="",'Configuração'!$C$3&lt;&gt;"OK"),"",SUMIFS('Lançamentos'!$F$5:$F$204,'Lançamentos'!$C$5:$C$204,$A100,'Lançamentos'!$G$5:$G$204,"Confirmada",'Lançamentos'!$I$5:$I$204,"",'Lançamentos'!$B$5:$B$204,"&gt;="&amp;'Configuração'!$B$3,'Lançamentos'!$B$5:$B$204,"&lt;="&amp;'Configuração'!$B$4))</f>
        <v/>
      </c>
      <c r="C100" s="16">
        <f>IF(OR($A100="",'Configuração'!$C$3&lt;&gt;"OK"),"",COUNTIFS('Lançamentos'!$C$5:$C$204,$A100,'Lançamentos'!$G$5:$G$204,"Confirmada",'Lançamentos'!$I$5:$I$204,"",'Lançamentos'!$B$5:$B$204,"&gt;="&amp;'Configuração'!$B$3,'Lançamentos'!$B$5:$B$204,"&lt;="&amp;'Configuração'!$B$4))</f>
        <v/>
      </c>
      <c r="D100" s="15">
        <f>IFERROR(B100/C100,"")</f>
        <v/>
      </c>
      <c r="E100" s="15">
        <f>IF(OR($A100="",'Configuração'!$C$3&lt;&gt;"OK"),"",SUMIFS('Lançamentos'!$F$5:$F$204,'Lançamentos'!$C$5:$C$204,$A100,'Lançamentos'!$G$5:$G$204,"Confirmada",'Lançamentos'!$I$5:$I$204,"",'Lançamentos'!$B$5:$B$204,"&gt;="&amp;'Configuração'!$B$5,'Lançamentos'!$B$5:$B$204,"&lt;="&amp;'Configuração'!$B$6))</f>
        <v/>
      </c>
      <c r="F100" s="16">
        <f>IF(OR($A100="",'Configuração'!$C$3&lt;&gt;"OK"),"",COUNTIFS('Lançamentos'!$C$5:$C$204,$A100,'Lançamentos'!$G$5:$G$204,"Confirmada",'Lançamentos'!$I$5:$I$204,"",'Lançamentos'!$B$5:$B$204,"&gt;="&amp;'Configuração'!$B$5,'Lançamentos'!$B$5:$B$204,"&lt;="&amp;'Configuração'!$B$6))</f>
        <v/>
      </c>
      <c r="G100" s="15">
        <f>IF(OR($A100="",'Configuração'!$C$3&lt;&gt;"OK"),"",B100-E100)</f>
        <v/>
      </c>
      <c r="H100" s="17">
        <f>IF(OR($A100="",'Configuração'!$C$3&lt;&gt;"OK",E100=0),"",IFERROR(G100/E100,""))</f>
        <v/>
      </c>
      <c r="I100" s="17">
        <f>IF(OR($A100="",'Configuração'!$C$3&lt;&gt;"OK"),"",IFERROR(B100/SUM($B$11:$B$110),""))</f>
        <v/>
      </c>
      <c r="J100" s="18">
        <f>IF(OR($A100="",'Configuração'!$C$3&lt;&gt;"OK"),"",IF(B100=0,"Sem gasto no período",IF(OR(B100&gt;='Configuração'!$B$7,C100&gt;='Configuração'!$B$9,AND(E100&gt;0,H100&gt;='Configuração'!$B$8)),"Revisar","Acompanhar")))</f>
        <v/>
      </c>
      <c r="K100" s="19">
        <f>IF(OR($A100="",B100=0,'Configuração'!$C$3&lt;&gt;"OK"),"",IF(B100&gt;='Configuração'!$B$7,"Gasto acumulado atingiu o limite",IF(C100&gt;='Configuração'!$B$9,"Frequência atingiu o limite",IF(AND(E100&gt;0,H100&gt;='Configuração'!$B$8),"Variação atingiu o limite",IF(E100=0,"Sem base no período anterior","Dentro dos limites")))))</f>
        <v/>
      </c>
    </row>
    <row r="101">
      <c r="A101" s="8">
        <f>IF('Listas'!A95="","",IF(COUNTIF('Listas'!$A$5:A95,'Listas'!A95)&gt;1,"",'Listas'!A95))</f>
        <v/>
      </c>
      <c r="B101" s="9">
        <f>IF(OR($A101="",'Configuração'!$C$3&lt;&gt;"OK"),"",SUMIFS('Lançamentos'!$F$5:$F$204,'Lançamentos'!$C$5:$C$204,$A101,'Lançamentos'!$G$5:$G$204,"Confirmada",'Lançamentos'!$I$5:$I$204,"",'Lançamentos'!$B$5:$B$204,"&gt;="&amp;'Configuração'!$B$3,'Lançamentos'!$B$5:$B$204,"&lt;="&amp;'Configuração'!$B$4))</f>
        <v/>
      </c>
      <c r="C101" s="10">
        <f>IF(OR($A101="",'Configuração'!$C$3&lt;&gt;"OK"),"",COUNTIFS('Lançamentos'!$C$5:$C$204,$A101,'Lançamentos'!$G$5:$G$204,"Confirmada",'Lançamentos'!$I$5:$I$204,"",'Lançamentos'!$B$5:$B$204,"&gt;="&amp;'Configuração'!$B$3,'Lançamentos'!$B$5:$B$204,"&lt;="&amp;'Configuração'!$B$4))</f>
        <v/>
      </c>
      <c r="D101" s="9">
        <f>IFERROR(B101/C101,"")</f>
        <v/>
      </c>
      <c r="E101" s="9">
        <f>IF(OR($A101="",'Configuração'!$C$3&lt;&gt;"OK"),"",SUMIFS('Lançamentos'!$F$5:$F$204,'Lançamentos'!$C$5:$C$204,$A101,'Lançamentos'!$G$5:$G$204,"Confirmada",'Lançamentos'!$I$5:$I$204,"",'Lançamentos'!$B$5:$B$204,"&gt;="&amp;'Configuração'!$B$5,'Lançamentos'!$B$5:$B$204,"&lt;="&amp;'Configuração'!$B$6))</f>
        <v/>
      </c>
      <c r="F101" s="10">
        <f>IF(OR($A101="",'Configuração'!$C$3&lt;&gt;"OK"),"",COUNTIFS('Lançamentos'!$C$5:$C$204,$A101,'Lançamentos'!$G$5:$G$204,"Confirmada",'Lançamentos'!$I$5:$I$204,"",'Lançamentos'!$B$5:$B$204,"&gt;="&amp;'Configuração'!$B$5,'Lançamentos'!$B$5:$B$204,"&lt;="&amp;'Configuração'!$B$6))</f>
        <v/>
      </c>
      <c r="G101" s="9">
        <f>IF(OR($A101="",'Configuração'!$C$3&lt;&gt;"OK"),"",B101-E101)</f>
        <v/>
      </c>
      <c r="H101" s="11">
        <f>IF(OR($A101="",'Configuração'!$C$3&lt;&gt;"OK",E101=0),"",IFERROR(G101/E101,""))</f>
        <v/>
      </c>
      <c r="I101" s="11">
        <f>IF(OR($A101="",'Configuração'!$C$3&lt;&gt;"OK"),"",IFERROR(B101/SUM($B$11:$B$110),""))</f>
        <v/>
      </c>
      <c r="J101" s="12">
        <f>IF(OR($A101="",'Configuração'!$C$3&lt;&gt;"OK"),"",IF(B101=0,"Sem gasto no período",IF(OR(B101&gt;='Configuração'!$B$7,C101&gt;='Configuração'!$B$9,AND(E101&gt;0,H101&gt;='Configuração'!$B$8)),"Revisar","Acompanhar")))</f>
        <v/>
      </c>
      <c r="K101" s="13">
        <f>IF(OR($A101="",B101=0,'Configuração'!$C$3&lt;&gt;"OK"),"",IF(B101&gt;='Configuração'!$B$7,"Gasto acumulado atingiu o limite",IF(C101&gt;='Configuração'!$B$9,"Frequência atingiu o limite",IF(AND(E101&gt;0,H101&gt;='Configuração'!$B$8),"Variação atingiu o limite",IF(E101=0,"Sem base no período anterior","Dentro dos limites")))))</f>
        <v/>
      </c>
    </row>
    <row r="102">
      <c r="A102" s="14">
        <f>IF('Listas'!A96="","",IF(COUNTIF('Listas'!$A$5:A96,'Listas'!A96)&gt;1,"",'Listas'!A96))</f>
        <v/>
      </c>
      <c r="B102" s="15">
        <f>IF(OR($A102="",'Configuração'!$C$3&lt;&gt;"OK"),"",SUMIFS('Lançamentos'!$F$5:$F$204,'Lançamentos'!$C$5:$C$204,$A102,'Lançamentos'!$G$5:$G$204,"Confirmada",'Lançamentos'!$I$5:$I$204,"",'Lançamentos'!$B$5:$B$204,"&gt;="&amp;'Configuração'!$B$3,'Lançamentos'!$B$5:$B$204,"&lt;="&amp;'Configuração'!$B$4))</f>
        <v/>
      </c>
      <c r="C102" s="16">
        <f>IF(OR($A102="",'Configuração'!$C$3&lt;&gt;"OK"),"",COUNTIFS('Lançamentos'!$C$5:$C$204,$A102,'Lançamentos'!$G$5:$G$204,"Confirmada",'Lançamentos'!$I$5:$I$204,"",'Lançamentos'!$B$5:$B$204,"&gt;="&amp;'Configuração'!$B$3,'Lançamentos'!$B$5:$B$204,"&lt;="&amp;'Configuração'!$B$4))</f>
        <v/>
      </c>
      <c r="D102" s="15">
        <f>IFERROR(B102/C102,"")</f>
        <v/>
      </c>
      <c r="E102" s="15">
        <f>IF(OR($A102="",'Configuração'!$C$3&lt;&gt;"OK"),"",SUMIFS('Lançamentos'!$F$5:$F$204,'Lançamentos'!$C$5:$C$204,$A102,'Lançamentos'!$G$5:$G$204,"Confirmada",'Lançamentos'!$I$5:$I$204,"",'Lançamentos'!$B$5:$B$204,"&gt;="&amp;'Configuração'!$B$5,'Lançamentos'!$B$5:$B$204,"&lt;="&amp;'Configuração'!$B$6))</f>
        <v/>
      </c>
      <c r="F102" s="16">
        <f>IF(OR($A102="",'Configuração'!$C$3&lt;&gt;"OK"),"",COUNTIFS('Lançamentos'!$C$5:$C$204,$A102,'Lançamentos'!$G$5:$G$204,"Confirmada",'Lançamentos'!$I$5:$I$204,"",'Lançamentos'!$B$5:$B$204,"&gt;="&amp;'Configuração'!$B$5,'Lançamentos'!$B$5:$B$204,"&lt;="&amp;'Configuração'!$B$6))</f>
        <v/>
      </c>
      <c r="G102" s="15">
        <f>IF(OR($A102="",'Configuração'!$C$3&lt;&gt;"OK"),"",B102-E102)</f>
        <v/>
      </c>
      <c r="H102" s="17">
        <f>IF(OR($A102="",'Configuração'!$C$3&lt;&gt;"OK",E102=0),"",IFERROR(G102/E102,""))</f>
        <v/>
      </c>
      <c r="I102" s="17">
        <f>IF(OR($A102="",'Configuração'!$C$3&lt;&gt;"OK"),"",IFERROR(B102/SUM($B$11:$B$110),""))</f>
        <v/>
      </c>
      <c r="J102" s="18">
        <f>IF(OR($A102="",'Configuração'!$C$3&lt;&gt;"OK"),"",IF(B102=0,"Sem gasto no período",IF(OR(B102&gt;='Configuração'!$B$7,C102&gt;='Configuração'!$B$9,AND(E102&gt;0,H102&gt;='Configuração'!$B$8)),"Revisar","Acompanhar")))</f>
        <v/>
      </c>
      <c r="K102" s="19">
        <f>IF(OR($A102="",B102=0,'Configuração'!$C$3&lt;&gt;"OK"),"",IF(B102&gt;='Configuração'!$B$7,"Gasto acumulado atingiu o limite",IF(C102&gt;='Configuração'!$B$9,"Frequência atingiu o limite",IF(AND(E102&gt;0,H102&gt;='Configuração'!$B$8),"Variação atingiu o limite",IF(E102=0,"Sem base no período anterior","Dentro dos limites")))))</f>
        <v/>
      </c>
    </row>
    <row r="103">
      <c r="A103" s="8">
        <f>IF('Listas'!A97="","",IF(COUNTIF('Listas'!$A$5:A97,'Listas'!A97)&gt;1,"",'Listas'!A97))</f>
        <v/>
      </c>
      <c r="B103" s="9">
        <f>IF(OR($A103="",'Configuração'!$C$3&lt;&gt;"OK"),"",SUMIFS('Lançamentos'!$F$5:$F$204,'Lançamentos'!$C$5:$C$204,$A103,'Lançamentos'!$G$5:$G$204,"Confirmada",'Lançamentos'!$I$5:$I$204,"",'Lançamentos'!$B$5:$B$204,"&gt;="&amp;'Configuração'!$B$3,'Lançamentos'!$B$5:$B$204,"&lt;="&amp;'Configuração'!$B$4))</f>
        <v/>
      </c>
      <c r="C103" s="10">
        <f>IF(OR($A103="",'Configuração'!$C$3&lt;&gt;"OK"),"",COUNTIFS('Lançamentos'!$C$5:$C$204,$A103,'Lançamentos'!$G$5:$G$204,"Confirmada",'Lançamentos'!$I$5:$I$204,"",'Lançamentos'!$B$5:$B$204,"&gt;="&amp;'Configuração'!$B$3,'Lançamentos'!$B$5:$B$204,"&lt;="&amp;'Configuração'!$B$4))</f>
        <v/>
      </c>
      <c r="D103" s="9">
        <f>IFERROR(B103/C103,"")</f>
        <v/>
      </c>
      <c r="E103" s="9">
        <f>IF(OR($A103="",'Configuração'!$C$3&lt;&gt;"OK"),"",SUMIFS('Lançamentos'!$F$5:$F$204,'Lançamentos'!$C$5:$C$204,$A103,'Lançamentos'!$G$5:$G$204,"Confirmada",'Lançamentos'!$I$5:$I$204,"",'Lançamentos'!$B$5:$B$204,"&gt;="&amp;'Configuração'!$B$5,'Lançamentos'!$B$5:$B$204,"&lt;="&amp;'Configuração'!$B$6))</f>
        <v/>
      </c>
      <c r="F103" s="10">
        <f>IF(OR($A103="",'Configuração'!$C$3&lt;&gt;"OK"),"",COUNTIFS('Lançamentos'!$C$5:$C$204,$A103,'Lançamentos'!$G$5:$G$204,"Confirmada",'Lançamentos'!$I$5:$I$204,"",'Lançamentos'!$B$5:$B$204,"&gt;="&amp;'Configuração'!$B$5,'Lançamentos'!$B$5:$B$204,"&lt;="&amp;'Configuração'!$B$6))</f>
        <v/>
      </c>
      <c r="G103" s="9">
        <f>IF(OR($A103="",'Configuração'!$C$3&lt;&gt;"OK"),"",B103-E103)</f>
        <v/>
      </c>
      <c r="H103" s="11">
        <f>IF(OR($A103="",'Configuração'!$C$3&lt;&gt;"OK",E103=0),"",IFERROR(G103/E103,""))</f>
        <v/>
      </c>
      <c r="I103" s="11">
        <f>IF(OR($A103="",'Configuração'!$C$3&lt;&gt;"OK"),"",IFERROR(B103/SUM($B$11:$B$110),""))</f>
        <v/>
      </c>
      <c r="J103" s="12">
        <f>IF(OR($A103="",'Configuração'!$C$3&lt;&gt;"OK"),"",IF(B103=0,"Sem gasto no período",IF(OR(B103&gt;='Configuração'!$B$7,C103&gt;='Configuração'!$B$9,AND(E103&gt;0,H103&gt;='Configuração'!$B$8)),"Revisar","Acompanhar")))</f>
        <v/>
      </c>
      <c r="K103" s="13">
        <f>IF(OR($A103="",B103=0,'Configuração'!$C$3&lt;&gt;"OK"),"",IF(B103&gt;='Configuração'!$B$7,"Gasto acumulado atingiu o limite",IF(C103&gt;='Configuração'!$B$9,"Frequência atingiu o limite",IF(AND(E103&gt;0,H103&gt;='Configuração'!$B$8),"Variação atingiu o limite",IF(E103=0,"Sem base no período anterior","Dentro dos limites")))))</f>
        <v/>
      </c>
    </row>
    <row r="104">
      <c r="A104" s="14">
        <f>IF('Listas'!A98="","",IF(COUNTIF('Listas'!$A$5:A98,'Listas'!A98)&gt;1,"",'Listas'!A98))</f>
        <v/>
      </c>
      <c r="B104" s="15">
        <f>IF(OR($A104="",'Configuração'!$C$3&lt;&gt;"OK"),"",SUMIFS('Lançamentos'!$F$5:$F$204,'Lançamentos'!$C$5:$C$204,$A104,'Lançamentos'!$G$5:$G$204,"Confirmada",'Lançamentos'!$I$5:$I$204,"",'Lançamentos'!$B$5:$B$204,"&gt;="&amp;'Configuração'!$B$3,'Lançamentos'!$B$5:$B$204,"&lt;="&amp;'Configuração'!$B$4))</f>
        <v/>
      </c>
      <c r="C104" s="16">
        <f>IF(OR($A104="",'Configuração'!$C$3&lt;&gt;"OK"),"",COUNTIFS('Lançamentos'!$C$5:$C$204,$A104,'Lançamentos'!$G$5:$G$204,"Confirmada",'Lançamentos'!$I$5:$I$204,"",'Lançamentos'!$B$5:$B$204,"&gt;="&amp;'Configuração'!$B$3,'Lançamentos'!$B$5:$B$204,"&lt;="&amp;'Configuração'!$B$4))</f>
        <v/>
      </c>
      <c r="D104" s="15">
        <f>IFERROR(B104/C104,"")</f>
        <v/>
      </c>
      <c r="E104" s="15">
        <f>IF(OR($A104="",'Configuração'!$C$3&lt;&gt;"OK"),"",SUMIFS('Lançamentos'!$F$5:$F$204,'Lançamentos'!$C$5:$C$204,$A104,'Lançamentos'!$G$5:$G$204,"Confirmada",'Lançamentos'!$I$5:$I$204,"",'Lançamentos'!$B$5:$B$204,"&gt;="&amp;'Configuração'!$B$5,'Lançamentos'!$B$5:$B$204,"&lt;="&amp;'Configuração'!$B$6))</f>
        <v/>
      </c>
      <c r="F104" s="16">
        <f>IF(OR($A104="",'Configuração'!$C$3&lt;&gt;"OK"),"",COUNTIFS('Lançamentos'!$C$5:$C$204,$A104,'Lançamentos'!$G$5:$G$204,"Confirmada",'Lançamentos'!$I$5:$I$204,"",'Lançamentos'!$B$5:$B$204,"&gt;="&amp;'Configuração'!$B$5,'Lançamentos'!$B$5:$B$204,"&lt;="&amp;'Configuração'!$B$6))</f>
        <v/>
      </c>
      <c r="G104" s="15">
        <f>IF(OR($A104="",'Configuração'!$C$3&lt;&gt;"OK"),"",B104-E104)</f>
        <v/>
      </c>
      <c r="H104" s="17">
        <f>IF(OR($A104="",'Configuração'!$C$3&lt;&gt;"OK",E104=0),"",IFERROR(G104/E104,""))</f>
        <v/>
      </c>
      <c r="I104" s="17">
        <f>IF(OR($A104="",'Configuração'!$C$3&lt;&gt;"OK"),"",IFERROR(B104/SUM($B$11:$B$110),""))</f>
        <v/>
      </c>
      <c r="J104" s="18">
        <f>IF(OR($A104="",'Configuração'!$C$3&lt;&gt;"OK"),"",IF(B104=0,"Sem gasto no período",IF(OR(B104&gt;='Configuração'!$B$7,C104&gt;='Configuração'!$B$9,AND(E104&gt;0,H104&gt;='Configuração'!$B$8)),"Revisar","Acompanhar")))</f>
        <v/>
      </c>
      <c r="K104" s="19">
        <f>IF(OR($A104="",B104=0,'Configuração'!$C$3&lt;&gt;"OK"),"",IF(B104&gt;='Configuração'!$B$7,"Gasto acumulado atingiu o limite",IF(C104&gt;='Configuração'!$B$9,"Frequência atingiu o limite",IF(AND(E104&gt;0,H104&gt;='Configuração'!$B$8),"Variação atingiu o limite",IF(E104=0,"Sem base no período anterior","Dentro dos limites")))))</f>
        <v/>
      </c>
    </row>
    <row r="105">
      <c r="A105" s="8">
        <f>IF('Listas'!A99="","",IF(COUNTIF('Listas'!$A$5:A99,'Listas'!A99)&gt;1,"",'Listas'!A99))</f>
        <v/>
      </c>
      <c r="B105" s="9">
        <f>IF(OR($A105="",'Configuração'!$C$3&lt;&gt;"OK"),"",SUMIFS('Lançamentos'!$F$5:$F$204,'Lançamentos'!$C$5:$C$204,$A105,'Lançamentos'!$G$5:$G$204,"Confirmada",'Lançamentos'!$I$5:$I$204,"",'Lançamentos'!$B$5:$B$204,"&gt;="&amp;'Configuração'!$B$3,'Lançamentos'!$B$5:$B$204,"&lt;="&amp;'Configuração'!$B$4))</f>
        <v/>
      </c>
      <c r="C105" s="10">
        <f>IF(OR($A105="",'Configuração'!$C$3&lt;&gt;"OK"),"",COUNTIFS('Lançamentos'!$C$5:$C$204,$A105,'Lançamentos'!$G$5:$G$204,"Confirmada",'Lançamentos'!$I$5:$I$204,"",'Lançamentos'!$B$5:$B$204,"&gt;="&amp;'Configuração'!$B$3,'Lançamentos'!$B$5:$B$204,"&lt;="&amp;'Configuração'!$B$4))</f>
        <v/>
      </c>
      <c r="D105" s="9">
        <f>IFERROR(B105/C105,"")</f>
        <v/>
      </c>
      <c r="E105" s="9">
        <f>IF(OR($A105="",'Configuração'!$C$3&lt;&gt;"OK"),"",SUMIFS('Lançamentos'!$F$5:$F$204,'Lançamentos'!$C$5:$C$204,$A105,'Lançamentos'!$G$5:$G$204,"Confirmada",'Lançamentos'!$I$5:$I$204,"",'Lançamentos'!$B$5:$B$204,"&gt;="&amp;'Configuração'!$B$5,'Lançamentos'!$B$5:$B$204,"&lt;="&amp;'Configuração'!$B$6))</f>
        <v/>
      </c>
      <c r="F105" s="10">
        <f>IF(OR($A105="",'Configuração'!$C$3&lt;&gt;"OK"),"",COUNTIFS('Lançamentos'!$C$5:$C$204,$A105,'Lançamentos'!$G$5:$G$204,"Confirmada",'Lançamentos'!$I$5:$I$204,"",'Lançamentos'!$B$5:$B$204,"&gt;="&amp;'Configuração'!$B$5,'Lançamentos'!$B$5:$B$204,"&lt;="&amp;'Configuração'!$B$6))</f>
        <v/>
      </c>
      <c r="G105" s="9">
        <f>IF(OR($A105="",'Configuração'!$C$3&lt;&gt;"OK"),"",B105-E105)</f>
        <v/>
      </c>
      <c r="H105" s="11">
        <f>IF(OR($A105="",'Configuração'!$C$3&lt;&gt;"OK",E105=0),"",IFERROR(G105/E105,""))</f>
        <v/>
      </c>
      <c r="I105" s="11">
        <f>IF(OR($A105="",'Configuração'!$C$3&lt;&gt;"OK"),"",IFERROR(B105/SUM($B$11:$B$110),""))</f>
        <v/>
      </c>
      <c r="J105" s="12">
        <f>IF(OR($A105="",'Configuração'!$C$3&lt;&gt;"OK"),"",IF(B105=0,"Sem gasto no período",IF(OR(B105&gt;='Configuração'!$B$7,C105&gt;='Configuração'!$B$9,AND(E105&gt;0,H105&gt;='Configuração'!$B$8)),"Revisar","Acompanhar")))</f>
        <v/>
      </c>
      <c r="K105" s="13">
        <f>IF(OR($A105="",B105=0,'Configuração'!$C$3&lt;&gt;"OK"),"",IF(B105&gt;='Configuração'!$B$7,"Gasto acumulado atingiu o limite",IF(C105&gt;='Configuração'!$B$9,"Frequência atingiu o limite",IF(AND(E105&gt;0,H105&gt;='Configuração'!$B$8),"Variação atingiu o limite",IF(E105=0,"Sem base no período anterior","Dentro dos limites")))))</f>
        <v/>
      </c>
    </row>
    <row r="106">
      <c r="A106" s="14">
        <f>IF('Listas'!A100="","",IF(COUNTIF('Listas'!$A$5:A100,'Listas'!A100)&gt;1,"",'Listas'!A100))</f>
        <v/>
      </c>
      <c r="B106" s="15">
        <f>IF(OR($A106="",'Configuração'!$C$3&lt;&gt;"OK"),"",SUMIFS('Lançamentos'!$F$5:$F$204,'Lançamentos'!$C$5:$C$204,$A106,'Lançamentos'!$G$5:$G$204,"Confirmada",'Lançamentos'!$I$5:$I$204,"",'Lançamentos'!$B$5:$B$204,"&gt;="&amp;'Configuração'!$B$3,'Lançamentos'!$B$5:$B$204,"&lt;="&amp;'Configuração'!$B$4))</f>
        <v/>
      </c>
      <c r="C106" s="16">
        <f>IF(OR($A106="",'Configuração'!$C$3&lt;&gt;"OK"),"",COUNTIFS('Lançamentos'!$C$5:$C$204,$A106,'Lançamentos'!$G$5:$G$204,"Confirmada",'Lançamentos'!$I$5:$I$204,"",'Lançamentos'!$B$5:$B$204,"&gt;="&amp;'Configuração'!$B$3,'Lançamentos'!$B$5:$B$204,"&lt;="&amp;'Configuração'!$B$4))</f>
        <v/>
      </c>
      <c r="D106" s="15">
        <f>IFERROR(B106/C106,"")</f>
        <v/>
      </c>
      <c r="E106" s="15">
        <f>IF(OR($A106="",'Configuração'!$C$3&lt;&gt;"OK"),"",SUMIFS('Lançamentos'!$F$5:$F$204,'Lançamentos'!$C$5:$C$204,$A106,'Lançamentos'!$G$5:$G$204,"Confirmada",'Lançamentos'!$I$5:$I$204,"",'Lançamentos'!$B$5:$B$204,"&gt;="&amp;'Configuração'!$B$5,'Lançamentos'!$B$5:$B$204,"&lt;="&amp;'Configuração'!$B$6))</f>
        <v/>
      </c>
      <c r="F106" s="16">
        <f>IF(OR($A106="",'Configuração'!$C$3&lt;&gt;"OK"),"",COUNTIFS('Lançamentos'!$C$5:$C$204,$A106,'Lançamentos'!$G$5:$G$204,"Confirmada",'Lançamentos'!$I$5:$I$204,"",'Lançamentos'!$B$5:$B$204,"&gt;="&amp;'Configuração'!$B$5,'Lançamentos'!$B$5:$B$204,"&lt;="&amp;'Configuração'!$B$6))</f>
        <v/>
      </c>
      <c r="G106" s="15">
        <f>IF(OR($A106="",'Configuração'!$C$3&lt;&gt;"OK"),"",B106-E106)</f>
        <v/>
      </c>
      <c r="H106" s="17">
        <f>IF(OR($A106="",'Configuração'!$C$3&lt;&gt;"OK",E106=0),"",IFERROR(G106/E106,""))</f>
        <v/>
      </c>
      <c r="I106" s="17">
        <f>IF(OR($A106="",'Configuração'!$C$3&lt;&gt;"OK"),"",IFERROR(B106/SUM($B$11:$B$110),""))</f>
        <v/>
      </c>
      <c r="J106" s="18">
        <f>IF(OR($A106="",'Configuração'!$C$3&lt;&gt;"OK"),"",IF(B106=0,"Sem gasto no período",IF(OR(B106&gt;='Configuração'!$B$7,C106&gt;='Configuração'!$B$9,AND(E106&gt;0,H106&gt;='Configuração'!$B$8)),"Revisar","Acompanhar")))</f>
        <v/>
      </c>
      <c r="K106" s="19">
        <f>IF(OR($A106="",B106=0,'Configuração'!$C$3&lt;&gt;"OK"),"",IF(B106&gt;='Configuração'!$B$7,"Gasto acumulado atingiu o limite",IF(C106&gt;='Configuração'!$B$9,"Frequência atingiu o limite",IF(AND(E106&gt;0,H106&gt;='Configuração'!$B$8),"Variação atingiu o limite",IF(E106=0,"Sem base no período anterior","Dentro dos limites")))))</f>
        <v/>
      </c>
    </row>
    <row r="107">
      <c r="A107" s="8">
        <f>IF('Listas'!A101="","",IF(COUNTIF('Listas'!$A$5:A101,'Listas'!A101)&gt;1,"",'Listas'!A101))</f>
        <v/>
      </c>
      <c r="B107" s="9">
        <f>IF(OR($A107="",'Configuração'!$C$3&lt;&gt;"OK"),"",SUMIFS('Lançamentos'!$F$5:$F$204,'Lançamentos'!$C$5:$C$204,$A107,'Lançamentos'!$G$5:$G$204,"Confirmada",'Lançamentos'!$I$5:$I$204,"",'Lançamentos'!$B$5:$B$204,"&gt;="&amp;'Configuração'!$B$3,'Lançamentos'!$B$5:$B$204,"&lt;="&amp;'Configuração'!$B$4))</f>
        <v/>
      </c>
      <c r="C107" s="10">
        <f>IF(OR($A107="",'Configuração'!$C$3&lt;&gt;"OK"),"",COUNTIFS('Lançamentos'!$C$5:$C$204,$A107,'Lançamentos'!$G$5:$G$204,"Confirmada",'Lançamentos'!$I$5:$I$204,"",'Lançamentos'!$B$5:$B$204,"&gt;="&amp;'Configuração'!$B$3,'Lançamentos'!$B$5:$B$204,"&lt;="&amp;'Configuração'!$B$4))</f>
        <v/>
      </c>
      <c r="D107" s="9">
        <f>IFERROR(B107/C107,"")</f>
        <v/>
      </c>
      <c r="E107" s="9">
        <f>IF(OR($A107="",'Configuração'!$C$3&lt;&gt;"OK"),"",SUMIFS('Lançamentos'!$F$5:$F$204,'Lançamentos'!$C$5:$C$204,$A107,'Lançamentos'!$G$5:$G$204,"Confirmada",'Lançamentos'!$I$5:$I$204,"",'Lançamentos'!$B$5:$B$204,"&gt;="&amp;'Configuração'!$B$5,'Lançamentos'!$B$5:$B$204,"&lt;="&amp;'Configuração'!$B$6))</f>
        <v/>
      </c>
      <c r="F107" s="10">
        <f>IF(OR($A107="",'Configuração'!$C$3&lt;&gt;"OK"),"",COUNTIFS('Lançamentos'!$C$5:$C$204,$A107,'Lançamentos'!$G$5:$G$204,"Confirmada",'Lançamentos'!$I$5:$I$204,"",'Lançamentos'!$B$5:$B$204,"&gt;="&amp;'Configuração'!$B$5,'Lançamentos'!$B$5:$B$204,"&lt;="&amp;'Configuração'!$B$6))</f>
        <v/>
      </c>
      <c r="G107" s="9">
        <f>IF(OR($A107="",'Configuração'!$C$3&lt;&gt;"OK"),"",B107-E107)</f>
        <v/>
      </c>
      <c r="H107" s="11">
        <f>IF(OR($A107="",'Configuração'!$C$3&lt;&gt;"OK",E107=0),"",IFERROR(G107/E107,""))</f>
        <v/>
      </c>
      <c r="I107" s="11">
        <f>IF(OR($A107="",'Configuração'!$C$3&lt;&gt;"OK"),"",IFERROR(B107/SUM($B$11:$B$110),""))</f>
        <v/>
      </c>
      <c r="J107" s="12">
        <f>IF(OR($A107="",'Configuração'!$C$3&lt;&gt;"OK"),"",IF(B107=0,"Sem gasto no período",IF(OR(B107&gt;='Configuração'!$B$7,C107&gt;='Configuração'!$B$9,AND(E107&gt;0,H107&gt;='Configuração'!$B$8)),"Revisar","Acompanhar")))</f>
        <v/>
      </c>
      <c r="K107" s="13">
        <f>IF(OR($A107="",B107=0,'Configuração'!$C$3&lt;&gt;"OK"),"",IF(B107&gt;='Configuração'!$B$7,"Gasto acumulado atingiu o limite",IF(C107&gt;='Configuração'!$B$9,"Frequência atingiu o limite",IF(AND(E107&gt;0,H107&gt;='Configuração'!$B$8),"Variação atingiu o limite",IF(E107=0,"Sem base no período anterior","Dentro dos limites")))))</f>
        <v/>
      </c>
    </row>
    <row r="108">
      <c r="A108" s="14">
        <f>IF('Listas'!A102="","",IF(COUNTIF('Listas'!$A$5:A102,'Listas'!A102)&gt;1,"",'Listas'!A102))</f>
        <v/>
      </c>
      <c r="B108" s="15">
        <f>IF(OR($A108="",'Configuração'!$C$3&lt;&gt;"OK"),"",SUMIFS('Lançamentos'!$F$5:$F$204,'Lançamentos'!$C$5:$C$204,$A108,'Lançamentos'!$G$5:$G$204,"Confirmada",'Lançamentos'!$I$5:$I$204,"",'Lançamentos'!$B$5:$B$204,"&gt;="&amp;'Configuração'!$B$3,'Lançamentos'!$B$5:$B$204,"&lt;="&amp;'Configuração'!$B$4))</f>
        <v/>
      </c>
      <c r="C108" s="16">
        <f>IF(OR($A108="",'Configuração'!$C$3&lt;&gt;"OK"),"",COUNTIFS('Lançamentos'!$C$5:$C$204,$A108,'Lançamentos'!$G$5:$G$204,"Confirmada",'Lançamentos'!$I$5:$I$204,"",'Lançamentos'!$B$5:$B$204,"&gt;="&amp;'Configuração'!$B$3,'Lançamentos'!$B$5:$B$204,"&lt;="&amp;'Configuração'!$B$4))</f>
        <v/>
      </c>
      <c r="D108" s="15">
        <f>IFERROR(B108/C108,"")</f>
        <v/>
      </c>
      <c r="E108" s="15">
        <f>IF(OR($A108="",'Configuração'!$C$3&lt;&gt;"OK"),"",SUMIFS('Lançamentos'!$F$5:$F$204,'Lançamentos'!$C$5:$C$204,$A108,'Lançamentos'!$G$5:$G$204,"Confirmada",'Lançamentos'!$I$5:$I$204,"",'Lançamentos'!$B$5:$B$204,"&gt;="&amp;'Configuração'!$B$5,'Lançamentos'!$B$5:$B$204,"&lt;="&amp;'Configuração'!$B$6))</f>
        <v/>
      </c>
      <c r="F108" s="16">
        <f>IF(OR($A108="",'Configuração'!$C$3&lt;&gt;"OK"),"",COUNTIFS('Lançamentos'!$C$5:$C$204,$A108,'Lançamentos'!$G$5:$G$204,"Confirmada",'Lançamentos'!$I$5:$I$204,"",'Lançamentos'!$B$5:$B$204,"&gt;="&amp;'Configuração'!$B$5,'Lançamentos'!$B$5:$B$204,"&lt;="&amp;'Configuração'!$B$6))</f>
        <v/>
      </c>
      <c r="G108" s="15">
        <f>IF(OR($A108="",'Configuração'!$C$3&lt;&gt;"OK"),"",B108-E108)</f>
        <v/>
      </c>
      <c r="H108" s="17">
        <f>IF(OR($A108="",'Configuração'!$C$3&lt;&gt;"OK",E108=0),"",IFERROR(G108/E108,""))</f>
        <v/>
      </c>
      <c r="I108" s="17">
        <f>IF(OR($A108="",'Configuração'!$C$3&lt;&gt;"OK"),"",IFERROR(B108/SUM($B$11:$B$110),""))</f>
        <v/>
      </c>
      <c r="J108" s="18">
        <f>IF(OR($A108="",'Configuração'!$C$3&lt;&gt;"OK"),"",IF(B108=0,"Sem gasto no período",IF(OR(B108&gt;='Configuração'!$B$7,C108&gt;='Configuração'!$B$9,AND(E108&gt;0,H108&gt;='Configuração'!$B$8)),"Revisar","Acompanhar")))</f>
        <v/>
      </c>
      <c r="K108" s="19">
        <f>IF(OR($A108="",B108=0,'Configuração'!$C$3&lt;&gt;"OK"),"",IF(B108&gt;='Configuração'!$B$7,"Gasto acumulado atingiu o limite",IF(C108&gt;='Configuração'!$B$9,"Frequência atingiu o limite",IF(AND(E108&gt;0,H108&gt;='Configuração'!$B$8),"Variação atingiu o limite",IF(E108=0,"Sem base no período anterior","Dentro dos limites")))))</f>
        <v/>
      </c>
    </row>
    <row r="109">
      <c r="A109" s="8">
        <f>IF('Listas'!A103="","",IF(COUNTIF('Listas'!$A$5:A103,'Listas'!A103)&gt;1,"",'Listas'!A103))</f>
        <v/>
      </c>
      <c r="B109" s="9">
        <f>IF(OR($A109="",'Configuração'!$C$3&lt;&gt;"OK"),"",SUMIFS('Lançamentos'!$F$5:$F$204,'Lançamentos'!$C$5:$C$204,$A109,'Lançamentos'!$G$5:$G$204,"Confirmada",'Lançamentos'!$I$5:$I$204,"",'Lançamentos'!$B$5:$B$204,"&gt;="&amp;'Configuração'!$B$3,'Lançamentos'!$B$5:$B$204,"&lt;="&amp;'Configuração'!$B$4))</f>
        <v/>
      </c>
      <c r="C109" s="10">
        <f>IF(OR($A109="",'Configuração'!$C$3&lt;&gt;"OK"),"",COUNTIFS('Lançamentos'!$C$5:$C$204,$A109,'Lançamentos'!$G$5:$G$204,"Confirmada",'Lançamentos'!$I$5:$I$204,"",'Lançamentos'!$B$5:$B$204,"&gt;="&amp;'Configuração'!$B$3,'Lançamentos'!$B$5:$B$204,"&lt;="&amp;'Configuração'!$B$4))</f>
        <v/>
      </c>
      <c r="D109" s="9">
        <f>IFERROR(B109/C109,"")</f>
        <v/>
      </c>
      <c r="E109" s="9">
        <f>IF(OR($A109="",'Configuração'!$C$3&lt;&gt;"OK"),"",SUMIFS('Lançamentos'!$F$5:$F$204,'Lançamentos'!$C$5:$C$204,$A109,'Lançamentos'!$G$5:$G$204,"Confirmada",'Lançamentos'!$I$5:$I$204,"",'Lançamentos'!$B$5:$B$204,"&gt;="&amp;'Configuração'!$B$5,'Lançamentos'!$B$5:$B$204,"&lt;="&amp;'Configuração'!$B$6))</f>
        <v/>
      </c>
      <c r="F109" s="10">
        <f>IF(OR($A109="",'Configuração'!$C$3&lt;&gt;"OK"),"",COUNTIFS('Lançamentos'!$C$5:$C$204,$A109,'Lançamentos'!$G$5:$G$204,"Confirmada",'Lançamentos'!$I$5:$I$204,"",'Lançamentos'!$B$5:$B$204,"&gt;="&amp;'Configuração'!$B$5,'Lançamentos'!$B$5:$B$204,"&lt;="&amp;'Configuração'!$B$6))</f>
        <v/>
      </c>
      <c r="G109" s="9">
        <f>IF(OR($A109="",'Configuração'!$C$3&lt;&gt;"OK"),"",B109-E109)</f>
        <v/>
      </c>
      <c r="H109" s="11">
        <f>IF(OR($A109="",'Configuração'!$C$3&lt;&gt;"OK",E109=0),"",IFERROR(G109/E109,""))</f>
        <v/>
      </c>
      <c r="I109" s="11">
        <f>IF(OR($A109="",'Configuração'!$C$3&lt;&gt;"OK"),"",IFERROR(B109/SUM($B$11:$B$110),""))</f>
        <v/>
      </c>
      <c r="J109" s="12">
        <f>IF(OR($A109="",'Configuração'!$C$3&lt;&gt;"OK"),"",IF(B109=0,"Sem gasto no período",IF(OR(B109&gt;='Configuração'!$B$7,C109&gt;='Configuração'!$B$9,AND(E109&gt;0,H109&gt;='Configuração'!$B$8)),"Revisar","Acompanhar")))</f>
        <v/>
      </c>
      <c r="K109" s="13">
        <f>IF(OR($A109="",B109=0,'Configuração'!$C$3&lt;&gt;"OK"),"",IF(B109&gt;='Configuração'!$B$7,"Gasto acumulado atingiu o limite",IF(C109&gt;='Configuração'!$B$9,"Frequência atingiu o limite",IF(AND(E109&gt;0,H109&gt;='Configuração'!$B$8),"Variação atingiu o limite",IF(E109=0,"Sem base no período anterior","Dentro dos limites")))))</f>
        <v/>
      </c>
    </row>
    <row r="110">
      <c r="A110" s="14">
        <f>IF('Listas'!A104="","",IF(COUNTIF('Listas'!$A$5:A104,'Listas'!A104)&gt;1,"",'Listas'!A104))</f>
        <v/>
      </c>
      <c r="B110" s="15">
        <f>IF(OR($A110="",'Configuração'!$C$3&lt;&gt;"OK"),"",SUMIFS('Lançamentos'!$F$5:$F$204,'Lançamentos'!$C$5:$C$204,$A110,'Lançamentos'!$G$5:$G$204,"Confirmada",'Lançamentos'!$I$5:$I$204,"",'Lançamentos'!$B$5:$B$204,"&gt;="&amp;'Configuração'!$B$3,'Lançamentos'!$B$5:$B$204,"&lt;="&amp;'Configuração'!$B$4))</f>
        <v/>
      </c>
      <c r="C110" s="16">
        <f>IF(OR($A110="",'Configuração'!$C$3&lt;&gt;"OK"),"",COUNTIFS('Lançamentos'!$C$5:$C$204,$A110,'Lançamentos'!$G$5:$G$204,"Confirmada",'Lançamentos'!$I$5:$I$204,"",'Lançamentos'!$B$5:$B$204,"&gt;="&amp;'Configuração'!$B$3,'Lançamentos'!$B$5:$B$204,"&lt;="&amp;'Configuração'!$B$4))</f>
        <v/>
      </c>
      <c r="D110" s="15">
        <f>IFERROR(B110/C110,"")</f>
        <v/>
      </c>
      <c r="E110" s="15">
        <f>IF(OR($A110="",'Configuração'!$C$3&lt;&gt;"OK"),"",SUMIFS('Lançamentos'!$F$5:$F$204,'Lançamentos'!$C$5:$C$204,$A110,'Lançamentos'!$G$5:$G$204,"Confirmada",'Lançamentos'!$I$5:$I$204,"",'Lançamentos'!$B$5:$B$204,"&gt;="&amp;'Configuração'!$B$5,'Lançamentos'!$B$5:$B$204,"&lt;="&amp;'Configuração'!$B$6))</f>
        <v/>
      </c>
      <c r="F110" s="16">
        <f>IF(OR($A110="",'Configuração'!$C$3&lt;&gt;"OK"),"",COUNTIFS('Lançamentos'!$C$5:$C$204,$A110,'Lançamentos'!$G$5:$G$204,"Confirmada",'Lançamentos'!$I$5:$I$204,"",'Lançamentos'!$B$5:$B$204,"&gt;="&amp;'Configuração'!$B$5,'Lançamentos'!$B$5:$B$204,"&lt;="&amp;'Configuração'!$B$6))</f>
        <v/>
      </c>
      <c r="G110" s="15">
        <f>IF(OR($A110="",'Configuração'!$C$3&lt;&gt;"OK"),"",B110-E110)</f>
        <v/>
      </c>
      <c r="H110" s="17">
        <f>IF(OR($A110="",'Configuração'!$C$3&lt;&gt;"OK",E110=0),"",IFERROR(G110/E110,""))</f>
        <v/>
      </c>
      <c r="I110" s="17">
        <f>IF(OR($A110="",'Configuração'!$C$3&lt;&gt;"OK"),"",IFERROR(B110/SUM($B$11:$B$110),""))</f>
        <v/>
      </c>
      <c r="J110" s="18">
        <f>IF(OR($A110="",'Configuração'!$C$3&lt;&gt;"OK"),"",IF(B110=0,"Sem gasto no período",IF(OR(B110&gt;='Configuração'!$B$7,C110&gt;='Configuração'!$B$9,AND(E110&gt;0,H110&gt;='Configuração'!$B$8)),"Revisar","Acompanhar")))</f>
        <v/>
      </c>
      <c r="K110" s="19">
        <f>IF(OR($A110="",B110=0,'Configuração'!$C$3&lt;&gt;"OK"),"",IF(B110&gt;='Configuração'!$B$7,"Gasto acumulado atingiu o limite",IF(C110&gt;='Configuração'!$B$9,"Frequência atingiu o limite",IF(AND(E110&gt;0,H110&gt;='Configuração'!$B$8),"Variação atingiu o limite",IF(E110=0,"Sem base no período anterior","Dentro dos limites")))))</f>
        <v/>
      </c>
    </row>
  </sheetData>
  <autoFilter ref="A10:K110"/>
  <mergeCells count="1">
    <mergeCell ref="A1:K1"/>
  </mergeCells>
  <conditionalFormatting sqref="B11:B110">
    <cfRule type="expression" priority="1" dxfId="0">
      <formula>AND($A11&lt;&gt;"",$B11&gt;='Configuração'!$B$7)</formula>
    </cfRule>
  </conditionalFormatting>
  <conditionalFormatting sqref="C11:C110">
    <cfRule type="expression" priority="2" dxfId="1">
      <formula>AND($A11&lt;&gt;"",$C11&gt;='Configuração'!$B$9)</formula>
    </cfRule>
  </conditionalFormatting>
  <conditionalFormatting sqref="H11:H110">
    <cfRule type="expression" priority="3" dxfId="1">
      <formula>AND($A11&lt;&gt;"",$E11&gt;0,$H11&gt;='Configuração'!$B$8)</formula>
    </cfRule>
  </conditionalFormatting>
  <conditionalFormatting sqref="J11:J110">
    <cfRule type="expression" priority="4" dxfId="2">
      <formula>$J11="Revisar"</formula>
    </cfRule>
    <cfRule type="expression" priority="5" dxfId="3">
      <formula>$J11="Acompanhar"</formula>
    </cfRule>
    <cfRule type="expression" priority="6" dxfId="4">
      <formula>$J11="Sem gasto no período"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C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5" customWidth="1" min="1" max="1"/>
    <col width="34" customWidth="1" min="2" max="2"/>
    <col width="26" customWidth="1" min="3" max="3"/>
  </cols>
  <sheetData>
    <row r="1" ht="28" customHeight="1">
      <c r="A1" s="1" t="inlineStr">
        <is>
          <t>Configuração dos períodos e limites</t>
        </is>
      </c>
    </row>
    <row r="2" ht="28" customHeight="1">
      <c r="A2" s="7" t="inlineStr">
        <is>
          <t>Premissa</t>
        </is>
      </c>
      <c r="B2" s="7" t="inlineStr">
        <is>
          <t>Valor editável</t>
        </is>
      </c>
      <c r="C2" s="7" t="inlineStr">
        <is>
          <t>Situação das premissas</t>
        </is>
      </c>
    </row>
    <row r="3" ht="32" customHeight="1">
      <c r="A3" s="13" t="inlineStr">
        <is>
          <t>Início do período atual</t>
        </is>
      </c>
      <c r="B3" s="32" t="n">
        <v>46174</v>
      </c>
      <c r="C3" s="21">
        <f>IF(COUNTA(B3:B9)&lt;7,"Preencher premissas",IF(AND(B3&lt;=B4,B5&lt;=B6,B6&lt;B3,B4-B3=B6-B5,B7&gt;=0,B8&gt;=0,B9&gt;=1),"OK","Revisar premissas"))</f>
        <v/>
      </c>
    </row>
    <row r="4">
      <c r="A4" s="19" t="inlineStr">
        <is>
          <t>Fim do período atual</t>
        </is>
      </c>
      <c r="B4" s="32" t="n">
        <v>46265</v>
      </c>
    </row>
    <row r="5">
      <c r="A5" s="13" t="inlineStr">
        <is>
          <t>Início do período anterior</t>
        </is>
      </c>
      <c r="B5" s="32" t="n">
        <v>46082</v>
      </c>
    </row>
    <row r="6">
      <c r="A6" s="19" t="inlineStr">
        <is>
          <t>Fim do período anterior</t>
        </is>
      </c>
      <c r="B6" s="32" t="n">
        <v>46173</v>
      </c>
    </row>
    <row r="7">
      <c r="A7" s="13" t="inlineStr">
        <is>
          <t>Limite de gasto acumulado para revisão</t>
        </is>
      </c>
      <c r="B7" s="22" t="n">
        <v>1500</v>
      </c>
    </row>
    <row r="8">
      <c r="A8" s="19" t="inlineStr">
        <is>
          <t>Limite de aumento para revisão</t>
        </is>
      </c>
      <c r="B8" s="23" t="n">
        <v>0.2</v>
      </c>
    </row>
    <row r="9">
      <c r="A9" s="13" t="inlineStr">
        <is>
          <t>Limite de frequência para revisão</t>
        </is>
      </c>
      <c r="B9" s="24" t="n">
        <v>3</v>
      </c>
    </row>
    <row r="10"/>
    <row r="11"/>
    <row r="12" ht="52" customHeight="1">
      <c r="A12" s="25" t="inlineStr">
        <is>
          <t>Interpretação de “Confirmada”</t>
        </is>
      </c>
      <c r="B12" s="13" t="inlineStr">
        <is>
          <t>Indica somente que o lançamento está apto para esta análise administrativa; não indica pagamento.</t>
        </is>
      </c>
    </row>
    <row r="13" ht="52" customHeight="1">
      <c r="A13" s="25" t="inlineStr">
        <is>
          <t>Fora do escopo</t>
        </is>
      </c>
      <c r="B13" s="13" t="inlineStr">
        <is>
          <t>A pasta não controla vencimentos, pagamentos, orçamento, fluxo de caixa, contratos ou obrigações contábeis e tributárias.</t>
        </is>
      </c>
    </row>
    <row r="14" ht="52" customHeight="1">
      <c r="A14" s="25" t="inlineStr">
        <is>
          <t>Correções e estornos</t>
        </is>
      </c>
      <c r="B14" s="13" t="inlineStr">
        <is>
          <t>Corrija o lançamento ou use a situação “A revisar”. Valores negativos não são aceitos.</t>
        </is>
      </c>
    </row>
  </sheetData>
  <mergeCells count="1">
    <mergeCell ref="A1:C1"/>
  </mergeCells>
  <conditionalFormatting sqref="C3">
    <cfRule type="expression" priority="1" dxfId="2">
      <formula>$C$3&lt;&gt;"OK"</formula>
    </cfRule>
    <cfRule type="expression" priority="2" dxfId="3">
      <formula>$C$3="OK"</formula>
    </cfRule>
  </conditionalFormatting>
  <dataValidations count="4">
    <dataValidation sqref="B3:B6" showDropDown="0" showInputMessage="0" showErrorMessage="1" allowBlank="0" errorTitle="Data inválida" error="Informe uma data entre 01/01/2000 e 31/12/2100." type="date" errorStyle="stop" operator="between">
      <formula1>DATE(2000,1,1)</formula1>
      <formula2>DATE(2100,12,31)</formula2>
    </dataValidation>
    <dataValidation sqref="B7" showDropDown="0" showInputMessage="0" showErrorMessage="1" allowBlank="0" errorTitle="Limite inválido" error="Informe um valor maior ou igual a zero." type="decimal" errorStyle="stop" operator="greaterThanOrEqual">
      <formula1>0</formula1>
    </dataValidation>
    <dataValidation sqref="B8" showDropDown="0" showInputMessage="0" showErrorMessage="1" allowBlank="0" errorTitle="Percentual inválido" error="Informe um percentual entre 0% e 1.000%." type="decimal" errorStyle="stop" operator="between">
      <formula1>0</formula1>
      <formula2>10</formula2>
    </dataValidation>
    <dataValidation sqref="B9" showDropDown="0" showInputMessage="0" showErrorMessage="1" allowBlank="0" errorTitle="Frequência inválida" error="Informe um número inteiro entre 1 e 100." type="whole" errorStyle="stop" operator="between">
      <formula1>1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F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3" customWidth="1" min="3" max="3"/>
    <col width="28" customWidth="1" min="4" max="4"/>
    <col width="3" customWidth="1" min="5" max="5"/>
    <col width="22" customWidth="1" min="6" max="6"/>
  </cols>
  <sheetData>
    <row r="1" ht="28" customHeight="1">
      <c r="A1" s="1" t="inlineStr">
        <is>
          <t>Listas padronizadas para os lançamentos</t>
        </is>
      </c>
    </row>
    <row r="2">
      <c r="A2" s="26" t="inlineStr">
        <is>
          <t>Cadastros editáveis para padronizar fornecedores, categorias e situações.</t>
        </is>
      </c>
    </row>
    <row r="3"/>
    <row r="4" ht="30" customHeight="1">
      <c r="A4" s="7" t="inlineStr">
        <is>
          <t>Fornecedor</t>
        </is>
      </c>
      <c r="B4" s="7" t="inlineStr">
        <is>
          <t>Alerta do cadastro</t>
        </is>
      </c>
      <c r="D4" s="7" t="inlineStr">
        <is>
          <t>Categoria permitida</t>
        </is>
      </c>
      <c r="F4" s="7" t="inlineStr">
        <is>
          <t>Situação permitida</t>
        </is>
      </c>
    </row>
    <row r="5">
      <c r="A5" s="27" t="inlineStr">
        <is>
          <t>Energia Exemplo S.A.</t>
        </is>
      </c>
      <c r="B5" s="28">
        <f>IF(A5="","",IF(COUNTIF($A$5:$A$104,A5)&gt;1,"Fornecedor duplicado",""))</f>
        <v/>
      </c>
      <c r="D5" s="27" t="inlineStr">
        <is>
          <t>Utilidades</t>
        </is>
      </c>
      <c r="F5" s="27" t="inlineStr">
        <is>
          <t>Confirmada</t>
        </is>
      </c>
    </row>
    <row r="6">
      <c r="A6" s="27" t="inlineStr">
        <is>
          <t>Papelaria Fictícia Ltda.</t>
        </is>
      </c>
      <c r="B6" s="29">
        <f>IF(A6="","",IF(COUNTIF($A$5:$A$104,A6)&gt;1,"Fornecedor duplicado",""))</f>
        <v/>
      </c>
      <c r="D6" s="27" t="inlineStr">
        <is>
          <t>Material de escritório</t>
        </is>
      </c>
      <c r="F6" s="27" t="inlineStr">
        <is>
          <t>A revisar</t>
        </is>
      </c>
    </row>
    <row r="7">
      <c r="A7" s="27" t="inlineStr">
        <is>
          <t>Limpeza Modelo ME</t>
        </is>
      </c>
      <c r="B7" s="28">
        <f>IF(A7="","",IF(COUNTIF($A$5:$A$104,A7)&gt;1,"Fornecedor duplicado",""))</f>
        <v/>
      </c>
      <c r="D7" s="27" t="inlineStr">
        <is>
          <t>Limpeza</t>
        </is>
      </c>
    </row>
    <row r="8">
      <c r="A8" s="27" t="inlineStr">
        <is>
          <t>Manutenção Simulada Ltda.</t>
        </is>
      </c>
      <c r="B8" s="29">
        <f>IF(A8="","",IF(COUNTIF($A$5:$A$104,A8)&gt;1,"Fornecedor duplicado",""))</f>
        <v/>
      </c>
      <c r="D8" s="27" t="inlineStr">
        <is>
          <t>Manutenção</t>
        </is>
      </c>
    </row>
    <row r="9">
      <c r="A9" s="27" t="inlineStr">
        <is>
          <t>Som e Luz Cenográfica Ltda.</t>
        </is>
      </c>
      <c r="B9" s="28">
        <f>IF(A9="","",IF(COUNTIF($A$5:$A$104,A9)&gt;1,"Fornecedor duplicado",""))</f>
        <v/>
      </c>
      <c r="D9" s="27" t="inlineStr">
        <is>
          <t>Áudio e vídeo</t>
        </is>
      </c>
    </row>
    <row r="10">
      <c r="A10" s="27" t="inlineStr">
        <is>
          <t>Gráfica Demonstração Ltda.</t>
        </is>
      </c>
      <c r="B10" s="29">
        <f>IF(A10="","",IF(COUNTIF($A$5:$A$104,A10)&gt;1,"Fornecedor duplicado",""))</f>
        <v/>
      </c>
      <c r="D10" s="27" t="inlineStr">
        <is>
          <t>Comunicação</t>
        </is>
      </c>
    </row>
    <row r="11">
      <c r="A11" s="27" t="inlineStr">
        <is>
          <t>Água Ilustrativa S.A.</t>
        </is>
      </c>
      <c r="B11" s="28">
        <f>IF(A11="","",IF(COUNTIF($A$5:$A$104,A11)&gt;1,"Fornecedor duplicado",""))</f>
        <v/>
      </c>
      <c r="D11" s="27" t="inlineStr">
        <is>
          <t>Alimentação</t>
        </is>
      </c>
    </row>
    <row r="12">
      <c r="A12" s="27" t="inlineStr">
        <is>
          <t>Materiais Cenário Ltda.</t>
        </is>
      </c>
      <c r="B12" s="29">
        <f>IF(A12="","",IF(COUNTIF($A$5:$A$104,A12)&gt;1,"Fornecedor duplicado",""))</f>
        <v/>
      </c>
      <c r="D12" s="27" t="inlineStr">
        <is>
          <t>Outros</t>
        </is>
      </c>
    </row>
    <row r="13">
      <c r="A13" s="27" t="n"/>
      <c r="B13" s="28">
        <f>IF(A13="","",IF(COUNTIF($A$5:$A$104,A13)&gt;1,"Fornecedor duplicado",""))</f>
        <v/>
      </c>
      <c r="D13" s="27" t="n"/>
    </row>
    <row r="14">
      <c r="A14" s="27" t="n"/>
      <c r="B14" s="29">
        <f>IF(A14="","",IF(COUNTIF($A$5:$A$104,A14)&gt;1,"Fornecedor duplicado",""))</f>
        <v/>
      </c>
      <c r="D14" s="27" t="n"/>
    </row>
    <row r="15">
      <c r="A15" s="27" t="n"/>
      <c r="B15" s="28">
        <f>IF(A15="","",IF(COUNTIF($A$5:$A$104,A15)&gt;1,"Fornecedor duplicado",""))</f>
        <v/>
      </c>
      <c r="D15" s="27" t="n"/>
    </row>
    <row r="16">
      <c r="A16" s="27" t="n"/>
      <c r="B16" s="29">
        <f>IF(A16="","",IF(COUNTIF($A$5:$A$104,A16)&gt;1,"Fornecedor duplicado",""))</f>
        <v/>
      </c>
      <c r="D16" s="27" t="n"/>
    </row>
    <row r="17">
      <c r="A17" s="27" t="n"/>
      <c r="B17" s="28">
        <f>IF(A17="","",IF(COUNTIF($A$5:$A$104,A17)&gt;1,"Fornecedor duplicado",""))</f>
        <v/>
      </c>
      <c r="D17" s="27" t="n"/>
    </row>
    <row r="18">
      <c r="A18" s="27" t="n"/>
      <c r="B18" s="29">
        <f>IF(A18="","",IF(COUNTIF($A$5:$A$104,A18)&gt;1,"Fornecedor duplicado",""))</f>
        <v/>
      </c>
      <c r="D18" s="27" t="n"/>
    </row>
    <row r="19">
      <c r="A19" s="27" t="n"/>
      <c r="B19" s="28">
        <f>IF(A19="","",IF(COUNTIF($A$5:$A$104,A19)&gt;1,"Fornecedor duplicado",""))</f>
        <v/>
      </c>
      <c r="D19" s="27" t="n"/>
    </row>
    <row r="20">
      <c r="A20" s="27" t="n"/>
      <c r="B20" s="29">
        <f>IF(A20="","",IF(COUNTIF($A$5:$A$104,A20)&gt;1,"Fornecedor duplicado",""))</f>
        <v/>
      </c>
      <c r="D20" s="27" t="n"/>
    </row>
    <row r="21">
      <c r="A21" s="27" t="n"/>
      <c r="B21" s="28">
        <f>IF(A21="","",IF(COUNTIF($A$5:$A$104,A21)&gt;1,"Fornecedor duplicado",""))</f>
        <v/>
      </c>
      <c r="D21" s="27" t="n"/>
    </row>
    <row r="22">
      <c r="A22" s="27" t="n"/>
      <c r="B22" s="29">
        <f>IF(A22="","",IF(COUNTIF($A$5:$A$104,A22)&gt;1,"Fornecedor duplicado",""))</f>
        <v/>
      </c>
      <c r="D22" s="27" t="n"/>
    </row>
    <row r="23">
      <c r="A23" s="27" t="n"/>
      <c r="B23" s="28">
        <f>IF(A23="","",IF(COUNTIF($A$5:$A$104,A23)&gt;1,"Fornecedor duplicado",""))</f>
        <v/>
      </c>
      <c r="D23" s="27" t="n"/>
    </row>
    <row r="24">
      <c r="A24" s="27" t="n"/>
      <c r="B24" s="29">
        <f>IF(A24="","",IF(COUNTIF($A$5:$A$104,A24)&gt;1,"Fornecedor duplicado",""))</f>
        <v/>
      </c>
      <c r="D24" s="27" t="n"/>
    </row>
    <row r="25">
      <c r="A25" s="27" t="n"/>
      <c r="B25" s="28">
        <f>IF(A25="","",IF(COUNTIF($A$5:$A$104,A25)&gt;1,"Fornecedor duplicado",""))</f>
        <v/>
      </c>
    </row>
    <row r="26">
      <c r="A26" s="27" t="n"/>
      <c r="B26" s="29">
        <f>IF(A26="","",IF(COUNTIF($A$5:$A$104,A26)&gt;1,"Fornecedor duplicado",""))</f>
        <v/>
      </c>
    </row>
    <row r="27">
      <c r="A27" s="27" t="n"/>
      <c r="B27" s="28">
        <f>IF(A27="","",IF(COUNTIF($A$5:$A$104,A27)&gt;1,"Fornecedor duplicado",""))</f>
        <v/>
      </c>
    </row>
    <row r="28">
      <c r="A28" s="27" t="n"/>
      <c r="B28" s="29">
        <f>IF(A28="","",IF(COUNTIF($A$5:$A$104,A28)&gt;1,"Fornecedor duplicado",""))</f>
        <v/>
      </c>
    </row>
    <row r="29">
      <c r="A29" s="27" t="n"/>
      <c r="B29" s="28">
        <f>IF(A29="","",IF(COUNTIF($A$5:$A$104,A29)&gt;1,"Fornecedor duplicado",""))</f>
        <v/>
      </c>
    </row>
    <row r="30">
      <c r="A30" s="27" t="n"/>
      <c r="B30" s="29">
        <f>IF(A30="","",IF(COUNTIF($A$5:$A$104,A30)&gt;1,"Fornecedor duplicado",""))</f>
        <v/>
      </c>
    </row>
    <row r="31">
      <c r="A31" s="27" t="n"/>
      <c r="B31" s="28">
        <f>IF(A31="","",IF(COUNTIF($A$5:$A$104,A31)&gt;1,"Fornecedor duplicado",""))</f>
        <v/>
      </c>
    </row>
    <row r="32">
      <c r="A32" s="27" t="n"/>
      <c r="B32" s="29">
        <f>IF(A32="","",IF(COUNTIF($A$5:$A$104,A32)&gt;1,"Fornecedor duplicado",""))</f>
        <v/>
      </c>
    </row>
    <row r="33">
      <c r="A33" s="27" t="n"/>
      <c r="B33" s="28">
        <f>IF(A33="","",IF(COUNTIF($A$5:$A$104,A33)&gt;1,"Fornecedor duplicado",""))</f>
        <v/>
      </c>
    </row>
    <row r="34">
      <c r="A34" s="27" t="n"/>
      <c r="B34" s="29">
        <f>IF(A34="","",IF(COUNTIF($A$5:$A$104,A34)&gt;1,"Fornecedor duplicado",""))</f>
        <v/>
      </c>
    </row>
    <row r="35">
      <c r="A35" s="27" t="n"/>
      <c r="B35" s="28">
        <f>IF(A35="","",IF(COUNTIF($A$5:$A$104,A35)&gt;1,"Fornecedor duplicado",""))</f>
        <v/>
      </c>
    </row>
    <row r="36">
      <c r="A36" s="27" t="n"/>
      <c r="B36" s="29">
        <f>IF(A36="","",IF(COUNTIF($A$5:$A$104,A36)&gt;1,"Fornecedor duplicado",""))</f>
        <v/>
      </c>
    </row>
    <row r="37">
      <c r="A37" s="27" t="n"/>
      <c r="B37" s="28">
        <f>IF(A37="","",IF(COUNTIF($A$5:$A$104,A37)&gt;1,"Fornecedor duplicado",""))</f>
        <v/>
      </c>
    </row>
    <row r="38">
      <c r="A38" s="27" t="n"/>
      <c r="B38" s="29">
        <f>IF(A38="","",IF(COUNTIF($A$5:$A$104,A38)&gt;1,"Fornecedor duplicado",""))</f>
        <v/>
      </c>
    </row>
    <row r="39">
      <c r="A39" s="27" t="n"/>
      <c r="B39" s="28">
        <f>IF(A39="","",IF(COUNTIF($A$5:$A$104,A39)&gt;1,"Fornecedor duplicado",""))</f>
        <v/>
      </c>
    </row>
    <row r="40">
      <c r="A40" s="27" t="n"/>
      <c r="B40" s="29">
        <f>IF(A40="","",IF(COUNTIF($A$5:$A$104,A40)&gt;1,"Fornecedor duplicado",""))</f>
        <v/>
      </c>
    </row>
    <row r="41">
      <c r="A41" s="27" t="n"/>
      <c r="B41" s="28">
        <f>IF(A41="","",IF(COUNTIF($A$5:$A$104,A41)&gt;1,"Fornecedor duplicado",""))</f>
        <v/>
      </c>
    </row>
    <row r="42">
      <c r="A42" s="27" t="n"/>
      <c r="B42" s="29">
        <f>IF(A42="","",IF(COUNTIF($A$5:$A$104,A42)&gt;1,"Fornecedor duplicado",""))</f>
        <v/>
      </c>
    </row>
    <row r="43">
      <c r="A43" s="27" t="n"/>
      <c r="B43" s="28">
        <f>IF(A43="","",IF(COUNTIF($A$5:$A$104,A43)&gt;1,"Fornecedor duplicado",""))</f>
        <v/>
      </c>
    </row>
    <row r="44">
      <c r="A44" s="27" t="n"/>
      <c r="B44" s="29">
        <f>IF(A44="","",IF(COUNTIF($A$5:$A$104,A44)&gt;1,"Fornecedor duplicado",""))</f>
        <v/>
      </c>
    </row>
    <row r="45">
      <c r="A45" s="27" t="n"/>
      <c r="B45" s="28">
        <f>IF(A45="","",IF(COUNTIF($A$5:$A$104,A45)&gt;1,"Fornecedor duplicado",""))</f>
        <v/>
      </c>
    </row>
    <row r="46">
      <c r="A46" s="27" t="n"/>
      <c r="B46" s="29">
        <f>IF(A46="","",IF(COUNTIF($A$5:$A$104,A46)&gt;1,"Fornecedor duplicado",""))</f>
        <v/>
      </c>
    </row>
    <row r="47">
      <c r="A47" s="27" t="n"/>
      <c r="B47" s="28">
        <f>IF(A47="","",IF(COUNTIF($A$5:$A$104,A47)&gt;1,"Fornecedor duplicado",""))</f>
        <v/>
      </c>
    </row>
    <row r="48">
      <c r="A48" s="27" t="n"/>
      <c r="B48" s="29">
        <f>IF(A48="","",IF(COUNTIF($A$5:$A$104,A48)&gt;1,"Fornecedor duplicado",""))</f>
        <v/>
      </c>
    </row>
    <row r="49">
      <c r="A49" s="27" t="n"/>
      <c r="B49" s="28">
        <f>IF(A49="","",IF(COUNTIF($A$5:$A$104,A49)&gt;1,"Fornecedor duplicado",""))</f>
        <v/>
      </c>
    </row>
    <row r="50">
      <c r="A50" s="27" t="n"/>
      <c r="B50" s="29">
        <f>IF(A50="","",IF(COUNTIF($A$5:$A$104,A50)&gt;1,"Fornecedor duplicado",""))</f>
        <v/>
      </c>
    </row>
    <row r="51">
      <c r="A51" s="27" t="n"/>
      <c r="B51" s="28">
        <f>IF(A51="","",IF(COUNTIF($A$5:$A$104,A51)&gt;1,"Fornecedor duplicado",""))</f>
        <v/>
      </c>
    </row>
    <row r="52">
      <c r="A52" s="27" t="n"/>
      <c r="B52" s="29">
        <f>IF(A52="","",IF(COUNTIF($A$5:$A$104,A52)&gt;1,"Fornecedor duplicado",""))</f>
        <v/>
      </c>
    </row>
    <row r="53">
      <c r="A53" s="27" t="n"/>
      <c r="B53" s="28">
        <f>IF(A53="","",IF(COUNTIF($A$5:$A$104,A53)&gt;1,"Fornecedor duplicado",""))</f>
        <v/>
      </c>
    </row>
    <row r="54">
      <c r="A54" s="27" t="n"/>
      <c r="B54" s="29">
        <f>IF(A54="","",IF(COUNTIF($A$5:$A$104,A54)&gt;1,"Fornecedor duplicado",""))</f>
        <v/>
      </c>
    </row>
    <row r="55">
      <c r="A55" s="27" t="n"/>
      <c r="B55" s="28">
        <f>IF(A55="","",IF(COUNTIF($A$5:$A$104,A55)&gt;1,"Fornecedor duplicado",""))</f>
        <v/>
      </c>
    </row>
    <row r="56">
      <c r="A56" s="27" t="n"/>
      <c r="B56" s="29">
        <f>IF(A56="","",IF(COUNTIF($A$5:$A$104,A56)&gt;1,"Fornecedor duplicado",""))</f>
        <v/>
      </c>
    </row>
    <row r="57">
      <c r="A57" s="27" t="n"/>
      <c r="B57" s="28">
        <f>IF(A57="","",IF(COUNTIF($A$5:$A$104,A57)&gt;1,"Fornecedor duplicado",""))</f>
        <v/>
      </c>
    </row>
    <row r="58">
      <c r="A58" s="27" t="n"/>
      <c r="B58" s="29">
        <f>IF(A58="","",IF(COUNTIF($A$5:$A$104,A58)&gt;1,"Fornecedor duplicado",""))</f>
        <v/>
      </c>
    </row>
    <row r="59">
      <c r="A59" s="27" t="n"/>
      <c r="B59" s="28">
        <f>IF(A59="","",IF(COUNTIF($A$5:$A$104,A59)&gt;1,"Fornecedor duplicado",""))</f>
        <v/>
      </c>
    </row>
    <row r="60">
      <c r="A60" s="27" t="n"/>
      <c r="B60" s="29">
        <f>IF(A60="","",IF(COUNTIF($A$5:$A$104,A60)&gt;1,"Fornecedor duplicado",""))</f>
        <v/>
      </c>
    </row>
    <row r="61">
      <c r="A61" s="27" t="n"/>
      <c r="B61" s="28">
        <f>IF(A61="","",IF(COUNTIF($A$5:$A$104,A61)&gt;1,"Fornecedor duplicado",""))</f>
        <v/>
      </c>
    </row>
    <row r="62">
      <c r="A62" s="27" t="n"/>
      <c r="B62" s="29">
        <f>IF(A62="","",IF(COUNTIF($A$5:$A$104,A62)&gt;1,"Fornecedor duplicado",""))</f>
        <v/>
      </c>
    </row>
    <row r="63">
      <c r="A63" s="27" t="n"/>
      <c r="B63" s="28">
        <f>IF(A63="","",IF(COUNTIF($A$5:$A$104,A63)&gt;1,"Fornecedor duplicado",""))</f>
        <v/>
      </c>
    </row>
    <row r="64">
      <c r="A64" s="27" t="n"/>
      <c r="B64" s="29">
        <f>IF(A64="","",IF(COUNTIF($A$5:$A$104,A64)&gt;1,"Fornecedor duplicado",""))</f>
        <v/>
      </c>
    </row>
    <row r="65">
      <c r="A65" s="27" t="n"/>
      <c r="B65" s="28">
        <f>IF(A65="","",IF(COUNTIF($A$5:$A$104,A65)&gt;1,"Fornecedor duplicado",""))</f>
        <v/>
      </c>
    </row>
    <row r="66">
      <c r="A66" s="27" t="n"/>
      <c r="B66" s="29">
        <f>IF(A66="","",IF(COUNTIF($A$5:$A$104,A66)&gt;1,"Fornecedor duplicado",""))</f>
        <v/>
      </c>
    </row>
    <row r="67">
      <c r="A67" s="27" t="n"/>
      <c r="B67" s="28">
        <f>IF(A67="","",IF(COUNTIF($A$5:$A$104,A67)&gt;1,"Fornecedor duplicado",""))</f>
        <v/>
      </c>
    </row>
    <row r="68">
      <c r="A68" s="27" t="n"/>
      <c r="B68" s="29">
        <f>IF(A68="","",IF(COUNTIF($A$5:$A$104,A68)&gt;1,"Fornecedor duplicado",""))</f>
        <v/>
      </c>
    </row>
    <row r="69">
      <c r="A69" s="27" t="n"/>
      <c r="B69" s="28">
        <f>IF(A69="","",IF(COUNTIF($A$5:$A$104,A69)&gt;1,"Fornecedor duplicado",""))</f>
        <v/>
      </c>
    </row>
    <row r="70">
      <c r="A70" s="27" t="n"/>
      <c r="B70" s="29">
        <f>IF(A70="","",IF(COUNTIF($A$5:$A$104,A70)&gt;1,"Fornecedor duplicado",""))</f>
        <v/>
      </c>
    </row>
    <row r="71">
      <c r="A71" s="27" t="n"/>
      <c r="B71" s="28">
        <f>IF(A71="","",IF(COUNTIF($A$5:$A$104,A71)&gt;1,"Fornecedor duplicado",""))</f>
        <v/>
      </c>
    </row>
    <row r="72">
      <c r="A72" s="27" t="n"/>
      <c r="B72" s="29">
        <f>IF(A72="","",IF(COUNTIF($A$5:$A$104,A72)&gt;1,"Fornecedor duplicado",""))</f>
        <v/>
      </c>
    </row>
    <row r="73">
      <c r="A73" s="27" t="n"/>
      <c r="B73" s="28">
        <f>IF(A73="","",IF(COUNTIF($A$5:$A$104,A73)&gt;1,"Fornecedor duplicado",""))</f>
        <v/>
      </c>
    </row>
    <row r="74">
      <c r="A74" s="27" t="n"/>
      <c r="B74" s="29">
        <f>IF(A74="","",IF(COUNTIF($A$5:$A$104,A74)&gt;1,"Fornecedor duplicado",""))</f>
        <v/>
      </c>
    </row>
    <row r="75">
      <c r="A75" s="27" t="n"/>
      <c r="B75" s="28">
        <f>IF(A75="","",IF(COUNTIF($A$5:$A$104,A75)&gt;1,"Fornecedor duplicado",""))</f>
        <v/>
      </c>
    </row>
    <row r="76">
      <c r="A76" s="27" t="n"/>
      <c r="B76" s="29">
        <f>IF(A76="","",IF(COUNTIF($A$5:$A$104,A76)&gt;1,"Fornecedor duplicado",""))</f>
        <v/>
      </c>
    </row>
    <row r="77">
      <c r="A77" s="27" t="n"/>
      <c r="B77" s="28">
        <f>IF(A77="","",IF(COUNTIF($A$5:$A$104,A77)&gt;1,"Fornecedor duplicado",""))</f>
        <v/>
      </c>
    </row>
    <row r="78">
      <c r="A78" s="27" t="n"/>
      <c r="B78" s="29">
        <f>IF(A78="","",IF(COUNTIF($A$5:$A$104,A78)&gt;1,"Fornecedor duplicado",""))</f>
        <v/>
      </c>
    </row>
    <row r="79">
      <c r="A79" s="27" t="n"/>
      <c r="B79" s="28">
        <f>IF(A79="","",IF(COUNTIF($A$5:$A$104,A79)&gt;1,"Fornecedor duplicado",""))</f>
        <v/>
      </c>
    </row>
    <row r="80">
      <c r="A80" s="27" t="n"/>
      <c r="B80" s="29">
        <f>IF(A80="","",IF(COUNTIF($A$5:$A$104,A80)&gt;1,"Fornecedor duplicado",""))</f>
        <v/>
      </c>
    </row>
    <row r="81">
      <c r="A81" s="27" t="n"/>
      <c r="B81" s="28">
        <f>IF(A81="","",IF(COUNTIF($A$5:$A$104,A81)&gt;1,"Fornecedor duplicado",""))</f>
        <v/>
      </c>
    </row>
    <row r="82">
      <c r="A82" s="27" t="n"/>
      <c r="B82" s="29">
        <f>IF(A82="","",IF(COUNTIF($A$5:$A$104,A82)&gt;1,"Fornecedor duplicado",""))</f>
        <v/>
      </c>
    </row>
    <row r="83">
      <c r="A83" s="27" t="n"/>
      <c r="B83" s="28">
        <f>IF(A83="","",IF(COUNTIF($A$5:$A$104,A83)&gt;1,"Fornecedor duplicado",""))</f>
        <v/>
      </c>
    </row>
    <row r="84">
      <c r="A84" s="27" t="n"/>
      <c r="B84" s="29">
        <f>IF(A84="","",IF(COUNTIF($A$5:$A$104,A84)&gt;1,"Fornecedor duplicado",""))</f>
        <v/>
      </c>
    </row>
    <row r="85">
      <c r="A85" s="27" t="n"/>
      <c r="B85" s="28">
        <f>IF(A85="","",IF(COUNTIF($A$5:$A$104,A85)&gt;1,"Fornecedor duplicado",""))</f>
        <v/>
      </c>
    </row>
    <row r="86">
      <c r="A86" s="27" t="n"/>
      <c r="B86" s="29">
        <f>IF(A86="","",IF(COUNTIF($A$5:$A$104,A86)&gt;1,"Fornecedor duplicado",""))</f>
        <v/>
      </c>
    </row>
    <row r="87">
      <c r="A87" s="27" t="n"/>
      <c r="B87" s="28">
        <f>IF(A87="","",IF(COUNTIF($A$5:$A$104,A87)&gt;1,"Fornecedor duplicado",""))</f>
        <v/>
      </c>
    </row>
    <row r="88">
      <c r="A88" s="27" t="n"/>
      <c r="B88" s="29">
        <f>IF(A88="","",IF(COUNTIF($A$5:$A$104,A88)&gt;1,"Fornecedor duplicado",""))</f>
        <v/>
      </c>
    </row>
    <row r="89">
      <c r="A89" s="27" t="n"/>
      <c r="B89" s="28">
        <f>IF(A89="","",IF(COUNTIF($A$5:$A$104,A89)&gt;1,"Fornecedor duplicado",""))</f>
        <v/>
      </c>
    </row>
    <row r="90">
      <c r="A90" s="27" t="n"/>
      <c r="B90" s="29">
        <f>IF(A90="","",IF(COUNTIF($A$5:$A$104,A90)&gt;1,"Fornecedor duplicado",""))</f>
        <v/>
      </c>
    </row>
    <row r="91">
      <c r="A91" s="27" t="n"/>
      <c r="B91" s="28">
        <f>IF(A91="","",IF(COUNTIF($A$5:$A$104,A91)&gt;1,"Fornecedor duplicado",""))</f>
        <v/>
      </c>
    </row>
    <row r="92">
      <c r="A92" s="27" t="n"/>
      <c r="B92" s="29">
        <f>IF(A92="","",IF(COUNTIF($A$5:$A$104,A92)&gt;1,"Fornecedor duplicado",""))</f>
        <v/>
      </c>
    </row>
    <row r="93">
      <c r="A93" s="27" t="n"/>
      <c r="B93" s="28">
        <f>IF(A93="","",IF(COUNTIF($A$5:$A$104,A93)&gt;1,"Fornecedor duplicado",""))</f>
        <v/>
      </c>
    </row>
    <row r="94">
      <c r="A94" s="27" t="n"/>
      <c r="B94" s="29">
        <f>IF(A94="","",IF(COUNTIF($A$5:$A$104,A94)&gt;1,"Fornecedor duplicado",""))</f>
        <v/>
      </c>
    </row>
    <row r="95">
      <c r="A95" s="27" t="n"/>
      <c r="B95" s="28">
        <f>IF(A95="","",IF(COUNTIF($A$5:$A$104,A95)&gt;1,"Fornecedor duplicado",""))</f>
        <v/>
      </c>
    </row>
    <row r="96">
      <c r="A96" s="27" t="n"/>
      <c r="B96" s="29">
        <f>IF(A96="","",IF(COUNTIF($A$5:$A$104,A96)&gt;1,"Fornecedor duplicado",""))</f>
        <v/>
      </c>
    </row>
    <row r="97">
      <c r="A97" s="27" t="n"/>
      <c r="B97" s="28">
        <f>IF(A97="","",IF(COUNTIF($A$5:$A$104,A97)&gt;1,"Fornecedor duplicado",""))</f>
        <v/>
      </c>
    </row>
    <row r="98">
      <c r="A98" s="27" t="n"/>
      <c r="B98" s="29">
        <f>IF(A98="","",IF(COUNTIF($A$5:$A$104,A98)&gt;1,"Fornecedor duplicado",""))</f>
        <v/>
      </c>
    </row>
    <row r="99">
      <c r="A99" s="27" t="n"/>
      <c r="B99" s="28">
        <f>IF(A99="","",IF(COUNTIF($A$5:$A$104,A99)&gt;1,"Fornecedor duplicado",""))</f>
        <v/>
      </c>
    </row>
    <row r="100">
      <c r="A100" s="27" t="n"/>
      <c r="B100" s="29">
        <f>IF(A100="","",IF(COUNTIF($A$5:$A$104,A100)&gt;1,"Fornecedor duplicado",""))</f>
        <v/>
      </c>
    </row>
    <row r="101">
      <c r="A101" s="27" t="n"/>
      <c r="B101" s="28">
        <f>IF(A101="","",IF(COUNTIF($A$5:$A$104,A101)&gt;1,"Fornecedor duplicado",""))</f>
        <v/>
      </c>
    </row>
    <row r="102">
      <c r="A102" s="27" t="n"/>
      <c r="B102" s="29">
        <f>IF(A102="","",IF(COUNTIF($A$5:$A$104,A102)&gt;1,"Fornecedor duplicado",""))</f>
        <v/>
      </c>
    </row>
    <row r="103">
      <c r="A103" s="27" t="n"/>
      <c r="B103" s="28">
        <f>IF(A103="","",IF(COUNTIF($A$5:$A$104,A103)&gt;1,"Fornecedor duplicado",""))</f>
        <v/>
      </c>
    </row>
    <row r="104">
      <c r="A104" s="27" t="n"/>
      <c r="B104" s="29">
        <f>IF(A104="","",IF(COUNTIF($A$5:$A$104,A104)&gt;1,"Fornecedor duplicado",""))</f>
        <v/>
      </c>
    </row>
  </sheetData>
  <autoFilter ref="A4:B104"/>
  <mergeCells count="1">
    <mergeCell ref="A1:F1"/>
  </mergeCells>
  <conditionalFormatting sqref="B5:B104">
    <cfRule type="expression" priority="1" dxfId="2">
      <formula>$B5&lt;&gt;""</formula>
    </cfRule>
  </conditionalFormatting>
  <dataValidations count="1">
    <dataValidation sqref="A5:A104" showDropDown="0" showInputMessage="0" showErrorMessage="1" allowBlank="0" errorTitle="Fornecedor duplicado" error="Informe um nome único ou deixe a célula vazia." type="custom" errorStyle="stop">
      <formula1>OR(A5="",COUNTIF($A$5:$A$104,A5)=1)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32" customWidth="1" min="3" max="3"/>
    <col width="25" customWidth="1" min="4" max="4"/>
    <col width="39" customWidth="1" min="5" max="5"/>
    <col width="15" customWidth="1" min="6" max="6"/>
    <col width="16" customWidth="1" min="7" max="7"/>
    <col width="20" customWidth="1" min="8" max="8"/>
    <col width="27" customWidth="1" min="9" max="9"/>
  </cols>
  <sheetData>
    <row r="1" ht="28" customHeight="1">
      <c r="A1" s="1" t="inlineStr">
        <is>
          <t>Lançamentos de despesas para análise</t>
        </is>
      </c>
    </row>
    <row r="2">
      <c r="A2" s="26" t="inlineStr">
        <is>
          <t>Somente despesas confirmadas, sem alerta e com valor positivo entram no resumo.</t>
        </is>
      </c>
    </row>
    <row r="3"/>
    <row r="4" ht="32" customHeight="1">
      <c r="A4" s="7" t="inlineStr">
        <is>
          <t>ID do lançamento</t>
        </is>
      </c>
      <c r="B4" s="7" t="inlineStr">
        <is>
          <t>Data da despesa</t>
        </is>
      </c>
      <c r="C4" s="7" t="inlineStr">
        <is>
          <t>Fornecedor</t>
        </is>
      </c>
      <c r="D4" s="7" t="inlineStr">
        <is>
          <t>Categoria</t>
        </is>
      </c>
      <c r="E4" s="7" t="inlineStr">
        <is>
          <t>Descrição</t>
        </is>
      </c>
      <c r="F4" s="7" t="inlineStr">
        <is>
          <t>Valor (R$)</t>
        </is>
      </c>
      <c r="G4" s="7" t="inlineStr">
        <is>
          <t>Situação</t>
        </is>
      </c>
      <c r="H4" s="7" t="inlineStr">
        <is>
          <t>Período</t>
        </is>
      </c>
      <c r="I4" s="7" t="inlineStr">
        <is>
          <t>Alerta do lançamento</t>
        </is>
      </c>
    </row>
    <row r="5">
      <c r="A5" s="27" t="inlineStr">
        <is>
          <t>DESP-FIC-001</t>
        </is>
      </c>
      <c r="B5" s="33" t="n">
        <v>46086</v>
      </c>
      <c r="C5" s="27" t="inlineStr">
        <is>
          <t>Energia Exemplo S.A.</t>
        </is>
      </c>
      <c r="D5" s="27" t="inlineStr">
        <is>
          <t>Utilidades</t>
        </is>
      </c>
      <c r="E5" s="31" t="inlineStr">
        <is>
          <t>Consumo demonstrativo de março</t>
        </is>
      </c>
      <c r="F5" s="22" t="n">
        <v>850</v>
      </c>
      <c r="G5" s="27" t="inlineStr">
        <is>
          <t>Confirmada</t>
        </is>
      </c>
      <c r="H5" s="28">
        <f>IF(B5="","",IF('Configuração'!$C$3&lt;&gt;"OK","Revisar premissas",IF(AND(B5&gt;='Configuração'!$B$3,B5&lt;='Configuração'!$B$4),"Atual",IF(AND(B5&gt;='Configuração'!$B$5,B5&lt;='Configuração'!$B$6),"Anterior","Fora dos períodos"))))</f>
        <v/>
      </c>
      <c r="I5" s="28">
        <f>IF(COUNTA(A5:G5)=0,"",IF(A5="","ID ausente",IF(COUNTIF($A$5:$A$204,A5)&gt;1,"ID duplicado",IF(OR(B5="",C5="",D5="",E5="",F5="",G5=""),"Dados incompletos",IF(OR(NOT(ISNUMBER(B5)),NOT(ISNUMBER(F5)),F5&lt;=0),"Data ou valor inválido",IF(COUNTIF('Listas'!$A$5:$A$104,C5)=0,"Fornecedor fora da lista",IF(COUNTIF('Listas'!$D$5:$D$24,D5)=0,"Categoria fora da lista",IF(AND(G5&lt;&gt;"Confirmada",G5&lt;&gt;"A revisar"),"Situação inválida",IF(G5="A revisar","Revisar lançamento","")))))))))</f>
        <v/>
      </c>
    </row>
    <row r="6">
      <c r="A6" s="27" t="inlineStr">
        <is>
          <t>DESP-FIC-002</t>
        </is>
      </c>
      <c r="B6" s="33" t="n">
        <v>46130</v>
      </c>
      <c r="C6" s="27" t="inlineStr">
        <is>
          <t>Papelaria Fictícia Ltda.</t>
        </is>
      </c>
      <c r="D6" s="27" t="inlineStr">
        <is>
          <t>Material de escritório</t>
        </is>
      </c>
      <c r="E6" s="31" t="inlineStr">
        <is>
          <t>Materiais administrativos fictícios</t>
        </is>
      </c>
      <c r="F6" s="22" t="n">
        <v>230</v>
      </c>
      <c r="G6" s="27" t="inlineStr">
        <is>
          <t>Confirmada</t>
        </is>
      </c>
      <c r="H6" s="29">
        <f>IF(B6="","",IF('Configuração'!$C$3&lt;&gt;"OK","Revisar premissas",IF(AND(B6&gt;='Configuração'!$B$3,B6&lt;='Configuração'!$B$4),"Atual",IF(AND(B6&gt;='Configuração'!$B$5,B6&lt;='Configuração'!$B$6),"Anterior","Fora dos períodos"))))</f>
        <v/>
      </c>
      <c r="I6" s="29">
        <f>IF(COUNTA(A6:G6)=0,"",IF(A6="","ID ausente",IF(COUNTIF($A$5:$A$204,A6)&gt;1,"ID duplicado",IF(OR(B6="",C6="",D6="",E6="",F6="",G6=""),"Dados incompletos",IF(OR(NOT(ISNUMBER(B6)),NOT(ISNUMBER(F6)),F6&lt;=0),"Data ou valor inválido",IF(COUNTIF('Listas'!$A$5:$A$104,C6)=0,"Fornecedor fora da lista",IF(COUNTIF('Listas'!$D$5:$D$24,D6)=0,"Categoria fora da lista",IF(AND(G6&lt;&gt;"Confirmada",G6&lt;&gt;"A revisar"),"Situação inválida",IF(G6="A revisar","Revisar lançamento","")))))))))</f>
        <v/>
      </c>
    </row>
    <row r="7">
      <c r="A7" s="27" t="inlineStr">
        <is>
          <t>DESP-FIC-003</t>
        </is>
      </c>
      <c r="B7" s="33" t="n">
        <v>46152</v>
      </c>
      <c r="C7" s="27" t="inlineStr">
        <is>
          <t>Limpeza Modelo ME</t>
        </is>
      </c>
      <c r="D7" s="27" t="inlineStr">
        <is>
          <t>Limpeza</t>
        </is>
      </c>
      <c r="E7" s="31" t="inlineStr">
        <is>
          <t>Serviço demonstrativo de limpeza</t>
        </is>
      </c>
      <c r="F7" s="22" t="n">
        <v>420</v>
      </c>
      <c r="G7" s="27" t="inlineStr">
        <is>
          <t>Confirmada</t>
        </is>
      </c>
      <c r="H7" s="28">
        <f>IF(B7="","",IF('Configuração'!$C$3&lt;&gt;"OK","Revisar premissas",IF(AND(B7&gt;='Configuração'!$B$3,B7&lt;='Configuração'!$B$4),"Atual",IF(AND(B7&gt;='Configuração'!$B$5,B7&lt;='Configuração'!$B$6),"Anterior","Fora dos períodos"))))</f>
        <v/>
      </c>
      <c r="I7" s="28">
        <f>IF(COUNTA(A7:G7)=0,"",IF(A7="","ID ausente",IF(COUNTIF($A$5:$A$204,A7)&gt;1,"ID duplicado",IF(OR(B7="",C7="",D7="",E7="",F7="",G7=""),"Dados incompletos",IF(OR(NOT(ISNUMBER(B7)),NOT(ISNUMBER(F7)),F7&lt;=0),"Data ou valor inválido",IF(COUNTIF('Listas'!$A$5:$A$104,C7)=0,"Fornecedor fora da lista",IF(COUNTIF('Listas'!$D$5:$D$24,D7)=0,"Categoria fora da lista",IF(AND(G7&lt;&gt;"Confirmada",G7&lt;&gt;"A revisar"),"Situação inválida",IF(G7="A revisar","Revisar lançamento","")))))))))</f>
        <v/>
      </c>
    </row>
    <row r="8">
      <c r="A8" s="27" t="inlineStr">
        <is>
          <t>DESP-FIC-004</t>
        </is>
      </c>
      <c r="B8" s="33" t="n">
        <v>46179</v>
      </c>
      <c r="C8" s="27" t="inlineStr">
        <is>
          <t>Energia Exemplo S.A.</t>
        </is>
      </c>
      <c r="D8" s="27" t="inlineStr">
        <is>
          <t>Utilidades</t>
        </is>
      </c>
      <c r="E8" s="31" t="inlineStr">
        <is>
          <t>Consumo demonstrativo de junho</t>
        </is>
      </c>
      <c r="F8" s="22" t="n">
        <v>920</v>
      </c>
      <c r="G8" s="27" t="inlineStr">
        <is>
          <t>Confirmada</t>
        </is>
      </c>
      <c r="H8" s="29">
        <f>IF(B8="","",IF('Configuração'!$C$3&lt;&gt;"OK","Revisar premissas",IF(AND(B8&gt;='Configuração'!$B$3,B8&lt;='Configuração'!$B$4),"Atual",IF(AND(B8&gt;='Configuração'!$B$5,B8&lt;='Configuração'!$B$6),"Anterior","Fora dos períodos"))))</f>
        <v/>
      </c>
      <c r="I8" s="29">
        <f>IF(COUNTA(A8:G8)=0,"",IF(A8="","ID ausente",IF(COUNTIF($A$5:$A$204,A8)&gt;1,"ID duplicado",IF(OR(B8="",C8="",D8="",E8="",F8="",G8=""),"Dados incompletos",IF(OR(NOT(ISNUMBER(B8)),NOT(ISNUMBER(F8)),F8&lt;=0),"Data ou valor inválido",IF(COUNTIF('Listas'!$A$5:$A$104,C8)=0,"Fornecedor fora da lista",IF(COUNTIF('Listas'!$D$5:$D$24,D8)=0,"Categoria fora da lista",IF(AND(G8&lt;&gt;"Confirmada",G8&lt;&gt;"A revisar"),"Situação inválida",IF(G8="A revisar","Revisar lançamento","")))))))))</f>
        <v/>
      </c>
    </row>
    <row r="9">
      <c r="A9" s="27" t="inlineStr">
        <is>
          <t>DESP-FIC-005</t>
        </is>
      </c>
      <c r="B9" s="33" t="n">
        <v>46188</v>
      </c>
      <c r="C9" s="27" t="inlineStr">
        <is>
          <t>Papelaria Fictícia Ltda.</t>
        </is>
      </c>
      <c r="D9" s="27" t="inlineStr">
        <is>
          <t>Material de escritório</t>
        </is>
      </c>
      <c r="E9" s="31" t="inlineStr">
        <is>
          <t>Reposição fictícia de materiais</t>
        </is>
      </c>
      <c r="F9" s="22" t="n">
        <v>310</v>
      </c>
      <c r="G9" s="27" t="inlineStr">
        <is>
          <t>Confirmada</t>
        </is>
      </c>
      <c r="H9" s="28">
        <f>IF(B9="","",IF('Configuração'!$C$3&lt;&gt;"OK","Revisar premissas",IF(AND(B9&gt;='Configuração'!$B$3,B9&lt;='Configuração'!$B$4),"Atual",IF(AND(B9&gt;='Configuração'!$B$5,B9&lt;='Configuração'!$B$6),"Anterior","Fora dos períodos"))))</f>
        <v/>
      </c>
      <c r="I9" s="28">
        <f>IF(COUNTA(A9:G9)=0,"",IF(A9="","ID ausente",IF(COUNTIF($A$5:$A$204,A9)&gt;1,"ID duplicado",IF(OR(B9="",C9="",D9="",E9="",F9="",G9=""),"Dados incompletos",IF(OR(NOT(ISNUMBER(B9)),NOT(ISNUMBER(F9)),F9&lt;=0),"Data ou valor inválido",IF(COUNTIF('Listas'!$A$5:$A$104,C9)=0,"Fornecedor fora da lista",IF(COUNTIF('Listas'!$D$5:$D$24,D9)=0,"Categoria fora da lista",IF(AND(G9&lt;&gt;"Confirmada",G9&lt;&gt;"A revisar"),"Situação inválida",IF(G9="A revisar","Revisar lançamento","")))))))))</f>
        <v/>
      </c>
    </row>
    <row r="10">
      <c r="A10" s="27" t="inlineStr">
        <is>
          <t>DESP-FIC-006</t>
        </is>
      </c>
      <c r="B10" s="33" t="n">
        <v>46205</v>
      </c>
      <c r="C10" s="27" t="inlineStr">
        <is>
          <t>Limpeza Modelo ME</t>
        </is>
      </c>
      <c r="D10" s="27" t="inlineStr">
        <is>
          <t>Limpeza</t>
        </is>
      </c>
      <c r="E10" s="31" t="inlineStr">
        <is>
          <t>Serviço demonstrativo de julho</t>
        </is>
      </c>
      <c r="F10" s="22" t="n">
        <v>480</v>
      </c>
      <c r="G10" s="27" t="inlineStr">
        <is>
          <t>Confirmada</t>
        </is>
      </c>
      <c r="H10" s="29">
        <f>IF(B10="","",IF('Configuração'!$C$3&lt;&gt;"OK","Revisar premissas",IF(AND(B10&gt;='Configuração'!$B$3,B10&lt;='Configuração'!$B$4),"Atual",IF(AND(B10&gt;='Configuração'!$B$5,B10&lt;='Configuração'!$B$6),"Anterior","Fora dos períodos"))))</f>
        <v/>
      </c>
      <c r="I10" s="29">
        <f>IF(COUNTA(A10:G10)=0,"",IF(A10="","ID ausente",IF(COUNTIF($A$5:$A$204,A10)&gt;1,"ID duplicado",IF(OR(B10="",C10="",D10="",E10="",F10="",G10=""),"Dados incompletos",IF(OR(NOT(ISNUMBER(B10)),NOT(ISNUMBER(F10)),F10&lt;=0),"Data ou valor inválido",IF(COUNTIF('Listas'!$A$5:$A$104,C10)=0,"Fornecedor fora da lista",IF(COUNTIF('Listas'!$D$5:$D$24,D10)=0,"Categoria fora da lista",IF(AND(G10&lt;&gt;"Confirmada",G10&lt;&gt;"A revisar"),"Situação inválida",IF(G10="A revisar","Revisar lançamento","")))))))))</f>
        <v/>
      </c>
    </row>
    <row r="11">
      <c r="A11" s="27" t="inlineStr">
        <is>
          <t>DESP-FIC-007</t>
        </is>
      </c>
      <c r="B11" s="33" t="n">
        <v>46223</v>
      </c>
      <c r="C11" s="27" t="inlineStr">
        <is>
          <t>Manutenção Simulada Ltda.</t>
        </is>
      </c>
      <c r="D11" s="27" t="inlineStr">
        <is>
          <t>Manutenção</t>
        </is>
      </c>
      <c r="E11" s="31" t="inlineStr">
        <is>
          <t>Reparo predial fictício</t>
        </is>
      </c>
      <c r="F11" s="22" t="n">
        <v>1500</v>
      </c>
      <c r="G11" s="27" t="inlineStr">
        <is>
          <t>Confirmada</t>
        </is>
      </c>
      <c r="H11" s="28">
        <f>IF(B11="","",IF('Configuração'!$C$3&lt;&gt;"OK","Revisar premissas",IF(AND(B11&gt;='Configuração'!$B$3,B11&lt;='Configuração'!$B$4),"Atual",IF(AND(B11&gt;='Configuração'!$B$5,B11&lt;='Configuração'!$B$6),"Anterior","Fora dos períodos"))))</f>
        <v/>
      </c>
      <c r="I11" s="28">
        <f>IF(COUNTA(A11:G11)=0,"",IF(A11="","ID ausente",IF(COUNTIF($A$5:$A$204,A11)&gt;1,"ID duplicado",IF(OR(B11="",C11="",D11="",E11="",F11="",G11=""),"Dados incompletos",IF(OR(NOT(ISNUMBER(B11)),NOT(ISNUMBER(F11)),F11&lt;=0),"Data ou valor inválido",IF(COUNTIF('Listas'!$A$5:$A$104,C11)=0,"Fornecedor fora da lista",IF(COUNTIF('Listas'!$D$5:$D$24,D11)=0,"Categoria fora da lista",IF(AND(G11&lt;&gt;"Confirmada",G11&lt;&gt;"A revisar"),"Situação inválida",IF(G11="A revisar","Revisar lançamento","")))))))))</f>
        <v/>
      </c>
    </row>
    <row r="12">
      <c r="A12" s="27" t="inlineStr">
        <is>
          <t>DESP-FIC-008</t>
        </is>
      </c>
      <c r="B12" s="33" t="n">
        <v>46239</v>
      </c>
      <c r="C12" s="27" t="inlineStr">
        <is>
          <t>Energia Exemplo S.A.</t>
        </is>
      </c>
      <c r="D12" s="27" t="inlineStr">
        <is>
          <t>Utilidades</t>
        </is>
      </c>
      <c r="E12" s="31" t="inlineStr">
        <is>
          <t>Consumo demonstrativo de agosto</t>
        </is>
      </c>
      <c r="F12" s="22" t="n">
        <v>980</v>
      </c>
      <c r="G12" s="27" t="inlineStr">
        <is>
          <t>Confirmada</t>
        </is>
      </c>
      <c r="H12" s="29">
        <f>IF(B12="","",IF('Configuração'!$C$3&lt;&gt;"OK","Revisar premissas",IF(AND(B12&gt;='Configuração'!$B$3,B12&lt;='Configuração'!$B$4),"Atual",IF(AND(B12&gt;='Configuração'!$B$5,B12&lt;='Configuração'!$B$6),"Anterior","Fora dos períodos"))))</f>
        <v/>
      </c>
      <c r="I12" s="29">
        <f>IF(COUNTA(A12:G12)=0,"",IF(A12="","ID ausente",IF(COUNTIF($A$5:$A$204,A12)&gt;1,"ID duplicado",IF(OR(B12="",C12="",D12="",E12="",F12="",G12=""),"Dados incompletos",IF(OR(NOT(ISNUMBER(B12)),NOT(ISNUMBER(F12)),F12&lt;=0),"Data ou valor inválido",IF(COUNTIF('Listas'!$A$5:$A$104,C12)=0,"Fornecedor fora da lista",IF(COUNTIF('Listas'!$D$5:$D$24,D12)=0,"Categoria fora da lista",IF(AND(G12&lt;&gt;"Confirmada",G12&lt;&gt;"A revisar"),"Situação inválida",IF(G12="A revisar","Revisar lançamento","")))))))))</f>
        <v/>
      </c>
    </row>
    <row r="13">
      <c r="A13" s="27" t="inlineStr">
        <is>
          <t>DESP-FIC-009</t>
        </is>
      </c>
      <c r="B13" s="33" t="n">
        <v>46246</v>
      </c>
      <c r="C13" s="27" t="inlineStr">
        <is>
          <t>Papelaria Fictícia Ltda.</t>
        </is>
      </c>
      <c r="D13" s="27" t="inlineStr">
        <is>
          <t>Material de escritório</t>
        </is>
      </c>
      <c r="E13" s="31" t="inlineStr">
        <is>
          <t>Compra fictícia pendente de revisão</t>
        </is>
      </c>
      <c r="F13" s="22" t="n">
        <v>270</v>
      </c>
      <c r="G13" s="27" t="inlineStr">
        <is>
          <t>A revisar</t>
        </is>
      </c>
      <c r="H13" s="28">
        <f>IF(B13="","",IF('Configuração'!$C$3&lt;&gt;"OK","Revisar premissas",IF(AND(B13&gt;='Configuração'!$B$3,B13&lt;='Configuração'!$B$4),"Atual",IF(AND(B13&gt;='Configuração'!$B$5,B13&lt;='Configuração'!$B$6),"Anterior","Fora dos períodos"))))</f>
        <v/>
      </c>
      <c r="I13" s="28">
        <f>IF(COUNTA(A13:G13)=0,"",IF(A13="","ID ausente",IF(COUNTIF($A$5:$A$204,A13)&gt;1,"ID duplicado",IF(OR(B13="",C13="",D13="",E13="",F13="",G13=""),"Dados incompletos",IF(OR(NOT(ISNUMBER(B13)),NOT(ISNUMBER(F13)),F13&lt;=0),"Data ou valor inválido",IF(COUNTIF('Listas'!$A$5:$A$104,C13)=0,"Fornecedor fora da lista",IF(COUNTIF('Listas'!$D$5:$D$24,D13)=0,"Categoria fora da lista",IF(AND(G13&lt;&gt;"Confirmada",G13&lt;&gt;"A revisar"),"Situação inválida",IF(G13="A revisar","Revisar lançamento","")))))))))</f>
        <v/>
      </c>
    </row>
    <row r="14">
      <c r="A14" s="27" t="inlineStr">
        <is>
          <t>DESP-FIC-010</t>
        </is>
      </c>
      <c r="B14" s="33" t="n">
        <v>46262</v>
      </c>
      <c r="C14" s="27" t="inlineStr">
        <is>
          <t>Energia Exemplo S.A.</t>
        </is>
      </c>
      <c r="D14" s="27" t="inlineStr">
        <is>
          <t>Utilidades</t>
        </is>
      </c>
      <c r="E14" s="31" t="inlineStr">
        <is>
          <t>Ajuste demonstrativo de consumo</t>
        </is>
      </c>
      <c r="F14" s="22" t="n">
        <v>100</v>
      </c>
      <c r="G14" s="27" t="inlineStr">
        <is>
          <t>Confirmada</t>
        </is>
      </c>
      <c r="H14" s="29">
        <f>IF(B14="","",IF('Configuração'!$C$3&lt;&gt;"OK","Revisar premissas",IF(AND(B14&gt;='Configuração'!$B$3,B14&lt;='Configuração'!$B$4),"Atual",IF(AND(B14&gt;='Configuração'!$B$5,B14&lt;='Configuração'!$B$6),"Anterior","Fora dos períodos"))))</f>
        <v/>
      </c>
      <c r="I14" s="29">
        <f>IF(COUNTA(A14:G14)=0,"",IF(A14="","ID ausente",IF(COUNTIF($A$5:$A$204,A14)&gt;1,"ID duplicado",IF(OR(B14="",C14="",D14="",E14="",F14="",G14=""),"Dados incompletos",IF(OR(NOT(ISNUMBER(B14)),NOT(ISNUMBER(F14)),F14&lt;=0),"Data ou valor inválido",IF(COUNTIF('Listas'!$A$5:$A$104,C14)=0,"Fornecedor fora da lista",IF(COUNTIF('Listas'!$D$5:$D$24,D14)=0,"Categoria fora da lista",IF(AND(G14&lt;&gt;"Confirmada",G14&lt;&gt;"A revisar"),"Situação inválida",IF(G14="A revisar","Revisar lançamento","")))))))))</f>
        <v/>
      </c>
    </row>
    <row r="15">
      <c r="A15" s="27" t="n"/>
      <c r="B15" s="33" t="n"/>
      <c r="C15" s="27" t="n"/>
      <c r="D15" s="27" t="n"/>
      <c r="E15" s="31" t="n"/>
      <c r="F15" s="22" t="n"/>
      <c r="G15" s="27" t="n"/>
      <c r="H15" s="28">
        <f>IF(B15="","",IF('Configuração'!$C$3&lt;&gt;"OK","Revisar premissas",IF(AND(B15&gt;='Configuração'!$B$3,B15&lt;='Configuração'!$B$4),"Atual",IF(AND(B15&gt;='Configuração'!$B$5,B15&lt;='Configuração'!$B$6),"Anterior","Fora dos períodos"))))</f>
        <v/>
      </c>
      <c r="I15" s="28">
        <f>IF(COUNTA(A15:G15)=0,"",IF(A15="","ID ausente",IF(COUNTIF($A$5:$A$204,A15)&gt;1,"ID duplicado",IF(OR(B15="",C15="",D15="",E15="",F15="",G15=""),"Dados incompletos",IF(OR(NOT(ISNUMBER(B15)),NOT(ISNUMBER(F15)),F15&lt;=0),"Data ou valor inválido",IF(COUNTIF('Listas'!$A$5:$A$104,C15)=0,"Fornecedor fora da lista",IF(COUNTIF('Listas'!$D$5:$D$24,D15)=0,"Categoria fora da lista",IF(AND(G15&lt;&gt;"Confirmada",G15&lt;&gt;"A revisar"),"Situação inválida",IF(G15="A revisar","Revisar lançamento","")))))))))</f>
        <v/>
      </c>
    </row>
    <row r="16">
      <c r="A16" s="27" t="n"/>
      <c r="B16" s="33" t="n"/>
      <c r="C16" s="27" t="n"/>
      <c r="D16" s="27" t="n"/>
      <c r="E16" s="31" t="n"/>
      <c r="F16" s="22" t="n"/>
      <c r="G16" s="27" t="n"/>
      <c r="H16" s="29">
        <f>IF(B16="","",IF('Configuração'!$C$3&lt;&gt;"OK","Revisar premissas",IF(AND(B16&gt;='Configuração'!$B$3,B16&lt;='Configuração'!$B$4),"Atual",IF(AND(B16&gt;='Configuração'!$B$5,B16&lt;='Configuração'!$B$6),"Anterior","Fora dos períodos"))))</f>
        <v/>
      </c>
      <c r="I16" s="29">
        <f>IF(COUNTA(A16:G16)=0,"",IF(A16="","ID ausente",IF(COUNTIF($A$5:$A$204,A16)&gt;1,"ID duplicado",IF(OR(B16="",C16="",D16="",E16="",F16="",G16=""),"Dados incompletos",IF(OR(NOT(ISNUMBER(B16)),NOT(ISNUMBER(F16)),F16&lt;=0),"Data ou valor inválido",IF(COUNTIF('Listas'!$A$5:$A$104,C16)=0,"Fornecedor fora da lista",IF(COUNTIF('Listas'!$D$5:$D$24,D16)=0,"Categoria fora da lista",IF(AND(G16&lt;&gt;"Confirmada",G16&lt;&gt;"A revisar"),"Situação inválida",IF(G16="A revisar","Revisar lançamento","")))))))))</f>
        <v/>
      </c>
    </row>
    <row r="17">
      <c r="A17" s="27" t="n"/>
      <c r="B17" s="33" t="n"/>
      <c r="C17" s="27" t="n"/>
      <c r="D17" s="27" t="n"/>
      <c r="E17" s="31" t="n"/>
      <c r="F17" s="22" t="n"/>
      <c r="G17" s="27" t="n"/>
      <c r="H17" s="28">
        <f>IF(B17="","",IF('Configuração'!$C$3&lt;&gt;"OK","Revisar premissas",IF(AND(B17&gt;='Configuração'!$B$3,B17&lt;='Configuração'!$B$4),"Atual",IF(AND(B17&gt;='Configuração'!$B$5,B17&lt;='Configuração'!$B$6),"Anterior","Fora dos períodos"))))</f>
        <v/>
      </c>
      <c r="I17" s="28">
        <f>IF(COUNTA(A17:G17)=0,"",IF(A17="","ID ausente",IF(COUNTIF($A$5:$A$204,A17)&gt;1,"ID duplicado",IF(OR(B17="",C17="",D17="",E17="",F17="",G17=""),"Dados incompletos",IF(OR(NOT(ISNUMBER(B17)),NOT(ISNUMBER(F17)),F17&lt;=0),"Data ou valor inválido",IF(COUNTIF('Listas'!$A$5:$A$104,C17)=0,"Fornecedor fora da lista",IF(COUNTIF('Listas'!$D$5:$D$24,D17)=0,"Categoria fora da lista",IF(AND(G17&lt;&gt;"Confirmada",G17&lt;&gt;"A revisar"),"Situação inválida",IF(G17="A revisar","Revisar lançamento","")))))))))</f>
        <v/>
      </c>
    </row>
    <row r="18">
      <c r="A18" s="27" t="n"/>
      <c r="B18" s="33" t="n"/>
      <c r="C18" s="27" t="n"/>
      <c r="D18" s="27" t="n"/>
      <c r="E18" s="31" t="n"/>
      <c r="F18" s="22" t="n"/>
      <c r="G18" s="27" t="n"/>
      <c r="H18" s="29">
        <f>IF(B18="","",IF('Configuração'!$C$3&lt;&gt;"OK","Revisar premissas",IF(AND(B18&gt;='Configuração'!$B$3,B18&lt;='Configuração'!$B$4),"Atual",IF(AND(B18&gt;='Configuração'!$B$5,B18&lt;='Configuração'!$B$6),"Anterior","Fora dos períodos"))))</f>
        <v/>
      </c>
      <c r="I18" s="29">
        <f>IF(COUNTA(A18:G18)=0,"",IF(A18="","ID ausente",IF(COUNTIF($A$5:$A$204,A18)&gt;1,"ID duplicado",IF(OR(B18="",C18="",D18="",E18="",F18="",G18=""),"Dados incompletos",IF(OR(NOT(ISNUMBER(B18)),NOT(ISNUMBER(F18)),F18&lt;=0),"Data ou valor inválido",IF(COUNTIF('Listas'!$A$5:$A$104,C18)=0,"Fornecedor fora da lista",IF(COUNTIF('Listas'!$D$5:$D$24,D18)=0,"Categoria fora da lista",IF(AND(G18&lt;&gt;"Confirmada",G18&lt;&gt;"A revisar"),"Situação inválida",IF(G18="A revisar","Revisar lançamento","")))))))))</f>
        <v/>
      </c>
    </row>
    <row r="19">
      <c r="A19" s="27" t="n"/>
      <c r="B19" s="33" t="n"/>
      <c r="C19" s="27" t="n"/>
      <c r="D19" s="27" t="n"/>
      <c r="E19" s="31" t="n"/>
      <c r="F19" s="22" t="n"/>
      <c r="G19" s="27" t="n"/>
      <c r="H19" s="28">
        <f>IF(B19="","",IF('Configuração'!$C$3&lt;&gt;"OK","Revisar premissas",IF(AND(B19&gt;='Configuração'!$B$3,B19&lt;='Configuração'!$B$4),"Atual",IF(AND(B19&gt;='Configuração'!$B$5,B19&lt;='Configuração'!$B$6),"Anterior","Fora dos períodos"))))</f>
        <v/>
      </c>
      <c r="I19" s="28">
        <f>IF(COUNTA(A19:G19)=0,"",IF(A19="","ID ausente",IF(COUNTIF($A$5:$A$204,A19)&gt;1,"ID duplicado",IF(OR(B19="",C19="",D19="",E19="",F19="",G19=""),"Dados incompletos",IF(OR(NOT(ISNUMBER(B19)),NOT(ISNUMBER(F19)),F19&lt;=0),"Data ou valor inválido",IF(COUNTIF('Listas'!$A$5:$A$104,C19)=0,"Fornecedor fora da lista",IF(COUNTIF('Listas'!$D$5:$D$24,D19)=0,"Categoria fora da lista",IF(AND(G19&lt;&gt;"Confirmada",G19&lt;&gt;"A revisar"),"Situação inválida",IF(G19="A revisar","Revisar lançamento","")))))))))</f>
        <v/>
      </c>
    </row>
    <row r="20">
      <c r="A20" s="27" t="n"/>
      <c r="B20" s="33" t="n"/>
      <c r="C20" s="27" t="n"/>
      <c r="D20" s="27" t="n"/>
      <c r="E20" s="31" t="n"/>
      <c r="F20" s="22" t="n"/>
      <c r="G20" s="27" t="n"/>
      <c r="H20" s="29">
        <f>IF(B20="","",IF('Configuração'!$C$3&lt;&gt;"OK","Revisar premissas",IF(AND(B20&gt;='Configuração'!$B$3,B20&lt;='Configuração'!$B$4),"Atual",IF(AND(B20&gt;='Configuração'!$B$5,B20&lt;='Configuração'!$B$6),"Anterior","Fora dos períodos"))))</f>
        <v/>
      </c>
      <c r="I20" s="29">
        <f>IF(COUNTA(A20:G20)=0,"",IF(A20="","ID ausente",IF(COUNTIF($A$5:$A$204,A20)&gt;1,"ID duplicado",IF(OR(B20="",C20="",D20="",E20="",F20="",G20=""),"Dados incompletos",IF(OR(NOT(ISNUMBER(B20)),NOT(ISNUMBER(F20)),F20&lt;=0),"Data ou valor inválido",IF(COUNTIF('Listas'!$A$5:$A$104,C20)=0,"Fornecedor fora da lista",IF(COUNTIF('Listas'!$D$5:$D$24,D20)=0,"Categoria fora da lista",IF(AND(G20&lt;&gt;"Confirmada",G20&lt;&gt;"A revisar"),"Situação inválida",IF(G20="A revisar","Revisar lançamento","")))))))))</f>
        <v/>
      </c>
    </row>
    <row r="21">
      <c r="A21" s="27" t="n"/>
      <c r="B21" s="33" t="n"/>
      <c r="C21" s="27" t="n"/>
      <c r="D21" s="27" t="n"/>
      <c r="E21" s="31" t="n"/>
      <c r="F21" s="22" t="n"/>
      <c r="G21" s="27" t="n"/>
      <c r="H21" s="28">
        <f>IF(B21="","",IF('Configuração'!$C$3&lt;&gt;"OK","Revisar premissas",IF(AND(B21&gt;='Configuração'!$B$3,B21&lt;='Configuração'!$B$4),"Atual",IF(AND(B21&gt;='Configuração'!$B$5,B21&lt;='Configuração'!$B$6),"Anterior","Fora dos períodos"))))</f>
        <v/>
      </c>
      <c r="I21" s="28">
        <f>IF(COUNTA(A21:G21)=0,"",IF(A21="","ID ausente",IF(COUNTIF($A$5:$A$204,A21)&gt;1,"ID duplicado",IF(OR(B21="",C21="",D21="",E21="",F21="",G21=""),"Dados incompletos",IF(OR(NOT(ISNUMBER(B21)),NOT(ISNUMBER(F21)),F21&lt;=0),"Data ou valor inválido",IF(COUNTIF('Listas'!$A$5:$A$104,C21)=0,"Fornecedor fora da lista",IF(COUNTIF('Listas'!$D$5:$D$24,D21)=0,"Categoria fora da lista",IF(AND(G21&lt;&gt;"Confirmada",G21&lt;&gt;"A revisar"),"Situação inválida",IF(G21="A revisar","Revisar lançamento","")))))))))</f>
        <v/>
      </c>
    </row>
    <row r="22">
      <c r="A22" s="27" t="n"/>
      <c r="B22" s="33" t="n"/>
      <c r="C22" s="27" t="n"/>
      <c r="D22" s="27" t="n"/>
      <c r="E22" s="31" t="n"/>
      <c r="F22" s="22" t="n"/>
      <c r="G22" s="27" t="n"/>
      <c r="H22" s="29">
        <f>IF(B22="","",IF('Configuração'!$C$3&lt;&gt;"OK","Revisar premissas",IF(AND(B22&gt;='Configuração'!$B$3,B22&lt;='Configuração'!$B$4),"Atual",IF(AND(B22&gt;='Configuração'!$B$5,B22&lt;='Configuração'!$B$6),"Anterior","Fora dos períodos"))))</f>
        <v/>
      </c>
      <c r="I22" s="29">
        <f>IF(COUNTA(A22:G22)=0,"",IF(A22="","ID ausente",IF(COUNTIF($A$5:$A$204,A22)&gt;1,"ID duplicado",IF(OR(B22="",C22="",D22="",E22="",F22="",G22=""),"Dados incompletos",IF(OR(NOT(ISNUMBER(B22)),NOT(ISNUMBER(F22)),F22&lt;=0),"Data ou valor inválido",IF(COUNTIF('Listas'!$A$5:$A$104,C22)=0,"Fornecedor fora da lista",IF(COUNTIF('Listas'!$D$5:$D$24,D22)=0,"Categoria fora da lista",IF(AND(G22&lt;&gt;"Confirmada",G22&lt;&gt;"A revisar"),"Situação inválida",IF(G22="A revisar","Revisar lançamento","")))))))))</f>
        <v/>
      </c>
    </row>
    <row r="23">
      <c r="A23" s="27" t="n"/>
      <c r="B23" s="33" t="n"/>
      <c r="C23" s="27" t="n"/>
      <c r="D23" s="27" t="n"/>
      <c r="E23" s="31" t="n"/>
      <c r="F23" s="22" t="n"/>
      <c r="G23" s="27" t="n"/>
      <c r="H23" s="28">
        <f>IF(B23="","",IF('Configuração'!$C$3&lt;&gt;"OK","Revisar premissas",IF(AND(B23&gt;='Configuração'!$B$3,B23&lt;='Configuração'!$B$4),"Atual",IF(AND(B23&gt;='Configuração'!$B$5,B23&lt;='Configuração'!$B$6),"Anterior","Fora dos períodos"))))</f>
        <v/>
      </c>
      <c r="I23" s="28">
        <f>IF(COUNTA(A23:G23)=0,"",IF(A23="","ID ausente",IF(COUNTIF($A$5:$A$204,A23)&gt;1,"ID duplicado",IF(OR(B23="",C23="",D23="",E23="",F23="",G23=""),"Dados incompletos",IF(OR(NOT(ISNUMBER(B23)),NOT(ISNUMBER(F23)),F23&lt;=0),"Data ou valor inválido",IF(COUNTIF('Listas'!$A$5:$A$104,C23)=0,"Fornecedor fora da lista",IF(COUNTIF('Listas'!$D$5:$D$24,D23)=0,"Categoria fora da lista",IF(AND(G23&lt;&gt;"Confirmada",G23&lt;&gt;"A revisar"),"Situação inválida",IF(G23="A revisar","Revisar lançamento","")))))))))</f>
        <v/>
      </c>
    </row>
    <row r="24">
      <c r="A24" s="27" t="n"/>
      <c r="B24" s="33" t="n"/>
      <c r="C24" s="27" t="n"/>
      <c r="D24" s="27" t="n"/>
      <c r="E24" s="31" t="n"/>
      <c r="F24" s="22" t="n"/>
      <c r="G24" s="27" t="n"/>
      <c r="H24" s="29">
        <f>IF(B24="","",IF('Configuração'!$C$3&lt;&gt;"OK","Revisar premissas",IF(AND(B24&gt;='Configuração'!$B$3,B24&lt;='Configuração'!$B$4),"Atual",IF(AND(B24&gt;='Configuração'!$B$5,B24&lt;='Configuração'!$B$6),"Anterior","Fora dos períodos"))))</f>
        <v/>
      </c>
      <c r="I24" s="29">
        <f>IF(COUNTA(A24:G24)=0,"",IF(A24="","ID ausente",IF(COUNTIF($A$5:$A$204,A24)&gt;1,"ID duplicado",IF(OR(B24="",C24="",D24="",E24="",F24="",G24=""),"Dados incompletos",IF(OR(NOT(ISNUMBER(B24)),NOT(ISNUMBER(F24)),F24&lt;=0),"Data ou valor inválido",IF(COUNTIF('Listas'!$A$5:$A$104,C24)=0,"Fornecedor fora da lista",IF(COUNTIF('Listas'!$D$5:$D$24,D24)=0,"Categoria fora da lista",IF(AND(G24&lt;&gt;"Confirmada",G24&lt;&gt;"A revisar"),"Situação inválida",IF(G24="A revisar","Revisar lançamento","")))))))))</f>
        <v/>
      </c>
    </row>
    <row r="25">
      <c r="A25" s="27" t="n"/>
      <c r="B25" s="33" t="n"/>
      <c r="C25" s="27" t="n"/>
      <c r="D25" s="27" t="n"/>
      <c r="E25" s="31" t="n"/>
      <c r="F25" s="22" t="n"/>
      <c r="G25" s="27" t="n"/>
      <c r="H25" s="28">
        <f>IF(B25="","",IF('Configuração'!$C$3&lt;&gt;"OK","Revisar premissas",IF(AND(B25&gt;='Configuração'!$B$3,B25&lt;='Configuração'!$B$4),"Atual",IF(AND(B25&gt;='Configuração'!$B$5,B25&lt;='Configuração'!$B$6),"Anterior","Fora dos períodos"))))</f>
        <v/>
      </c>
      <c r="I25" s="28">
        <f>IF(COUNTA(A25:G25)=0,"",IF(A25="","ID ausente",IF(COUNTIF($A$5:$A$204,A25)&gt;1,"ID duplicado",IF(OR(B25="",C25="",D25="",E25="",F25="",G25=""),"Dados incompletos",IF(OR(NOT(ISNUMBER(B25)),NOT(ISNUMBER(F25)),F25&lt;=0),"Data ou valor inválido",IF(COUNTIF('Listas'!$A$5:$A$104,C25)=0,"Fornecedor fora da lista",IF(COUNTIF('Listas'!$D$5:$D$24,D25)=0,"Categoria fora da lista",IF(AND(G25&lt;&gt;"Confirmada",G25&lt;&gt;"A revisar"),"Situação inválida",IF(G25="A revisar","Revisar lançamento","")))))))))</f>
        <v/>
      </c>
    </row>
    <row r="26">
      <c r="A26" s="27" t="n"/>
      <c r="B26" s="33" t="n"/>
      <c r="C26" s="27" t="n"/>
      <c r="D26" s="27" t="n"/>
      <c r="E26" s="31" t="n"/>
      <c r="F26" s="22" t="n"/>
      <c r="G26" s="27" t="n"/>
      <c r="H26" s="29">
        <f>IF(B26="","",IF('Configuração'!$C$3&lt;&gt;"OK","Revisar premissas",IF(AND(B26&gt;='Configuração'!$B$3,B26&lt;='Configuração'!$B$4),"Atual",IF(AND(B26&gt;='Configuração'!$B$5,B26&lt;='Configuração'!$B$6),"Anterior","Fora dos períodos"))))</f>
        <v/>
      </c>
      <c r="I26" s="29">
        <f>IF(COUNTA(A26:G26)=0,"",IF(A26="","ID ausente",IF(COUNTIF($A$5:$A$204,A26)&gt;1,"ID duplicado",IF(OR(B26="",C26="",D26="",E26="",F26="",G26=""),"Dados incompletos",IF(OR(NOT(ISNUMBER(B26)),NOT(ISNUMBER(F26)),F26&lt;=0),"Data ou valor inválido",IF(COUNTIF('Listas'!$A$5:$A$104,C26)=0,"Fornecedor fora da lista",IF(COUNTIF('Listas'!$D$5:$D$24,D26)=0,"Categoria fora da lista",IF(AND(G26&lt;&gt;"Confirmada",G26&lt;&gt;"A revisar"),"Situação inválida",IF(G26="A revisar","Revisar lançamento","")))))))))</f>
        <v/>
      </c>
    </row>
    <row r="27">
      <c r="A27" s="27" t="n"/>
      <c r="B27" s="33" t="n"/>
      <c r="C27" s="27" t="n"/>
      <c r="D27" s="27" t="n"/>
      <c r="E27" s="31" t="n"/>
      <c r="F27" s="22" t="n"/>
      <c r="G27" s="27" t="n"/>
      <c r="H27" s="28">
        <f>IF(B27="","",IF('Configuração'!$C$3&lt;&gt;"OK","Revisar premissas",IF(AND(B27&gt;='Configuração'!$B$3,B27&lt;='Configuração'!$B$4),"Atual",IF(AND(B27&gt;='Configuração'!$B$5,B27&lt;='Configuração'!$B$6),"Anterior","Fora dos períodos"))))</f>
        <v/>
      </c>
      <c r="I27" s="28">
        <f>IF(COUNTA(A27:G27)=0,"",IF(A27="","ID ausente",IF(COUNTIF($A$5:$A$204,A27)&gt;1,"ID duplicado",IF(OR(B27="",C27="",D27="",E27="",F27="",G27=""),"Dados incompletos",IF(OR(NOT(ISNUMBER(B27)),NOT(ISNUMBER(F27)),F27&lt;=0),"Data ou valor inválido",IF(COUNTIF('Listas'!$A$5:$A$104,C27)=0,"Fornecedor fora da lista",IF(COUNTIF('Listas'!$D$5:$D$24,D27)=0,"Categoria fora da lista",IF(AND(G27&lt;&gt;"Confirmada",G27&lt;&gt;"A revisar"),"Situação inválida",IF(G27="A revisar","Revisar lançamento","")))))))))</f>
        <v/>
      </c>
    </row>
    <row r="28">
      <c r="A28" s="27" t="n"/>
      <c r="B28" s="33" t="n"/>
      <c r="C28" s="27" t="n"/>
      <c r="D28" s="27" t="n"/>
      <c r="E28" s="31" t="n"/>
      <c r="F28" s="22" t="n"/>
      <c r="G28" s="27" t="n"/>
      <c r="H28" s="29">
        <f>IF(B28="","",IF('Configuração'!$C$3&lt;&gt;"OK","Revisar premissas",IF(AND(B28&gt;='Configuração'!$B$3,B28&lt;='Configuração'!$B$4),"Atual",IF(AND(B28&gt;='Configuração'!$B$5,B28&lt;='Configuração'!$B$6),"Anterior","Fora dos períodos"))))</f>
        <v/>
      </c>
      <c r="I28" s="29">
        <f>IF(COUNTA(A28:G28)=0,"",IF(A28="","ID ausente",IF(COUNTIF($A$5:$A$204,A28)&gt;1,"ID duplicado",IF(OR(B28="",C28="",D28="",E28="",F28="",G28=""),"Dados incompletos",IF(OR(NOT(ISNUMBER(B28)),NOT(ISNUMBER(F28)),F28&lt;=0),"Data ou valor inválido",IF(COUNTIF('Listas'!$A$5:$A$104,C28)=0,"Fornecedor fora da lista",IF(COUNTIF('Listas'!$D$5:$D$24,D28)=0,"Categoria fora da lista",IF(AND(G28&lt;&gt;"Confirmada",G28&lt;&gt;"A revisar"),"Situação inválida",IF(G28="A revisar","Revisar lançamento","")))))))))</f>
        <v/>
      </c>
    </row>
    <row r="29">
      <c r="A29" s="27" t="n"/>
      <c r="B29" s="33" t="n"/>
      <c r="C29" s="27" t="n"/>
      <c r="D29" s="27" t="n"/>
      <c r="E29" s="31" t="n"/>
      <c r="F29" s="22" t="n"/>
      <c r="G29" s="27" t="n"/>
      <c r="H29" s="28">
        <f>IF(B29="","",IF('Configuração'!$C$3&lt;&gt;"OK","Revisar premissas",IF(AND(B29&gt;='Configuração'!$B$3,B29&lt;='Configuração'!$B$4),"Atual",IF(AND(B29&gt;='Configuração'!$B$5,B29&lt;='Configuração'!$B$6),"Anterior","Fora dos períodos"))))</f>
        <v/>
      </c>
      <c r="I29" s="28">
        <f>IF(COUNTA(A29:G29)=0,"",IF(A29="","ID ausente",IF(COUNTIF($A$5:$A$204,A29)&gt;1,"ID duplicado",IF(OR(B29="",C29="",D29="",E29="",F29="",G29=""),"Dados incompletos",IF(OR(NOT(ISNUMBER(B29)),NOT(ISNUMBER(F29)),F29&lt;=0),"Data ou valor inválido",IF(COUNTIF('Listas'!$A$5:$A$104,C29)=0,"Fornecedor fora da lista",IF(COUNTIF('Listas'!$D$5:$D$24,D29)=0,"Categoria fora da lista",IF(AND(G29&lt;&gt;"Confirmada",G29&lt;&gt;"A revisar"),"Situação inválida",IF(G29="A revisar","Revisar lançamento","")))))))))</f>
        <v/>
      </c>
    </row>
    <row r="30">
      <c r="A30" s="27" t="n"/>
      <c r="B30" s="33" t="n"/>
      <c r="C30" s="27" t="n"/>
      <c r="D30" s="27" t="n"/>
      <c r="E30" s="31" t="n"/>
      <c r="F30" s="22" t="n"/>
      <c r="G30" s="27" t="n"/>
      <c r="H30" s="29">
        <f>IF(B30="","",IF('Configuração'!$C$3&lt;&gt;"OK","Revisar premissas",IF(AND(B30&gt;='Configuração'!$B$3,B30&lt;='Configuração'!$B$4),"Atual",IF(AND(B30&gt;='Configuração'!$B$5,B30&lt;='Configuração'!$B$6),"Anterior","Fora dos períodos"))))</f>
        <v/>
      </c>
      <c r="I30" s="29">
        <f>IF(COUNTA(A30:G30)=0,"",IF(A30="","ID ausente",IF(COUNTIF($A$5:$A$204,A30)&gt;1,"ID duplicado",IF(OR(B30="",C30="",D30="",E30="",F30="",G30=""),"Dados incompletos",IF(OR(NOT(ISNUMBER(B30)),NOT(ISNUMBER(F30)),F30&lt;=0),"Data ou valor inválido",IF(COUNTIF('Listas'!$A$5:$A$104,C30)=0,"Fornecedor fora da lista",IF(COUNTIF('Listas'!$D$5:$D$24,D30)=0,"Categoria fora da lista",IF(AND(G30&lt;&gt;"Confirmada",G30&lt;&gt;"A revisar"),"Situação inválida",IF(G30="A revisar","Revisar lançamento","")))))))))</f>
        <v/>
      </c>
    </row>
    <row r="31">
      <c r="A31" s="27" t="n"/>
      <c r="B31" s="33" t="n"/>
      <c r="C31" s="27" t="n"/>
      <c r="D31" s="27" t="n"/>
      <c r="E31" s="31" t="n"/>
      <c r="F31" s="22" t="n"/>
      <c r="G31" s="27" t="n"/>
      <c r="H31" s="28">
        <f>IF(B31="","",IF('Configuração'!$C$3&lt;&gt;"OK","Revisar premissas",IF(AND(B31&gt;='Configuração'!$B$3,B31&lt;='Configuração'!$B$4),"Atual",IF(AND(B31&gt;='Configuração'!$B$5,B31&lt;='Configuração'!$B$6),"Anterior","Fora dos períodos"))))</f>
        <v/>
      </c>
      <c r="I31" s="28">
        <f>IF(COUNTA(A31:G31)=0,"",IF(A31="","ID ausente",IF(COUNTIF($A$5:$A$204,A31)&gt;1,"ID duplicado",IF(OR(B31="",C31="",D31="",E31="",F31="",G31=""),"Dados incompletos",IF(OR(NOT(ISNUMBER(B31)),NOT(ISNUMBER(F31)),F31&lt;=0),"Data ou valor inválido",IF(COUNTIF('Listas'!$A$5:$A$104,C31)=0,"Fornecedor fora da lista",IF(COUNTIF('Listas'!$D$5:$D$24,D31)=0,"Categoria fora da lista",IF(AND(G31&lt;&gt;"Confirmada",G31&lt;&gt;"A revisar"),"Situação inválida",IF(G31="A revisar","Revisar lançamento","")))))))))</f>
        <v/>
      </c>
    </row>
    <row r="32">
      <c r="A32" s="27" t="n"/>
      <c r="B32" s="33" t="n"/>
      <c r="C32" s="27" t="n"/>
      <c r="D32" s="27" t="n"/>
      <c r="E32" s="31" t="n"/>
      <c r="F32" s="22" t="n"/>
      <c r="G32" s="27" t="n"/>
      <c r="H32" s="29">
        <f>IF(B32="","",IF('Configuração'!$C$3&lt;&gt;"OK","Revisar premissas",IF(AND(B32&gt;='Configuração'!$B$3,B32&lt;='Configuração'!$B$4),"Atual",IF(AND(B32&gt;='Configuração'!$B$5,B32&lt;='Configuração'!$B$6),"Anterior","Fora dos períodos"))))</f>
        <v/>
      </c>
      <c r="I32" s="29">
        <f>IF(COUNTA(A32:G32)=0,"",IF(A32="","ID ausente",IF(COUNTIF($A$5:$A$204,A32)&gt;1,"ID duplicado",IF(OR(B32="",C32="",D32="",E32="",F32="",G32=""),"Dados incompletos",IF(OR(NOT(ISNUMBER(B32)),NOT(ISNUMBER(F32)),F32&lt;=0),"Data ou valor inválido",IF(COUNTIF('Listas'!$A$5:$A$104,C32)=0,"Fornecedor fora da lista",IF(COUNTIF('Listas'!$D$5:$D$24,D32)=0,"Categoria fora da lista",IF(AND(G32&lt;&gt;"Confirmada",G32&lt;&gt;"A revisar"),"Situação inválida",IF(G32="A revisar","Revisar lançamento","")))))))))</f>
        <v/>
      </c>
    </row>
    <row r="33">
      <c r="A33" s="27" t="n"/>
      <c r="B33" s="33" t="n"/>
      <c r="C33" s="27" t="n"/>
      <c r="D33" s="27" t="n"/>
      <c r="E33" s="31" t="n"/>
      <c r="F33" s="22" t="n"/>
      <c r="G33" s="27" t="n"/>
      <c r="H33" s="28">
        <f>IF(B33="","",IF('Configuração'!$C$3&lt;&gt;"OK","Revisar premissas",IF(AND(B33&gt;='Configuração'!$B$3,B33&lt;='Configuração'!$B$4),"Atual",IF(AND(B33&gt;='Configuração'!$B$5,B33&lt;='Configuração'!$B$6),"Anterior","Fora dos períodos"))))</f>
        <v/>
      </c>
      <c r="I33" s="28">
        <f>IF(COUNTA(A33:G33)=0,"",IF(A33="","ID ausente",IF(COUNTIF($A$5:$A$204,A33)&gt;1,"ID duplicado",IF(OR(B33="",C33="",D33="",E33="",F33="",G33=""),"Dados incompletos",IF(OR(NOT(ISNUMBER(B33)),NOT(ISNUMBER(F33)),F33&lt;=0),"Data ou valor inválido",IF(COUNTIF('Listas'!$A$5:$A$104,C33)=0,"Fornecedor fora da lista",IF(COUNTIF('Listas'!$D$5:$D$24,D33)=0,"Categoria fora da lista",IF(AND(G33&lt;&gt;"Confirmada",G33&lt;&gt;"A revisar"),"Situação inválida",IF(G33="A revisar","Revisar lançamento","")))))))))</f>
        <v/>
      </c>
    </row>
    <row r="34">
      <c r="A34" s="27" t="n"/>
      <c r="B34" s="33" t="n"/>
      <c r="C34" s="27" t="n"/>
      <c r="D34" s="27" t="n"/>
      <c r="E34" s="31" t="n"/>
      <c r="F34" s="22" t="n"/>
      <c r="G34" s="27" t="n"/>
      <c r="H34" s="29">
        <f>IF(B34="","",IF('Configuração'!$C$3&lt;&gt;"OK","Revisar premissas",IF(AND(B34&gt;='Configuração'!$B$3,B34&lt;='Configuração'!$B$4),"Atual",IF(AND(B34&gt;='Configuração'!$B$5,B34&lt;='Configuração'!$B$6),"Anterior","Fora dos períodos"))))</f>
        <v/>
      </c>
      <c r="I34" s="29">
        <f>IF(COUNTA(A34:G34)=0,"",IF(A34="","ID ausente",IF(COUNTIF($A$5:$A$204,A34)&gt;1,"ID duplicado",IF(OR(B34="",C34="",D34="",E34="",F34="",G34=""),"Dados incompletos",IF(OR(NOT(ISNUMBER(B34)),NOT(ISNUMBER(F34)),F34&lt;=0),"Data ou valor inválido",IF(COUNTIF('Listas'!$A$5:$A$104,C34)=0,"Fornecedor fora da lista",IF(COUNTIF('Listas'!$D$5:$D$24,D34)=0,"Categoria fora da lista",IF(AND(G34&lt;&gt;"Confirmada",G34&lt;&gt;"A revisar"),"Situação inválida",IF(G34="A revisar","Revisar lançamento","")))))))))</f>
        <v/>
      </c>
    </row>
    <row r="35">
      <c r="A35" s="27" t="n"/>
      <c r="B35" s="33" t="n"/>
      <c r="C35" s="27" t="n"/>
      <c r="D35" s="27" t="n"/>
      <c r="E35" s="31" t="n"/>
      <c r="F35" s="22" t="n"/>
      <c r="G35" s="27" t="n"/>
      <c r="H35" s="28">
        <f>IF(B35="","",IF('Configuração'!$C$3&lt;&gt;"OK","Revisar premissas",IF(AND(B35&gt;='Configuração'!$B$3,B35&lt;='Configuração'!$B$4),"Atual",IF(AND(B35&gt;='Configuração'!$B$5,B35&lt;='Configuração'!$B$6),"Anterior","Fora dos períodos"))))</f>
        <v/>
      </c>
      <c r="I35" s="28">
        <f>IF(COUNTA(A35:G35)=0,"",IF(A35="","ID ausente",IF(COUNTIF($A$5:$A$204,A35)&gt;1,"ID duplicado",IF(OR(B35="",C35="",D35="",E35="",F35="",G35=""),"Dados incompletos",IF(OR(NOT(ISNUMBER(B35)),NOT(ISNUMBER(F35)),F35&lt;=0),"Data ou valor inválido",IF(COUNTIF('Listas'!$A$5:$A$104,C35)=0,"Fornecedor fora da lista",IF(COUNTIF('Listas'!$D$5:$D$24,D35)=0,"Categoria fora da lista",IF(AND(G35&lt;&gt;"Confirmada",G35&lt;&gt;"A revisar"),"Situação inválida",IF(G35="A revisar","Revisar lançamento","")))))))))</f>
        <v/>
      </c>
    </row>
    <row r="36">
      <c r="A36" s="27" t="n"/>
      <c r="B36" s="33" t="n"/>
      <c r="C36" s="27" t="n"/>
      <c r="D36" s="27" t="n"/>
      <c r="E36" s="31" t="n"/>
      <c r="F36" s="22" t="n"/>
      <c r="G36" s="27" t="n"/>
      <c r="H36" s="29">
        <f>IF(B36="","",IF('Configuração'!$C$3&lt;&gt;"OK","Revisar premissas",IF(AND(B36&gt;='Configuração'!$B$3,B36&lt;='Configuração'!$B$4),"Atual",IF(AND(B36&gt;='Configuração'!$B$5,B36&lt;='Configuração'!$B$6),"Anterior","Fora dos períodos"))))</f>
        <v/>
      </c>
      <c r="I36" s="29">
        <f>IF(COUNTA(A36:G36)=0,"",IF(A36="","ID ausente",IF(COUNTIF($A$5:$A$204,A36)&gt;1,"ID duplicado",IF(OR(B36="",C36="",D36="",E36="",F36="",G36=""),"Dados incompletos",IF(OR(NOT(ISNUMBER(B36)),NOT(ISNUMBER(F36)),F36&lt;=0),"Data ou valor inválido",IF(COUNTIF('Listas'!$A$5:$A$104,C36)=0,"Fornecedor fora da lista",IF(COUNTIF('Listas'!$D$5:$D$24,D36)=0,"Categoria fora da lista",IF(AND(G36&lt;&gt;"Confirmada",G36&lt;&gt;"A revisar"),"Situação inválida",IF(G36="A revisar","Revisar lançamento","")))))))))</f>
        <v/>
      </c>
    </row>
    <row r="37">
      <c r="A37" s="27" t="n"/>
      <c r="B37" s="33" t="n"/>
      <c r="C37" s="27" t="n"/>
      <c r="D37" s="27" t="n"/>
      <c r="E37" s="31" t="n"/>
      <c r="F37" s="22" t="n"/>
      <c r="G37" s="27" t="n"/>
      <c r="H37" s="28">
        <f>IF(B37="","",IF('Configuração'!$C$3&lt;&gt;"OK","Revisar premissas",IF(AND(B37&gt;='Configuração'!$B$3,B37&lt;='Configuração'!$B$4),"Atual",IF(AND(B37&gt;='Configuração'!$B$5,B37&lt;='Configuração'!$B$6),"Anterior","Fora dos períodos"))))</f>
        <v/>
      </c>
      <c r="I37" s="28">
        <f>IF(COUNTA(A37:G37)=0,"",IF(A37="","ID ausente",IF(COUNTIF($A$5:$A$204,A37)&gt;1,"ID duplicado",IF(OR(B37="",C37="",D37="",E37="",F37="",G37=""),"Dados incompletos",IF(OR(NOT(ISNUMBER(B37)),NOT(ISNUMBER(F37)),F37&lt;=0),"Data ou valor inválido",IF(COUNTIF('Listas'!$A$5:$A$104,C37)=0,"Fornecedor fora da lista",IF(COUNTIF('Listas'!$D$5:$D$24,D37)=0,"Categoria fora da lista",IF(AND(G37&lt;&gt;"Confirmada",G37&lt;&gt;"A revisar"),"Situação inválida",IF(G37="A revisar","Revisar lançamento","")))))))))</f>
        <v/>
      </c>
    </row>
    <row r="38">
      <c r="A38" s="27" t="n"/>
      <c r="B38" s="33" t="n"/>
      <c r="C38" s="27" t="n"/>
      <c r="D38" s="27" t="n"/>
      <c r="E38" s="31" t="n"/>
      <c r="F38" s="22" t="n"/>
      <c r="G38" s="27" t="n"/>
      <c r="H38" s="29">
        <f>IF(B38="","",IF('Configuração'!$C$3&lt;&gt;"OK","Revisar premissas",IF(AND(B38&gt;='Configuração'!$B$3,B38&lt;='Configuração'!$B$4),"Atual",IF(AND(B38&gt;='Configuração'!$B$5,B38&lt;='Configuração'!$B$6),"Anterior","Fora dos períodos"))))</f>
        <v/>
      </c>
      <c r="I38" s="29">
        <f>IF(COUNTA(A38:G38)=0,"",IF(A38="","ID ausente",IF(COUNTIF($A$5:$A$204,A38)&gt;1,"ID duplicado",IF(OR(B38="",C38="",D38="",E38="",F38="",G38=""),"Dados incompletos",IF(OR(NOT(ISNUMBER(B38)),NOT(ISNUMBER(F38)),F38&lt;=0),"Data ou valor inválido",IF(COUNTIF('Listas'!$A$5:$A$104,C38)=0,"Fornecedor fora da lista",IF(COUNTIF('Listas'!$D$5:$D$24,D38)=0,"Categoria fora da lista",IF(AND(G38&lt;&gt;"Confirmada",G38&lt;&gt;"A revisar"),"Situação inválida",IF(G38="A revisar","Revisar lançamento","")))))))))</f>
        <v/>
      </c>
    </row>
    <row r="39">
      <c r="A39" s="27" t="n"/>
      <c r="B39" s="33" t="n"/>
      <c r="C39" s="27" t="n"/>
      <c r="D39" s="27" t="n"/>
      <c r="E39" s="31" t="n"/>
      <c r="F39" s="22" t="n"/>
      <c r="G39" s="27" t="n"/>
      <c r="H39" s="28">
        <f>IF(B39="","",IF('Configuração'!$C$3&lt;&gt;"OK","Revisar premissas",IF(AND(B39&gt;='Configuração'!$B$3,B39&lt;='Configuração'!$B$4),"Atual",IF(AND(B39&gt;='Configuração'!$B$5,B39&lt;='Configuração'!$B$6),"Anterior","Fora dos períodos"))))</f>
        <v/>
      </c>
      <c r="I39" s="28">
        <f>IF(COUNTA(A39:G39)=0,"",IF(A39="","ID ausente",IF(COUNTIF($A$5:$A$204,A39)&gt;1,"ID duplicado",IF(OR(B39="",C39="",D39="",E39="",F39="",G39=""),"Dados incompletos",IF(OR(NOT(ISNUMBER(B39)),NOT(ISNUMBER(F39)),F39&lt;=0),"Data ou valor inválido",IF(COUNTIF('Listas'!$A$5:$A$104,C39)=0,"Fornecedor fora da lista",IF(COUNTIF('Listas'!$D$5:$D$24,D39)=0,"Categoria fora da lista",IF(AND(G39&lt;&gt;"Confirmada",G39&lt;&gt;"A revisar"),"Situação inválida",IF(G39="A revisar","Revisar lançamento","")))))))))</f>
        <v/>
      </c>
    </row>
    <row r="40">
      <c r="A40" s="27" t="n"/>
      <c r="B40" s="33" t="n"/>
      <c r="C40" s="27" t="n"/>
      <c r="D40" s="27" t="n"/>
      <c r="E40" s="31" t="n"/>
      <c r="F40" s="22" t="n"/>
      <c r="G40" s="27" t="n"/>
      <c r="H40" s="29">
        <f>IF(B40="","",IF('Configuração'!$C$3&lt;&gt;"OK","Revisar premissas",IF(AND(B40&gt;='Configuração'!$B$3,B40&lt;='Configuração'!$B$4),"Atual",IF(AND(B40&gt;='Configuração'!$B$5,B40&lt;='Configuração'!$B$6),"Anterior","Fora dos períodos"))))</f>
        <v/>
      </c>
      <c r="I40" s="29">
        <f>IF(COUNTA(A40:G40)=0,"",IF(A40="","ID ausente",IF(COUNTIF($A$5:$A$204,A40)&gt;1,"ID duplicado",IF(OR(B40="",C40="",D40="",E40="",F40="",G40=""),"Dados incompletos",IF(OR(NOT(ISNUMBER(B40)),NOT(ISNUMBER(F40)),F40&lt;=0),"Data ou valor inválido",IF(COUNTIF('Listas'!$A$5:$A$104,C40)=0,"Fornecedor fora da lista",IF(COUNTIF('Listas'!$D$5:$D$24,D40)=0,"Categoria fora da lista",IF(AND(G40&lt;&gt;"Confirmada",G40&lt;&gt;"A revisar"),"Situação inválida",IF(G40="A revisar","Revisar lançamento","")))))))))</f>
        <v/>
      </c>
    </row>
    <row r="41">
      <c r="A41" s="27" t="n"/>
      <c r="B41" s="33" t="n"/>
      <c r="C41" s="27" t="n"/>
      <c r="D41" s="27" t="n"/>
      <c r="E41" s="31" t="n"/>
      <c r="F41" s="22" t="n"/>
      <c r="G41" s="27" t="n"/>
      <c r="H41" s="28">
        <f>IF(B41="","",IF('Configuração'!$C$3&lt;&gt;"OK","Revisar premissas",IF(AND(B41&gt;='Configuração'!$B$3,B41&lt;='Configuração'!$B$4),"Atual",IF(AND(B41&gt;='Configuração'!$B$5,B41&lt;='Configuração'!$B$6),"Anterior","Fora dos períodos"))))</f>
        <v/>
      </c>
      <c r="I41" s="28">
        <f>IF(COUNTA(A41:G41)=0,"",IF(A41="","ID ausente",IF(COUNTIF($A$5:$A$204,A41)&gt;1,"ID duplicado",IF(OR(B41="",C41="",D41="",E41="",F41="",G41=""),"Dados incompletos",IF(OR(NOT(ISNUMBER(B41)),NOT(ISNUMBER(F41)),F41&lt;=0),"Data ou valor inválido",IF(COUNTIF('Listas'!$A$5:$A$104,C41)=0,"Fornecedor fora da lista",IF(COUNTIF('Listas'!$D$5:$D$24,D41)=0,"Categoria fora da lista",IF(AND(G41&lt;&gt;"Confirmada",G41&lt;&gt;"A revisar"),"Situação inválida",IF(G41="A revisar","Revisar lançamento","")))))))))</f>
        <v/>
      </c>
    </row>
    <row r="42">
      <c r="A42" s="27" t="n"/>
      <c r="B42" s="33" t="n"/>
      <c r="C42" s="27" t="n"/>
      <c r="D42" s="27" t="n"/>
      <c r="E42" s="31" t="n"/>
      <c r="F42" s="22" t="n"/>
      <c r="G42" s="27" t="n"/>
      <c r="H42" s="29">
        <f>IF(B42="","",IF('Configuração'!$C$3&lt;&gt;"OK","Revisar premissas",IF(AND(B42&gt;='Configuração'!$B$3,B42&lt;='Configuração'!$B$4),"Atual",IF(AND(B42&gt;='Configuração'!$B$5,B42&lt;='Configuração'!$B$6),"Anterior","Fora dos períodos"))))</f>
        <v/>
      </c>
      <c r="I42" s="29">
        <f>IF(COUNTA(A42:G42)=0,"",IF(A42="","ID ausente",IF(COUNTIF($A$5:$A$204,A42)&gt;1,"ID duplicado",IF(OR(B42="",C42="",D42="",E42="",F42="",G42=""),"Dados incompletos",IF(OR(NOT(ISNUMBER(B42)),NOT(ISNUMBER(F42)),F42&lt;=0),"Data ou valor inválido",IF(COUNTIF('Listas'!$A$5:$A$104,C42)=0,"Fornecedor fora da lista",IF(COUNTIF('Listas'!$D$5:$D$24,D42)=0,"Categoria fora da lista",IF(AND(G42&lt;&gt;"Confirmada",G42&lt;&gt;"A revisar"),"Situação inválida",IF(G42="A revisar","Revisar lançamento","")))))))))</f>
        <v/>
      </c>
    </row>
    <row r="43">
      <c r="A43" s="27" t="n"/>
      <c r="B43" s="33" t="n"/>
      <c r="C43" s="27" t="n"/>
      <c r="D43" s="27" t="n"/>
      <c r="E43" s="31" t="n"/>
      <c r="F43" s="22" t="n"/>
      <c r="G43" s="27" t="n"/>
      <c r="H43" s="28">
        <f>IF(B43="","",IF('Configuração'!$C$3&lt;&gt;"OK","Revisar premissas",IF(AND(B43&gt;='Configuração'!$B$3,B43&lt;='Configuração'!$B$4),"Atual",IF(AND(B43&gt;='Configuração'!$B$5,B43&lt;='Configuração'!$B$6),"Anterior","Fora dos períodos"))))</f>
        <v/>
      </c>
      <c r="I43" s="28">
        <f>IF(COUNTA(A43:G43)=0,"",IF(A43="","ID ausente",IF(COUNTIF($A$5:$A$204,A43)&gt;1,"ID duplicado",IF(OR(B43="",C43="",D43="",E43="",F43="",G43=""),"Dados incompletos",IF(OR(NOT(ISNUMBER(B43)),NOT(ISNUMBER(F43)),F43&lt;=0),"Data ou valor inválido",IF(COUNTIF('Listas'!$A$5:$A$104,C43)=0,"Fornecedor fora da lista",IF(COUNTIF('Listas'!$D$5:$D$24,D43)=0,"Categoria fora da lista",IF(AND(G43&lt;&gt;"Confirmada",G43&lt;&gt;"A revisar"),"Situação inválida",IF(G43="A revisar","Revisar lançamento","")))))))))</f>
        <v/>
      </c>
    </row>
    <row r="44">
      <c r="A44" s="27" t="n"/>
      <c r="B44" s="33" t="n"/>
      <c r="C44" s="27" t="n"/>
      <c r="D44" s="27" t="n"/>
      <c r="E44" s="31" t="n"/>
      <c r="F44" s="22" t="n"/>
      <c r="G44" s="27" t="n"/>
      <c r="H44" s="29">
        <f>IF(B44="","",IF('Configuração'!$C$3&lt;&gt;"OK","Revisar premissas",IF(AND(B44&gt;='Configuração'!$B$3,B44&lt;='Configuração'!$B$4),"Atual",IF(AND(B44&gt;='Configuração'!$B$5,B44&lt;='Configuração'!$B$6),"Anterior","Fora dos períodos"))))</f>
        <v/>
      </c>
      <c r="I44" s="29">
        <f>IF(COUNTA(A44:G44)=0,"",IF(A44="","ID ausente",IF(COUNTIF($A$5:$A$204,A44)&gt;1,"ID duplicado",IF(OR(B44="",C44="",D44="",E44="",F44="",G44=""),"Dados incompletos",IF(OR(NOT(ISNUMBER(B44)),NOT(ISNUMBER(F44)),F44&lt;=0),"Data ou valor inválido",IF(COUNTIF('Listas'!$A$5:$A$104,C44)=0,"Fornecedor fora da lista",IF(COUNTIF('Listas'!$D$5:$D$24,D44)=0,"Categoria fora da lista",IF(AND(G44&lt;&gt;"Confirmada",G44&lt;&gt;"A revisar"),"Situação inválida",IF(G44="A revisar","Revisar lançamento","")))))))))</f>
        <v/>
      </c>
    </row>
    <row r="45">
      <c r="A45" s="27" t="n"/>
      <c r="B45" s="33" t="n"/>
      <c r="C45" s="27" t="n"/>
      <c r="D45" s="27" t="n"/>
      <c r="E45" s="31" t="n"/>
      <c r="F45" s="22" t="n"/>
      <c r="G45" s="27" t="n"/>
      <c r="H45" s="28">
        <f>IF(B45="","",IF('Configuração'!$C$3&lt;&gt;"OK","Revisar premissas",IF(AND(B45&gt;='Configuração'!$B$3,B45&lt;='Configuração'!$B$4),"Atual",IF(AND(B45&gt;='Configuração'!$B$5,B45&lt;='Configuração'!$B$6),"Anterior","Fora dos períodos"))))</f>
        <v/>
      </c>
      <c r="I45" s="28">
        <f>IF(COUNTA(A45:G45)=0,"",IF(A45="","ID ausente",IF(COUNTIF($A$5:$A$204,A45)&gt;1,"ID duplicado",IF(OR(B45="",C45="",D45="",E45="",F45="",G45=""),"Dados incompletos",IF(OR(NOT(ISNUMBER(B45)),NOT(ISNUMBER(F45)),F45&lt;=0),"Data ou valor inválido",IF(COUNTIF('Listas'!$A$5:$A$104,C45)=0,"Fornecedor fora da lista",IF(COUNTIF('Listas'!$D$5:$D$24,D45)=0,"Categoria fora da lista",IF(AND(G45&lt;&gt;"Confirmada",G45&lt;&gt;"A revisar"),"Situação inválida",IF(G45="A revisar","Revisar lançamento","")))))))))</f>
        <v/>
      </c>
    </row>
    <row r="46">
      <c r="A46" s="27" t="n"/>
      <c r="B46" s="33" t="n"/>
      <c r="C46" s="27" t="n"/>
      <c r="D46" s="27" t="n"/>
      <c r="E46" s="31" t="n"/>
      <c r="F46" s="22" t="n"/>
      <c r="G46" s="27" t="n"/>
      <c r="H46" s="29">
        <f>IF(B46="","",IF('Configuração'!$C$3&lt;&gt;"OK","Revisar premissas",IF(AND(B46&gt;='Configuração'!$B$3,B46&lt;='Configuração'!$B$4),"Atual",IF(AND(B46&gt;='Configuração'!$B$5,B46&lt;='Configuração'!$B$6),"Anterior","Fora dos períodos"))))</f>
        <v/>
      </c>
      <c r="I46" s="29">
        <f>IF(COUNTA(A46:G46)=0,"",IF(A46="","ID ausente",IF(COUNTIF($A$5:$A$204,A46)&gt;1,"ID duplicado",IF(OR(B46="",C46="",D46="",E46="",F46="",G46=""),"Dados incompletos",IF(OR(NOT(ISNUMBER(B46)),NOT(ISNUMBER(F46)),F46&lt;=0),"Data ou valor inválido",IF(COUNTIF('Listas'!$A$5:$A$104,C46)=0,"Fornecedor fora da lista",IF(COUNTIF('Listas'!$D$5:$D$24,D46)=0,"Categoria fora da lista",IF(AND(G46&lt;&gt;"Confirmada",G46&lt;&gt;"A revisar"),"Situação inválida",IF(G46="A revisar","Revisar lançamento","")))))))))</f>
        <v/>
      </c>
    </row>
    <row r="47">
      <c r="A47" s="27" t="n"/>
      <c r="B47" s="33" t="n"/>
      <c r="C47" s="27" t="n"/>
      <c r="D47" s="27" t="n"/>
      <c r="E47" s="31" t="n"/>
      <c r="F47" s="22" t="n"/>
      <c r="G47" s="27" t="n"/>
      <c r="H47" s="28">
        <f>IF(B47="","",IF('Configuração'!$C$3&lt;&gt;"OK","Revisar premissas",IF(AND(B47&gt;='Configuração'!$B$3,B47&lt;='Configuração'!$B$4),"Atual",IF(AND(B47&gt;='Configuração'!$B$5,B47&lt;='Configuração'!$B$6),"Anterior","Fora dos períodos"))))</f>
        <v/>
      </c>
      <c r="I47" s="28">
        <f>IF(COUNTA(A47:G47)=0,"",IF(A47="","ID ausente",IF(COUNTIF($A$5:$A$204,A47)&gt;1,"ID duplicado",IF(OR(B47="",C47="",D47="",E47="",F47="",G47=""),"Dados incompletos",IF(OR(NOT(ISNUMBER(B47)),NOT(ISNUMBER(F47)),F47&lt;=0),"Data ou valor inválido",IF(COUNTIF('Listas'!$A$5:$A$104,C47)=0,"Fornecedor fora da lista",IF(COUNTIF('Listas'!$D$5:$D$24,D47)=0,"Categoria fora da lista",IF(AND(G47&lt;&gt;"Confirmada",G47&lt;&gt;"A revisar"),"Situação inválida",IF(G47="A revisar","Revisar lançamento","")))))))))</f>
        <v/>
      </c>
    </row>
    <row r="48">
      <c r="A48" s="27" t="n"/>
      <c r="B48" s="33" t="n"/>
      <c r="C48" s="27" t="n"/>
      <c r="D48" s="27" t="n"/>
      <c r="E48" s="31" t="n"/>
      <c r="F48" s="22" t="n"/>
      <c r="G48" s="27" t="n"/>
      <c r="H48" s="29">
        <f>IF(B48="","",IF('Configuração'!$C$3&lt;&gt;"OK","Revisar premissas",IF(AND(B48&gt;='Configuração'!$B$3,B48&lt;='Configuração'!$B$4),"Atual",IF(AND(B48&gt;='Configuração'!$B$5,B48&lt;='Configuração'!$B$6),"Anterior","Fora dos períodos"))))</f>
        <v/>
      </c>
      <c r="I48" s="29">
        <f>IF(COUNTA(A48:G48)=0,"",IF(A48="","ID ausente",IF(COUNTIF($A$5:$A$204,A48)&gt;1,"ID duplicado",IF(OR(B48="",C48="",D48="",E48="",F48="",G48=""),"Dados incompletos",IF(OR(NOT(ISNUMBER(B48)),NOT(ISNUMBER(F48)),F48&lt;=0),"Data ou valor inválido",IF(COUNTIF('Listas'!$A$5:$A$104,C48)=0,"Fornecedor fora da lista",IF(COUNTIF('Listas'!$D$5:$D$24,D48)=0,"Categoria fora da lista",IF(AND(G48&lt;&gt;"Confirmada",G48&lt;&gt;"A revisar"),"Situação inválida",IF(G48="A revisar","Revisar lançamento","")))))))))</f>
        <v/>
      </c>
    </row>
    <row r="49">
      <c r="A49" s="27" t="n"/>
      <c r="B49" s="33" t="n"/>
      <c r="C49" s="27" t="n"/>
      <c r="D49" s="27" t="n"/>
      <c r="E49" s="31" t="n"/>
      <c r="F49" s="22" t="n"/>
      <c r="G49" s="27" t="n"/>
      <c r="H49" s="28">
        <f>IF(B49="","",IF('Configuração'!$C$3&lt;&gt;"OK","Revisar premissas",IF(AND(B49&gt;='Configuração'!$B$3,B49&lt;='Configuração'!$B$4),"Atual",IF(AND(B49&gt;='Configuração'!$B$5,B49&lt;='Configuração'!$B$6),"Anterior","Fora dos períodos"))))</f>
        <v/>
      </c>
      <c r="I49" s="28">
        <f>IF(COUNTA(A49:G49)=0,"",IF(A49="","ID ausente",IF(COUNTIF($A$5:$A$204,A49)&gt;1,"ID duplicado",IF(OR(B49="",C49="",D49="",E49="",F49="",G49=""),"Dados incompletos",IF(OR(NOT(ISNUMBER(B49)),NOT(ISNUMBER(F49)),F49&lt;=0),"Data ou valor inválido",IF(COUNTIF('Listas'!$A$5:$A$104,C49)=0,"Fornecedor fora da lista",IF(COUNTIF('Listas'!$D$5:$D$24,D49)=0,"Categoria fora da lista",IF(AND(G49&lt;&gt;"Confirmada",G49&lt;&gt;"A revisar"),"Situação inválida",IF(G49="A revisar","Revisar lançamento","")))))))))</f>
        <v/>
      </c>
    </row>
    <row r="50">
      <c r="A50" s="27" t="n"/>
      <c r="B50" s="33" t="n"/>
      <c r="C50" s="27" t="n"/>
      <c r="D50" s="27" t="n"/>
      <c r="E50" s="31" t="n"/>
      <c r="F50" s="22" t="n"/>
      <c r="G50" s="27" t="n"/>
      <c r="H50" s="29">
        <f>IF(B50="","",IF('Configuração'!$C$3&lt;&gt;"OK","Revisar premissas",IF(AND(B50&gt;='Configuração'!$B$3,B50&lt;='Configuração'!$B$4),"Atual",IF(AND(B50&gt;='Configuração'!$B$5,B50&lt;='Configuração'!$B$6),"Anterior","Fora dos períodos"))))</f>
        <v/>
      </c>
      <c r="I50" s="29">
        <f>IF(COUNTA(A50:G50)=0,"",IF(A50="","ID ausente",IF(COUNTIF($A$5:$A$204,A50)&gt;1,"ID duplicado",IF(OR(B50="",C50="",D50="",E50="",F50="",G50=""),"Dados incompletos",IF(OR(NOT(ISNUMBER(B50)),NOT(ISNUMBER(F50)),F50&lt;=0),"Data ou valor inválido",IF(COUNTIF('Listas'!$A$5:$A$104,C50)=0,"Fornecedor fora da lista",IF(COUNTIF('Listas'!$D$5:$D$24,D50)=0,"Categoria fora da lista",IF(AND(G50&lt;&gt;"Confirmada",G50&lt;&gt;"A revisar"),"Situação inválida",IF(G50="A revisar","Revisar lançamento","")))))))))</f>
        <v/>
      </c>
    </row>
    <row r="51">
      <c r="A51" s="27" t="n"/>
      <c r="B51" s="33" t="n"/>
      <c r="C51" s="27" t="n"/>
      <c r="D51" s="27" t="n"/>
      <c r="E51" s="31" t="n"/>
      <c r="F51" s="22" t="n"/>
      <c r="G51" s="27" t="n"/>
      <c r="H51" s="28">
        <f>IF(B51="","",IF('Configuração'!$C$3&lt;&gt;"OK","Revisar premissas",IF(AND(B51&gt;='Configuração'!$B$3,B51&lt;='Configuração'!$B$4),"Atual",IF(AND(B51&gt;='Configuração'!$B$5,B51&lt;='Configuração'!$B$6),"Anterior","Fora dos períodos"))))</f>
        <v/>
      </c>
      <c r="I51" s="28">
        <f>IF(COUNTA(A51:G51)=0,"",IF(A51="","ID ausente",IF(COUNTIF($A$5:$A$204,A51)&gt;1,"ID duplicado",IF(OR(B51="",C51="",D51="",E51="",F51="",G51=""),"Dados incompletos",IF(OR(NOT(ISNUMBER(B51)),NOT(ISNUMBER(F51)),F51&lt;=0),"Data ou valor inválido",IF(COUNTIF('Listas'!$A$5:$A$104,C51)=0,"Fornecedor fora da lista",IF(COUNTIF('Listas'!$D$5:$D$24,D51)=0,"Categoria fora da lista",IF(AND(G51&lt;&gt;"Confirmada",G51&lt;&gt;"A revisar"),"Situação inválida",IF(G51="A revisar","Revisar lançamento","")))))))))</f>
        <v/>
      </c>
    </row>
    <row r="52">
      <c r="A52" s="27" t="n"/>
      <c r="B52" s="33" t="n"/>
      <c r="C52" s="27" t="n"/>
      <c r="D52" s="27" t="n"/>
      <c r="E52" s="31" t="n"/>
      <c r="F52" s="22" t="n"/>
      <c r="G52" s="27" t="n"/>
      <c r="H52" s="29">
        <f>IF(B52="","",IF('Configuração'!$C$3&lt;&gt;"OK","Revisar premissas",IF(AND(B52&gt;='Configuração'!$B$3,B52&lt;='Configuração'!$B$4),"Atual",IF(AND(B52&gt;='Configuração'!$B$5,B52&lt;='Configuração'!$B$6),"Anterior","Fora dos períodos"))))</f>
        <v/>
      </c>
      <c r="I52" s="29">
        <f>IF(COUNTA(A52:G52)=0,"",IF(A52="","ID ausente",IF(COUNTIF($A$5:$A$204,A52)&gt;1,"ID duplicado",IF(OR(B52="",C52="",D52="",E52="",F52="",G52=""),"Dados incompletos",IF(OR(NOT(ISNUMBER(B52)),NOT(ISNUMBER(F52)),F52&lt;=0),"Data ou valor inválido",IF(COUNTIF('Listas'!$A$5:$A$104,C52)=0,"Fornecedor fora da lista",IF(COUNTIF('Listas'!$D$5:$D$24,D52)=0,"Categoria fora da lista",IF(AND(G52&lt;&gt;"Confirmada",G52&lt;&gt;"A revisar"),"Situação inválida",IF(G52="A revisar","Revisar lançamento","")))))))))</f>
        <v/>
      </c>
    </row>
    <row r="53">
      <c r="A53" s="27" t="n"/>
      <c r="B53" s="33" t="n"/>
      <c r="C53" s="27" t="n"/>
      <c r="D53" s="27" t="n"/>
      <c r="E53" s="31" t="n"/>
      <c r="F53" s="22" t="n"/>
      <c r="G53" s="27" t="n"/>
      <c r="H53" s="28">
        <f>IF(B53="","",IF('Configuração'!$C$3&lt;&gt;"OK","Revisar premissas",IF(AND(B53&gt;='Configuração'!$B$3,B53&lt;='Configuração'!$B$4),"Atual",IF(AND(B53&gt;='Configuração'!$B$5,B53&lt;='Configuração'!$B$6),"Anterior","Fora dos períodos"))))</f>
        <v/>
      </c>
      <c r="I53" s="28">
        <f>IF(COUNTA(A53:G53)=0,"",IF(A53="","ID ausente",IF(COUNTIF($A$5:$A$204,A53)&gt;1,"ID duplicado",IF(OR(B53="",C53="",D53="",E53="",F53="",G53=""),"Dados incompletos",IF(OR(NOT(ISNUMBER(B53)),NOT(ISNUMBER(F53)),F53&lt;=0),"Data ou valor inválido",IF(COUNTIF('Listas'!$A$5:$A$104,C53)=0,"Fornecedor fora da lista",IF(COUNTIF('Listas'!$D$5:$D$24,D53)=0,"Categoria fora da lista",IF(AND(G53&lt;&gt;"Confirmada",G53&lt;&gt;"A revisar"),"Situação inválida",IF(G53="A revisar","Revisar lançamento","")))))))))</f>
        <v/>
      </c>
    </row>
    <row r="54">
      <c r="A54" s="27" t="n"/>
      <c r="B54" s="33" t="n"/>
      <c r="C54" s="27" t="n"/>
      <c r="D54" s="27" t="n"/>
      <c r="E54" s="31" t="n"/>
      <c r="F54" s="22" t="n"/>
      <c r="G54" s="27" t="n"/>
      <c r="H54" s="29">
        <f>IF(B54="","",IF('Configuração'!$C$3&lt;&gt;"OK","Revisar premissas",IF(AND(B54&gt;='Configuração'!$B$3,B54&lt;='Configuração'!$B$4),"Atual",IF(AND(B54&gt;='Configuração'!$B$5,B54&lt;='Configuração'!$B$6),"Anterior","Fora dos períodos"))))</f>
        <v/>
      </c>
      <c r="I54" s="29">
        <f>IF(COUNTA(A54:G54)=0,"",IF(A54="","ID ausente",IF(COUNTIF($A$5:$A$204,A54)&gt;1,"ID duplicado",IF(OR(B54="",C54="",D54="",E54="",F54="",G54=""),"Dados incompletos",IF(OR(NOT(ISNUMBER(B54)),NOT(ISNUMBER(F54)),F54&lt;=0),"Data ou valor inválido",IF(COUNTIF('Listas'!$A$5:$A$104,C54)=0,"Fornecedor fora da lista",IF(COUNTIF('Listas'!$D$5:$D$24,D54)=0,"Categoria fora da lista",IF(AND(G54&lt;&gt;"Confirmada",G54&lt;&gt;"A revisar"),"Situação inválida",IF(G54="A revisar","Revisar lançamento","")))))))))</f>
        <v/>
      </c>
    </row>
    <row r="55">
      <c r="A55" s="27" t="n"/>
      <c r="B55" s="33" t="n"/>
      <c r="C55" s="27" t="n"/>
      <c r="D55" s="27" t="n"/>
      <c r="E55" s="31" t="n"/>
      <c r="F55" s="22" t="n"/>
      <c r="G55" s="27" t="n"/>
      <c r="H55" s="28">
        <f>IF(B55="","",IF('Configuração'!$C$3&lt;&gt;"OK","Revisar premissas",IF(AND(B55&gt;='Configuração'!$B$3,B55&lt;='Configuração'!$B$4),"Atual",IF(AND(B55&gt;='Configuração'!$B$5,B55&lt;='Configuração'!$B$6),"Anterior","Fora dos períodos"))))</f>
        <v/>
      </c>
      <c r="I55" s="28">
        <f>IF(COUNTA(A55:G55)=0,"",IF(A55="","ID ausente",IF(COUNTIF($A$5:$A$204,A55)&gt;1,"ID duplicado",IF(OR(B55="",C55="",D55="",E55="",F55="",G55=""),"Dados incompletos",IF(OR(NOT(ISNUMBER(B55)),NOT(ISNUMBER(F55)),F55&lt;=0),"Data ou valor inválido",IF(COUNTIF('Listas'!$A$5:$A$104,C55)=0,"Fornecedor fora da lista",IF(COUNTIF('Listas'!$D$5:$D$24,D55)=0,"Categoria fora da lista",IF(AND(G55&lt;&gt;"Confirmada",G55&lt;&gt;"A revisar"),"Situação inválida",IF(G55="A revisar","Revisar lançamento","")))))))))</f>
        <v/>
      </c>
    </row>
    <row r="56">
      <c r="A56" s="27" t="n"/>
      <c r="B56" s="33" t="n"/>
      <c r="C56" s="27" t="n"/>
      <c r="D56" s="27" t="n"/>
      <c r="E56" s="31" t="n"/>
      <c r="F56" s="22" t="n"/>
      <c r="G56" s="27" t="n"/>
      <c r="H56" s="29">
        <f>IF(B56="","",IF('Configuração'!$C$3&lt;&gt;"OK","Revisar premissas",IF(AND(B56&gt;='Configuração'!$B$3,B56&lt;='Configuração'!$B$4),"Atual",IF(AND(B56&gt;='Configuração'!$B$5,B56&lt;='Configuração'!$B$6),"Anterior","Fora dos períodos"))))</f>
        <v/>
      </c>
      <c r="I56" s="29">
        <f>IF(COUNTA(A56:G56)=0,"",IF(A56="","ID ausente",IF(COUNTIF($A$5:$A$204,A56)&gt;1,"ID duplicado",IF(OR(B56="",C56="",D56="",E56="",F56="",G56=""),"Dados incompletos",IF(OR(NOT(ISNUMBER(B56)),NOT(ISNUMBER(F56)),F56&lt;=0),"Data ou valor inválido",IF(COUNTIF('Listas'!$A$5:$A$104,C56)=0,"Fornecedor fora da lista",IF(COUNTIF('Listas'!$D$5:$D$24,D56)=0,"Categoria fora da lista",IF(AND(G56&lt;&gt;"Confirmada",G56&lt;&gt;"A revisar"),"Situação inválida",IF(G56="A revisar","Revisar lançamento","")))))))))</f>
        <v/>
      </c>
    </row>
    <row r="57">
      <c r="A57" s="27" t="n"/>
      <c r="B57" s="33" t="n"/>
      <c r="C57" s="27" t="n"/>
      <c r="D57" s="27" t="n"/>
      <c r="E57" s="31" t="n"/>
      <c r="F57" s="22" t="n"/>
      <c r="G57" s="27" t="n"/>
      <c r="H57" s="28">
        <f>IF(B57="","",IF('Configuração'!$C$3&lt;&gt;"OK","Revisar premissas",IF(AND(B57&gt;='Configuração'!$B$3,B57&lt;='Configuração'!$B$4),"Atual",IF(AND(B57&gt;='Configuração'!$B$5,B57&lt;='Configuração'!$B$6),"Anterior","Fora dos períodos"))))</f>
        <v/>
      </c>
      <c r="I57" s="28">
        <f>IF(COUNTA(A57:G57)=0,"",IF(A57="","ID ausente",IF(COUNTIF($A$5:$A$204,A57)&gt;1,"ID duplicado",IF(OR(B57="",C57="",D57="",E57="",F57="",G57=""),"Dados incompletos",IF(OR(NOT(ISNUMBER(B57)),NOT(ISNUMBER(F57)),F57&lt;=0),"Data ou valor inválido",IF(COUNTIF('Listas'!$A$5:$A$104,C57)=0,"Fornecedor fora da lista",IF(COUNTIF('Listas'!$D$5:$D$24,D57)=0,"Categoria fora da lista",IF(AND(G57&lt;&gt;"Confirmada",G57&lt;&gt;"A revisar"),"Situação inválida",IF(G57="A revisar","Revisar lançamento","")))))))))</f>
        <v/>
      </c>
    </row>
    <row r="58">
      <c r="A58" s="27" t="n"/>
      <c r="B58" s="33" t="n"/>
      <c r="C58" s="27" t="n"/>
      <c r="D58" s="27" t="n"/>
      <c r="E58" s="31" t="n"/>
      <c r="F58" s="22" t="n"/>
      <c r="G58" s="27" t="n"/>
      <c r="H58" s="29">
        <f>IF(B58="","",IF('Configuração'!$C$3&lt;&gt;"OK","Revisar premissas",IF(AND(B58&gt;='Configuração'!$B$3,B58&lt;='Configuração'!$B$4),"Atual",IF(AND(B58&gt;='Configuração'!$B$5,B58&lt;='Configuração'!$B$6),"Anterior","Fora dos períodos"))))</f>
        <v/>
      </c>
      <c r="I58" s="29">
        <f>IF(COUNTA(A58:G58)=0,"",IF(A58="","ID ausente",IF(COUNTIF($A$5:$A$204,A58)&gt;1,"ID duplicado",IF(OR(B58="",C58="",D58="",E58="",F58="",G58=""),"Dados incompletos",IF(OR(NOT(ISNUMBER(B58)),NOT(ISNUMBER(F58)),F58&lt;=0),"Data ou valor inválido",IF(COUNTIF('Listas'!$A$5:$A$104,C58)=0,"Fornecedor fora da lista",IF(COUNTIF('Listas'!$D$5:$D$24,D58)=0,"Categoria fora da lista",IF(AND(G58&lt;&gt;"Confirmada",G58&lt;&gt;"A revisar"),"Situação inválida",IF(G58="A revisar","Revisar lançamento","")))))))))</f>
        <v/>
      </c>
    </row>
    <row r="59">
      <c r="A59" s="27" t="n"/>
      <c r="B59" s="33" t="n"/>
      <c r="C59" s="27" t="n"/>
      <c r="D59" s="27" t="n"/>
      <c r="E59" s="31" t="n"/>
      <c r="F59" s="22" t="n"/>
      <c r="G59" s="27" t="n"/>
      <c r="H59" s="28">
        <f>IF(B59="","",IF('Configuração'!$C$3&lt;&gt;"OK","Revisar premissas",IF(AND(B59&gt;='Configuração'!$B$3,B59&lt;='Configuração'!$B$4),"Atual",IF(AND(B59&gt;='Configuração'!$B$5,B59&lt;='Configuração'!$B$6),"Anterior","Fora dos períodos"))))</f>
        <v/>
      </c>
      <c r="I59" s="28">
        <f>IF(COUNTA(A59:G59)=0,"",IF(A59="","ID ausente",IF(COUNTIF($A$5:$A$204,A59)&gt;1,"ID duplicado",IF(OR(B59="",C59="",D59="",E59="",F59="",G59=""),"Dados incompletos",IF(OR(NOT(ISNUMBER(B59)),NOT(ISNUMBER(F59)),F59&lt;=0),"Data ou valor inválido",IF(COUNTIF('Listas'!$A$5:$A$104,C59)=0,"Fornecedor fora da lista",IF(COUNTIF('Listas'!$D$5:$D$24,D59)=0,"Categoria fora da lista",IF(AND(G59&lt;&gt;"Confirmada",G59&lt;&gt;"A revisar"),"Situação inválida",IF(G59="A revisar","Revisar lançamento","")))))))))</f>
        <v/>
      </c>
    </row>
    <row r="60">
      <c r="A60" s="27" t="n"/>
      <c r="B60" s="33" t="n"/>
      <c r="C60" s="27" t="n"/>
      <c r="D60" s="27" t="n"/>
      <c r="E60" s="31" t="n"/>
      <c r="F60" s="22" t="n"/>
      <c r="G60" s="27" t="n"/>
      <c r="H60" s="29">
        <f>IF(B60="","",IF('Configuração'!$C$3&lt;&gt;"OK","Revisar premissas",IF(AND(B60&gt;='Configuração'!$B$3,B60&lt;='Configuração'!$B$4),"Atual",IF(AND(B60&gt;='Configuração'!$B$5,B60&lt;='Configuração'!$B$6),"Anterior","Fora dos períodos"))))</f>
        <v/>
      </c>
      <c r="I60" s="29">
        <f>IF(COUNTA(A60:G60)=0,"",IF(A60="","ID ausente",IF(COUNTIF($A$5:$A$204,A60)&gt;1,"ID duplicado",IF(OR(B60="",C60="",D60="",E60="",F60="",G60=""),"Dados incompletos",IF(OR(NOT(ISNUMBER(B60)),NOT(ISNUMBER(F60)),F60&lt;=0),"Data ou valor inválido",IF(COUNTIF('Listas'!$A$5:$A$104,C60)=0,"Fornecedor fora da lista",IF(COUNTIF('Listas'!$D$5:$D$24,D60)=0,"Categoria fora da lista",IF(AND(G60&lt;&gt;"Confirmada",G60&lt;&gt;"A revisar"),"Situação inválida",IF(G60="A revisar","Revisar lançamento","")))))))))</f>
        <v/>
      </c>
    </row>
    <row r="61">
      <c r="A61" s="27" t="n"/>
      <c r="B61" s="33" t="n"/>
      <c r="C61" s="27" t="n"/>
      <c r="D61" s="27" t="n"/>
      <c r="E61" s="31" t="n"/>
      <c r="F61" s="22" t="n"/>
      <c r="G61" s="27" t="n"/>
      <c r="H61" s="28">
        <f>IF(B61="","",IF('Configuração'!$C$3&lt;&gt;"OK","Revisar premissas",IF(AND(B61&gt;='Configuração'!$B$3,B61&lt;='Configuração'!$B$4),"Atual",IF(AND(B61&gt;='Configuração'!$B$5,B61&lt;='Configuração'!$B$6),"Anterior","Fora dos períodos"))))</f>
        <v/>
      </c>
      <c r="I61" s="28">
        <f>IF(COUNTA(A61:G61)=0,"",IF(A61="","ID ausente",IF(COUNTIF($A$5:$A$204,A61)&gt;1,"ID duplicado",IF(OR(B61="",C61="",D61="",E61="",F61="",G61=""),"Dados incompletos",IF(OR(NOT(ISNUMBER(B61)),NOT(ISNUMBER(F61)),F61&lt;=0),"Data ou valor inválido",IF(COUNTIF('Listas'!$A$5:$A$104,C61)=0,"Fornecedor fora da lista",IF(COUNTIF('Listas'!$D$5:$D$24,D61)=0,"Categoria fora da lista",IF(AND(G61&lt;&gt;"Confirmada",G61&lt;&gt;"A revisar"),"Situação inválida",IF(G61="A revisar","Revisar lançamento","")))))))))</f>
        <v/>
      </c>
    </row>
    <row r="62">
      <c r="A62" s="27" t="n"/>
      <c r="B62" s="33" t="n"/>
      <c r="C62" s="27" t="n"/>
      <c r="D62" s="27" t="n"/>
      <c r="E62" s="31" t="n"/>
      <c r="F62" s="22" t="n"/>
      <c r="G62" s="27" t="n"/>
      <c r="H62" s="29">
        <f>IF(B62="","",IF('Configuração'!$C$3&lt;&gt;"OK","Revisar premissas",IF(AND(B62&gt;='Configuração'!$B$3,B62&lt;='Configuração'!$B$4),"Atual",IF(AND(B62&gt;='Configuração'!$B$5,B62&lt;='Configuração'!$B$6),"Anterior","Fora dos períodos"))))</f>
        <v/>
      </c>
      <c r="I62" s="29">
        <f>IF(COUNTA(A62:G62)=0,"",IF(A62="","ID ausente",IF(COUNTIF($A$5:$A$204,A62)&gt;1,"ID duplicado",IF(OR(B62="",C62="",D62="",E62="",F62="",G62=""),"Dados incompletos",IF(OR(NOT(ISNUMBER(B62)),NOT(ISNUMBER(F62)),F62&lt;=0),"Data ou valor inválido",IF(COUNTIF('Listas'!$A$5:$A$104,C62)=0,"Fornecedor fora da lista",IF(COUNTIF('Listas'!$D$5:$D$24,D62)=0,"Categoria fora da lista",IF(AND(G62&lt;&gt;"Confirmada",G62&lt;&gt;"A revisar"),"Situação inválida",IF(G62="A revisar","Revisar lançamento","")))))))))</f>
        <v/>
      </c>
    </row>
    <row r="63">
      <c r="A63" s="27" t="n"/>
      <c r="B63" s="33" t="n"/>
      <c r="C63" s="27" t="n"/>
      <c r="D63" s="27" t="n"/>
      <c r="E63" s="31" t="n"/>
      <c r="F63" s="22" t="n"/>
      <c r="G63" s="27" t="n"/>
      <c r="H63" s="28">
        <f>IF(B63="","",IF('Configuração'!$C$3&lt;&gt;"OK","Revisar premissas",IF(AND(B63&gt;='Configuração'!$B$3,B63&lt;='Configuração'!$B$4),"Atual",IF(AND(B63&gt;='Configuração'!$B$5,B63&lt;='Configuração'!$B$6),"Anterior","Fora dos períodos"))))</f>
        <v/>
      </c>
      <c r="I63" s="28">
        <f>IF(COUNTA(A63:G63)=0,"",IF(A63="","ID ausente",IF(COUNTIF($A$5:$A$204,A63)&gt;1,"ID duplicado",IF(OR(B63="",C63="",D63="",E63="",F63="",G63=""),"Dados incompletos",IF(OR(NOT(ISNUMBER(B63)),NOT(ISNUMBER(F63)),F63&lt;=0),"Data ou valor inválido",IF(COUNTIF('Listas'!$A$5:$A$104,C63)=0,"Fornecedor fora da lista",IF(COUNTIF('Listas'!$D$5:$D$24,D63)=0,"Categoria fora da lista",IF(AND(G63&lt;&gt;"Confirmada",G63&lt;&gt;"A revisar"),"Situação inválida",IF(G63="A revisar","Revisar lançamento","")))))))))</f>
        <v/>
      </c>
    </row>
    <row r="64">
      <c r="A64" s="27" t="n"/>
      <c r="B64" s="33" t="n"/>
      <c r="C64" s="27" t="n"/>
      <c r="D64" s="27" t="n"/>
      <c r="E64" s="31" t="n"/>
      <c r="F64" s="22" t="n"/>
      <c r="G64" s="27" t="n"/>
      <c r="H64" s="29">
        <f>IF(B64="","",IF('Configuração'!$C$3&lt;&gt;"OK","Revisar premissas",IF(AND(B64&gt;='Configuração'!$B$3,B64&lt;='Configuração'!$B$4),"Atual",IF(AND(B64&gt;='Configuração'!$B$5,B64&lt;='Configuração'!$B$6),"Anterior","Fora dos períodos"))))</f>
        <v/>
      </c>
      <c r="I64" s="29">
        <f>IF(COUNTA(A64:G64)=0,"",IF(A64="","ID ausente",IF(COUNTIF($A$5:$A$204,A64)&gt;1,"ID duplicado",IF(OR(B64="",C64="",D64="",E64="",F64="",G64=""),"Dados incompletos",IF(OR(NOT(ISNUMBER(B64)),NOT(ISNUMBER(F64)),F64&lt;=0),"Data ou valor inválido",IF(COUNTIF('Listas'!$A$5:$A$104,C64)=0,"Fornecedor fora da lista",IF(COUNTIF('Listas'!$D$5:$D$24,D64)=0,"Categoria fora da lista",IF(AND(G64&lt;&gt;"Confirmada",G64&lt;&gt;"A revisar"),"Situação inválida",IF(G64="A revisar","Revisar lançamento","")))))))))</f>
        <v/>
      </c>
    </row>
    <row r="65">
      <c r="A65" s="27" t="n"/>
      <c r="B65" s="33" t="n"/>
      <c r="C65" s="27" t="n"/>
      <c r="D65" s="27" t="n"/>
      <c r="E65" s="31" t="n"/>
      <c r="F65" s="22" t="n"/>
      <c r="G65" s="27" t="n"/>
      <c r="H65" s="28">
        <f>IF(B65="","",IF('Configuração'!$C$3&lt;&gt;"OK","Revisar premissas",IF(AND(B65&gt;='Configuração'!$B$3,B65&lt;='Configuração'!$B$4),"Atual",IF(AND(B65&gt;='Configuração'!$B$5,B65&lt;='Configuração'!$B$6),"Anterior","Fora dos períodos"))))</f>
        <v/>
      </c>
      <c r="I65" s="28">
        <f>IF(COUNTA(A65:G65)=0,"",IF(A65="","ID ausente",IF(COUNTIF($A$5:$A$204,A65)&gt;1,"ID duplicado",IF(OR(B65="",C65="",D65="",E65="",F65="",G65=""),"Dados incompletos",IF(OR(NOT(ISNUMBER(B65)),NOT(ISNUMBER(F65)),F65&lt;=0),"Data ou valor inválido",IF(COUNTIF('Listas'!$A$5:$A$104,C65)=0,"Fornecedor fora da lista",IF(COUNTIF('Listas'!$D$5:$D$24,D65)=0,"Categoria fora da lista",IF(AND(G65&lt;&gt;"Confirmada",G65&lt;&gt;"A revisar"),"Situação inválida",IF(G65="A revisar","Revisar lançamento","")))))))))</f>
        <v/>
      </c>
    </row>
    <row r="66">
      <c r="A66" s="27" t="n"/>
      <c r="B66" s="33" t="n"/>
      <c r="C66" s="27" t="n"/>
      <c r="D66" s="27" t="n"/>
      <c r="E66" s="31" t="n"/>
      <c r="F66" s="22" t="n"/>
      <c r="G66" s="27" t="n"/>
      <c r="H66" s="29">
        <f>IF(B66="","",IF('Configuração'!$C$3&lt;&gt;"OK","Revisar premissas",IF(AND(B66&gt;='Configuração'!$B$3,B66&lt;='Configuração'!$B$4),"Atual",IF(AND(B66&gt;='Configuração'!$B$5,B66&lt;='Configuração'!$B$6),"Anterior","Fora dos períodos"))))</f>
        <v/>
      </c>
      <c r="I66" s="29">
        <f>IF(COUNTA(A66:G66)=0,"",IF(A66="","ID ausente",IF(COUNTIF($A$5:$A$204,A66)&gt;1,"ID duplicado",IF(OR(B66="",C66="",D66="",E66="",F66="",G66=""),"Dados incompletos",IF(OR(NOT(ISNUMBER(B66)),NOT(ISNUMBER(F66)),F66&lt;=0),"Data ou valor inválido",IF(COUNTIF('Listas'!$A$5:$A$104,C66)=0,"Fornecedor fora da lista",IF(COUNTIF('Listas'!$D$5:$D$24,D66)=0,"Categoria fora da lista",IF(AND(G66&lt;&gt;"Confirmada",G66&lt;&gt;"A revisar"),"Situação inválida",IF(G66="A revisar","Revisar lançamento","")))))))))</f>
        <v/>
      </c>
    </row>
    <row r="67">
      <c r="A67" s="27" t="n"/>
      <c r="B67" s="33" t="n"/>
      <c r="C67" s="27" t="n"/>
      <c r="D67" s="27" t="n"/>
      <c r="E67" s="31" t="n"/>
      <c r="F67" s="22" t="n"/>
      <c r="G67" s="27" t="n"/>
      <c r="H67" s="28">
        <f>IF(B67="","",IF('Configuração'!$C$3&lt;&gt;"OK","Revisar premissas",IF(AND(B67&gt;='Configuração'!$B$3,B67&lt;='Configuração'!$B$4),"Atual",IF(AND(B67&gt;='Configuração'!$B$5,B67&lt;='Configuração'!$B$6),"Anterior","Fora dos períodos"))))</f>
        <v/>
      </c>
      <c r="I67" s="28">
        <f>IF(COUNTA(A67:G67)=0,"",IF(A67="","ID ausente",IF(COUNTIF($A$5:$A$204,A67)&gt;1,"ID duplicado",IF(OR(B67="",C67="",D67="",E67="",F67="",G67=""),"Dados incompletos",IF(OR(NOT(ISNUMBER(B67)),NOT(ISNUMBER(F67)),F67&lt;=0),"Data ou valor inválido",IF(COUNTIF('Listas'!$A$5:$A$104,C67)=0,"Fornecedor fora da lista",IF(COUNTIF('Listas'!$D$5:$D$24,D67)=0,"Categoria fora da lista",IF(AND(G67&lt;&gt;"Confirmada",G67&lt;&gt;"A revisar"),"Situação inválida",IF(G67="A revisar","Revisar lançamento","")))))))))</f>
        <v/>
      </c>
    </row>
    <row r="68">
      <c r="A68" s="27" t="n"/>
      <c r="B68" s="33" t="n"/>
      <c r="C68" s="27" t="n"/>
      <c r="D68" s="27" t="n"/>
      <c r="E68" s="31" t="n"/>
      <c r="F68" s="22" t="n"/>
      <c r="G68" s="27" t="n"/>
      <c r="H68" s="29">
        <f>IF(B68="","",IF('Configuração'!$C$3&lt;&gt;"OK","Revisar premissas",IF(AND(B68&gt;='Configuração'!$B$3,B68&lt;='Configuração'!$B$4),"Atual",IF(AND(B68&gt;='Configuração'!$B$5,B68&lt;='Configuração'!$B$6),"Anterior","Fora dos períodos"))))</f>
        <v/>
      </c>
      <c r="I68" s="29">
        <f>IF(COUNTA(A68:G68)=0,"",IF(A68="","ID ausente",IF(COUNTIF($A$5:$A$204,A68)&gt;1,"ID duplicado",IF(OR(B68="",C68="",D68="",E68="",F68="",G68=""),"Dados incompletos",IF(OR(NOT(ISNUMBER(B68)),NOT(ISNUMBER(F68)),F68&lt;=0),"Data ou valor inválido",IF(COUNTIF('Listas'!$A$5:$A$104,C68)=0,"Fornecedor fora da lista",IF(COUNTIF('Listas'!$D$5:$D$24,D68)=0,"Categoria fora da lista",IF(AND(G68&lt;&gt;"Confirmada",G68&lt;&gt;"A revisar"),"Situação inválida",IF(G68="A revisar","Revisar lançamento","")))))))))</f>
        <v/>
      </c>
    </row>
    <row r="69">
      <c r="A69" s="27" t="n"/>
      <c r="B69" s="33" t="n"/>
      <c r="C69" s="27" t="n"/>
      <c r="D69" s="27" t="n"/>
      <c r="E69" s="31" t="n"/>
      <c r="F69" s="22" t="n"/>
      <c r="G69" s="27" t="n"/>
      <c r="H69" s="28">
        <f>IF(B69="","",IF('Configuração'!$C$3&lt;&gt;"OK","Revisar premissas",IF(AND(B69&gt;='Configuração'!$B$3,B69&lt;='Configuração'!$B$4),"Atual",IF(AND(B69&gt;='Configuração'!$B$5,B69&lt;='Configuração'!$B$6),"Anterior","Fora dos períodos"))))</f>
        <v/>
      </c>
      <c r="I69" s="28">
        <f>IF(COUNTA(A69:G69)=0,"",IF(A69="","ID ausente",IF(COUNTIF($A$5:$A$204,A69)&gt;1,"ID duplicado",IF(OR(B69="",C69="",D69="",E69="",F69="",G69=""),"Dados incompletos",IF(OR(NOT(ISNUMBER(B69)),NOT(ISNUMBER(F69)),F69&lt;=0),"Data ou valor inválido",IF(COUNTIF('Listas'!$A$5:$A$104,C69)=0,"Fornecedor fora da lista",IF(COUNTIF('Listas'!$D$5:$D$24,D69)=0,"Categoria fora da lista",IF(AND(G69&lt;&gt;"Confirmada",G69&lt;&gt;"A revisar"),"Situação inválida",IF(G69="A revisar","Revisar lançamento","")))))))))</f>
        <v/>
      </c>
    </row>
    <row r="70">
      <c r="A70" s="27" t="n"/>
      <c r="B70" s="33" t="n"/>
      <c r="C70" s="27" t="n"/>
      <c r="D70" s="27" t="n"/>
      <c r="E70" s="31" t="n"/>
      <c r="F70" s="22" t="n"/>
      <c r="G70" s="27" t="n"/>
      <c r="H70" s="29">
        <f>IF(B70="","",IF('Configuração'!$C$3&lt;&gt;"OK","Revisar premissas",IF(AND(B70&gt;='Configuração'!$B$3,B70&lt;='Configuração'!$B$4),"Atual",IF(AND(B70&gt;='Configuração'!$B$5,B70&lt;='Configuração'!$B$6),"Anterior","Fora dos períodos"))))</f>
        <v/>
      </c>
      <c r="I70" s="29">
        <f>IF(COUNTA(A70:G70)=0,"",IF(A70="","ID ausente",IF(COUNTIF($A$5:$A$204,A70)&gt;1,"ID duplicado",IF(OR(B70="",C70="",D70="",E70="",F70="",G70=""),"Dados incompletos",IF(OR(NOT(ISNUMBER(B70)),NOT(ISNUMBER(F70)),F70&lt;=0),"Data ou valor inválido",IF(COUNTIF('Listas'!$A$5:$A$104,C70)=0,"Fornecedor fora da lista",IF(COUNTIF('Listas'!$D$5:$D$24,D70)=0,"Categoria fora da lista",IF(AND(G70&lt;&gt;"Confirmada",G70&lt;&gt;"A revisar"),"Situação inválida",IF(G70="A revisar","Revisar lançamento","")))))))))</f>
        <v/>
      </c>
    </row>
    <row r="71">
      <c r="A71" s="27" t="n"/>
      <c r="B71" s="33" t="n"/>
      <c r="C71" s="27" t="n"/>
      <c r="D71" s="27" t="n"/>
      <c r="E71" s="31" t="n"/>
      <c r="F71" s="22" t="n"/>
      <c r="G71" s="27" t="n"/>
      <c r="H71" s="28">
        <f>IF(B71="","",IF('Configuração'!$C$3&lt;&gt;"OK","Revisar premissas",IF(AND(B71&gt;='Configuração'!$B$3,B71&lt;='Configuração'!$B$4),"Atual",IF(AND(B71&gt;='Configuração'!$B$5,B71&lt;='Configuração'!$B$6),"Anterior","Fora dos períodos"))))</f>
        <v/>
      </c>
      <c r="I71" s="28">
        <f>IF(COUNTA(A71:G71)=0,"",IF(A71="","ID ausente",IF(COUNTIF($A$5:$A$204,A71)&gt;1,"ID duplicado",IF(OR(B71="",C71="",D71="",E71="",F71="",G71=""),"Dados incompletos",IF(OR(NOT(ISNUMBER(B71)),NOT(ISNUMBER(F71)),F71&lt;=0),"Data ou valor inválido",IF(COUNTIF('Listas'!$A$5:$A$104,C71)=0,"Fornecedor fora da lista",IF(COUNTIF('Listas'!$D$5:$D$24,D71)=0,"Categoria fora da lista",IF(AND(G71&lt;&gt;"Confirmada",G71&lt;&gt;"A revisar"),"Situação inválida",IF(G71="A revisar","Revisar lançamento","")))))))))</f>
        <v/>
      </c>
    </row>
    <row r="72">
      <c r="A72" s="27" t="n"/>
      <c r="B72" s="33" t="n"/>
      <c r="C72" s="27" t="n"/>
      <c r="D72" s="27" t="n"/>
      <c r="E72" s="31" t="n"/>
      <c r="F72" s="22" t="n"/>
      <c r="G72" s="27" t="n"/>
      <c r="H72" s="29">
        <f>IF(B72="","",IF('Configuração'!$C$3&lt;&gt;"OK","Revisar premissas",IF(AND(B72&gt;='Configuração'!$B$3,B72&lt;='Configuração'!$B$4),"Atual",IF(AND(B72&gt;='Configuração'!$B$5,B72&lt;='Configuração'!$B$6),"Anterior","Fora dos períodos"))))</f>
        <v/>
      </c>
      <c r="I72" s="29">
        <f>IF(COUNTA(A72:G72)=0,"",IF(A72="","ID ausente",IF(COUNTIF($A$5:$A$204,A72)&gt;1,"ID duplicado",IF(OR(B72="",C72="",D72="",E72="",F72="",G72=""),"Dados incompletos",IF(OR(NOT(ISNUMBER(B72)),NOT(ISNUMBER(F72)),F72&lt;=0),"Data ou valor inválido",IF(COUNTIF('Listas'!$A$5:$A$104,C72)=0,"Fornecedor fora da lista",IF(COUNTIF('Listas'!$D$5:$D$24,D72)=0,"Categoria fora da lista",IF(AND(G72&lt;&gt;"Confirmada",G72&lt;&gt;"A revisar"),"Situação inválida",IF(G72="A revisar","Revisar lançamento","")))))))))</f>
        <v/>
      </c>
    </row>
    <row r="73">
      <c r="A73" s="27" t="n"/>
      <c r="B73" s="33" t="n"/>
      <c r="C73" s="27" t="n"/>
      <c r="D73" s="27" t="n"/>
      <c r="E73" s="31" t="n"/>
      <c r="F73" s="22" t="n"/>
      <c r="G73" s="27" t="n"/>
      <c r="H73" s="28">
        <f>IF(B73="","",IF('Configuração'!$C$3&lt;&gt;"OK","Revisar premissas",IF(AND(B73&gt;='Configuração'!$B$3,B73&lt;='Configuração'!$B$4),"Atual",IF(AND(B73&gt;='Configuração'!$B$5,B73&lt;='Configuração'!$B$6),"Anterior","Fora dos períodos"))))</f>
        <v/>
      </c>
      <c r="I73" s="28">
        <f>IF(COUNTA(A73:G73)=0,"",IF(A73="","ID ausente",IF(COUNTIF($A$5:$A$204,A73)&gt;1,"ID duplicado",IF(OR(B73="",C73="",D73="",E73="",F73="",G73=""),"Dados incompletos",IF(OR(NOT(ISNUMBER(B73)),NOT(ISNUMBER(F73)),F73&lt;=0),"Data ou valor inválido",IF(COUNTIF('Listas'!$A$5:$A$104,C73)=0,"Fornecedor fora da lista",IF(COUNTIF('Listas'!$D$5:$D$24,D73)=0,"Categoria fora da lista",IF(AND(G73&lt;&gt;"Confirmada",G73&lt;&gt;"A revisar"),"Situação inválida",IF(G73="A revisar","Revisar lançamento","")))))))))</f>
        <v/>
      </c>
    </row>
    <row r="74">
      <c r="A74" s="27" t="n"/>
      <c r="B74" s="33" t="n"/>
      <c r="C74" s="27" t="n"/>
      <c r="D74" s="27" t="n"/>
      <c r="E74" s="31" t="n"/>
      <c r="F74" s="22" t="n"/>
      <c r="G74" s="27" t="n"/>
      <c r="H74" s="29">
        <f>IF(B74="","",IF('Configuração'!$C$3&lt;&gt;"OK","Revisar premissas",IF(AND(B74&gt;='Configuração'!$B$3,B74&lt;='Configuração'!$B$4),"Atual",IF(AND(B74&gt;='Configuração'!$B$5,B74&lt;='Configuração'!$B$6),"Anterior","Fora dos períodos"))))</f>
        <v/>
      </c>
      <c r="I74" s="29">
        <f>IF(COUNTA(A74:G74)=0,"",IF(A74="","ID ausente",IF(COUNTIF($A$5:$A$204,A74)&gt;1,"ID duplicado",IF(OR(B74="",C74="",D74="",E74="",F74="",G74=""),"Dados incompletos",IF(OR(NOT(ISNUMBER(B74)),NOT(ISNUMBER(F74)),F74&lt;=0),"Data ou valor inválido",IF(COUNTIF('Listas'!$A$5:$A$104,C74)=0,"Fornecedor fora da lista",IF(COUNTIF('Listas'!$D$5:$D$24,D74)=0,"Categoria fora da lista",IF(AND(G74&lt;&gt;"Confirmada",G74&lt;&gt;"A revisar"),"Situação inválida",IF(G74="A revisar","Revisar lançamento","")))))))))</f>
        <v/>
      </c>
    </row>
    <row r="75">
      <c r="A75" s="27" t="n"/>
      <c r="B75" s="33" t="n"/>
      <c r="C75" s="27" t="n"/>
      <c r="D75" s="27" t="n"/>
      <c r="E75" s="31" t="n"/>
      <c r="F75" s="22" t="n"/>
      <c r="G75" s="27" t="n"/>
      <c r="H75" s="28">
        <f>IF(B75="","",IF('Configuração'!$C$3&lt;&gt;"OK","Revisar premissas",IF(AND(B75&gt;='Configuração'!$B$3,B75&lt;='Configuração'!$B$4),"Atual",IF(AND(B75&gt;='Configuração'!$B$5,B75&lt;='Configuração'!$B$6),"Anterior","Fora dos períodos"))))</f>
        <v/>
      </c>
      <c r="I75" s="28">
        <f>IF(COUNTA(A75:G75)=0,"",IF(A75="","ID ausente",IF(COUNTIF($A$5:$A$204,A75)&gt;1,"ID duplicado",IF(OR(B75="",C75="",D75="",E75="",F75="",G75=""),"Dados incompletos",IF(OR(NOT(ISNUMBER(B75)),NOT(ISNUMBER(F75)),F75&lt;=0),"Data ou valor inválido",IF(COUNTIF('Listas'!$A$5:$A$104,C75)=0,"Fornecedor fora da lista",IF(COUNTIF('Listas'!$D$5:$D$24,D75)=0,"Categoria fora da lista",IF(AND(G75&lt;&gt;"Confirmada",G75&lt;&gt;"A revisar"),"Situação inválida",IF(G75="A revisar","Revisar lançamento","")))))))))</f>
        <v/>
      </c>
    </row>
    <row r="76">
      <c r="A76" s="27" t="n"/>
      <c r="B76" s="33" t="n"/>
      <c r="C76" s="27" t="n"/>
      <c r="D76" s="27" t="n"/>
      <c r="E76" s="31" t="n"/>
      <c r="F76" s="22" t="n"/>
      <c r="G76" s="27" t="n"/>
      <c r="H76" s="29">
        <f>IF(B76="","",IF('Configuração'!$C$3&lt;&gt;"OK","Revisar premissas",IF(AND(B76&gt;='Configuração'!$B$3,B76&lt;='Configuração'!$B$4),"Atual",IF(AND(B76&gt;='Configuração'!$B$5,B76&lt;='Configuração'!$B$6),"Anterior","Fora dos períodos"))))</f>
        <v/>
      </c>
      <c r="I76" s="29">
        <f>IF(COUNTA(A76:G76)=0,"",IF(A76="","ID ausente",IF(COUNTIF($A$5:$A$204,A76)&gt;1,"ID duplicado",IF(OR(B76="",C76="",D76="",E76="",F76="",G76=""),"Dados incompletos",IF(OR(NOT(ISNUMBER(B76)),NOT(ISNUMBER(F76)),F76&lt;=0),"Data ou valor inválido",IF(COUNTIF('Listas'!$A$5:$A$104,C76)=0,"Fornecedor fora da lista",IF(COUNTIF('Listas'!$D$5:$D$24,D76)=0,"Categoria fora da lista",IF(AND(G76&lt;&gt;"Confirmada",G76&lt;&gt;"A revisar"),"Situação inválida",IF(G76="A revisar","Revisar lançamento","")))))))))</f>
        <v/>
      </c>
    </row>
    <row r="77">
      <c r="A77" s="27" t="n"/>
      <c r="B77" s="33" t="n"/>
      <c r="C77" s="27" t="n"/>
      <c r="D77" s="27" t="n"/>
      <c r="E77" s="31" t="n"/>
      <c r="F77" s="22" t="n"/>
      <c r="G77" s="27" t="n"/>
      <c r="H77" s="28">
        <f>IF(B77="","",IF('Configuração'!$C$3&lt;&gt;"OK","Revisar premissas",IF(AND(B77&gt;='Configuração'!$B$3,B77&lt;='Configuração'!$B$4),"Atual",IF(AND(B77&gt;='Configuração'!$B$5,B77&lt;='Configuração'!$B$6),"Anterior","Fora dos períodos"))))</f>
        <v/>
      </c>
      <c r="I77" s="28">
        <f>IF(COUNTA(A77:G77)=0,"",IF(A77="","ID ausente",IF(COUNTIF($A$5:$A$204,A77)&gt;1,"ID duplicado",IF(OR(B77="",C77="",D77="",E77="",F77="",G77=""),"Dados incompletos",IF(OR(NOT(ISNUMBER(B77)),NOT(ISNUMBER(F77)),F77&lt;=0),"Data ou valor inválido",IF(COUNTIF('Listas'!$A$5:$A$104,C77)=0,"Fornecedor fora da lista",IF(COUNTIF('Listas'!$D$5:$D$24,D77)=0,"Categoria fora da lista",IF(AND(G77&lt;&gt;"Confirmada",G77&lt;&gt;"A revisar"),"Situação inválida",IF(G77="A revisar","Revisar lançamento","")))))))))</f>
        <v/>
      </c>
    </row>
    <row r="78">
      <c r="A78" s="27" t="n"/>
      <c r="B78" s="33" t="n"/>
      <c r="C78" s="27" t="n"/>
      <c r="D78" s="27" t="n"/>
      <c r="E78" s="31" t="n"/>
      <c r="F78" s="22" t="n"/>
      <c r="G78" s="27" t="n"/>
      <c r="H78" s="29">
        <f>IF(B78="","",IF('Configuração'!$C$3&lt;&gt;"OK","Revisar premissas",IF(AND(B78&gt;='Configuração'!$B$3,B78&lt;='Configuração'!$B$4),"Atual",IF(AND(B78&gt;='Configuração'!$B$5,B78&lt;='Configuração'!$B$6),"Anterior","Fora dos períodos"))))</f>
        <v/>
      </c>
      <c r="I78" s="29">
        <f>IF(COUNTA(A78:G78)=0,"",IF(A78="","ID ausente",IF(COUNTIF($A$5:$A$204,A78)&gt;1,"ID duplicado",IF(OR(B78="",C78="",D78="",E78="",F78="",G78=""),"Dados incompletos",IF(OR(NOT(ISNUMBER(B78)),NOT(ISNUMBER(F78)),F78&lt;=0),"Data ou valor inválido",IF(COUNTIF('Listas'!$A$5:$A$104,C78)=0,"Fornecedor fora da lista",IF(COUNTIF('Listas'!$D$5:$D$24,D78)=0,"Categoria fora da lista",IF(AND(G78&lt;&gt;"Confirmada",G78&lt;&gt;"A revisar"),"Situação inválida",IF(G78="A revisar","Revisar lançamento","")))))))))</f>
        <v/>
      </c>
    </row>
    <row r="79">
      <c r="A79" s="27" t="n"/>
      <c r="B79" s="33" t="n"/>
      <c r="C79" s="27" t="n"/>
      <c r="D79" s="27" t="n"/>
      <c r="E79" s="31" t="n"/>
      <c r="F79" s="22" t="n"/>
      <c r="G79" s="27" t="n"/>
      <c r="H79" s="28">
        <f>IF(B79="","",IF('Configuração'!$C$3&lt;&gt;"OK","Revisar premissas",IF(AND(B79&gt;='Configuração'!$B$3,B79&lt;='Configuração'!$B$4),"Atual",IF(AND(B79&gt;='Configuração'!$B$5,B79&lt;='Configuração'!$B$6),"Anterior","Fora dos períodos"))))</f>
        <v/>
      </c>
      <c r="I79" s="28">
        <f>IF(COUNTA(A79:G79)=0,"",IF(A79="","ID ausente",IF(COUNTIF($A$5:$A$204,A79)&gt;1,"ID duplicado",IF(OR(B79="",C79="",D79="",E79="",F79="",G79=""),"Dados incompletos",IF(OR(NOT(ISNUMBER(B79)),NOT(ISNUMBER(F79)),F79&lt;=0),"Data ou valor inválido",IF(COUNTIF('Listas'!$A$5:$A$104,C79)=0,"Fornecedor fora da lista",IF(COUNTIF('Listas'!$D$5:$D$24,D79)=0,"Categoria fora da lista",IF(AND(G79&lt;&gt;"Confirmada",G79&lt;&gt;"A revisar"),"Situação inválida",IF(G79="A revisar","Revisar lançamento","")))))))))</f>
        <v/>
      </c>
    </row>
    <row r="80">
      <c r="A80" s="27" t="n"/>
      <c r="B80" s="33" t="n"/>
      <c r="C80" s="27" t="n"/>
      <c r="D80" s="27" t="n"/>
      <c r="E80" s="31" t="n"/>
      <c r="F80" s="22" t="n"/>
      <c r="G80" s="27" t="n"/>
      <c r="H80" s="29">
        <f>IF(B80="","",IF('Configuração'!$C$3&lt;&gt;"OK","Revisar premissas",IF(AND(B80&gt;='Configuração'!$B$3,B80&lt;='Configuração'!$B$4),"Atual",IF(AND(B80&gt;='Configuração'!$B$5,B80&lt;='Configuração'!$B$6),"Anterior","Fora dos períodos"))))</f>
        <v/>
      </c>
      <c r="I80" s="29">
        <f>IF(COUNTA(A80:G80)=0,"",IF(A80="","ID ausente",IF(COUNTIF($A$5:$A$204,A80)&gt;1,"ID duplicado",IF(OR(B80="",C80="",D80="",E80="",F80="",G80=""),"Dados incompletos",IF(OR(NOT(ISNUMBER(B80)),NOT(ISNUMBER(F80)),F80&lt;=0),"Data ou valor inválido",IF(COUNTIF('Listas'!$A$5:$A$104,C80)=0,"Fornecedor fora da lista",IF(COUNTIF('Listas'!$D$5:$D$24,D80)=0,"Categoria fora da lista",IF(AND(G80&lt;&gt;"Confirmada",G80&lt;&gt;"A revisar"),"Situação inválida",IF(G80="A revisar","Revisar lançamento","")))))))))</f>
        <v/>
      </c>
    </row>
    <row r="81">
      <c r="A81" s="27" t="n"/>
      <c r="B81" s="33" t="n"/>
      <c r="C81" s="27" t="n"/>
      <c r="D81" s="27" t="n"/>
      <c r="E81" s="31" t="n"/>
      <c r="F81" s="22" t="n"/>
      <c r="G81" s="27" t="n"/>
      <c r="H81" s="28">
        <f>IF(B81="","",IF('Configuração'!$C$3&lt;&gt;"OK","Revisar premissas",IF(AND(B81&gt;='Configuração'!$B$3,B81&lt;='Configuração'!$B$4),"Atual",IF(AND(B81&gt;='Configuração'!$B$5,B81&lt;='Configuração'!$B$6),"Anterior","Fora dos períodos"))))</f>
        <v/>
      </c>
      <c r="I81" s="28">
        <f>IF(COUNTA(A81:G81)=0,"",IF(A81="","ID ausente",IF(COUNTIF($A$5:$A$204,A81)&gt;1,"ID duplicado",IF(OR(B81="",C81="",D81="",E81="",F81="",G81=""),"Dados incompletos",IF(OR(NOT(ISNUMBER(B81)),NOT(ISNUMBER(F81)),F81&lt;=0),"Data ou valor inválido",IF(COUNTIF('Listas'!$A$5:$A$104,C81)=0,"Fornecedor fora da lista",IF(COUNTIF('Listas'!$D$5:$D$24,D81)=0,"Categoria fora da lista",IF(AND(G81&lt;&gt;"Confirmada",G81&lt;&gt;"A revisar"),"Situação inválida",IF(G81="A revisar","Revisar lançamento","")))))))))</f>
        <v/>
      </c>
    </row>
    <row r="82">
      <c r="A82" s="27" t="n"/>
      <c r="B82" s="33" t="n"/>
      <c r="C82" s="27" t="n"/>
      <c r="D82" s="27" t="n"/>
      <c r="E82" s="31" t="n"/>
      <c r="F82" s="22" t="n"/>
      <c r="G82" s="27" t="n"/>
      <c r="H82" s="29">
        <f>IF(B82="","",IF('Configuração'!$C$3&lt;&gt;"OK","Revisar premissas",IF(AND(B82&gt;='Configuração'!$B$3,B82&lt;='Configuração'!$B$4),"Atual",IF(AND(B82&gt;='Configuração'!$B$5,B82&lt;='Configuração'!$B$6),"Anterior","Fora dos períodos"))))</f>
        <v/>
      </c>
      <c r="I82" s="29">
        <f>IF(COUNTA(A82:G82)=0,"",IF(A82="","ID ausente",IF(COUNTIF($A$5:$A$204,A82)&gt;1,"ID duplicado",IF(OR(B82="",C82="",D82="",E82="",F82="",G82=""),"Dados incompletos",IF(OR(NOT(ISNUMBER(B82)),NOT(ISNUMBER(F82)),F82&lt;=0),"Data ou valor inválido",IF(COUNTIF('Listas'!$A$5:$A$104,C82)=0,"Fornecedor fora da lista",IF(COUNTIF('Listas'!$D$5:$D$24,D82)=0,"Categoria fora da lista",IF(AND(G82&lt;&gt;"Confirmada",G82&lt;&gt;"A revisar"),"Situação inválida",IF(G82="A revisar","Revisar lançamento","")))))))))</f>
        <v/>
      </c>
    </row>
    <row r="83">
      <c r="A83" s="27" t="n"/>
      <c r="B83" s="33" t="n"/>
      <c r="C83" s="27" t="n"/>
      <c r="D83" s="27" t="n"/>
      <c r="E83" s="31" t="n"/>
      <c r="F83" s="22" t="n"/>
      <c r="G83" s="27" t="n"/>
      <c r="H83" s="28">
        <f>IF(B83="","",IF('Configuração'!$C$3&lt;&gt;"OK","Revisar premissas",IF(AND(B83&gt;='Configuração'!$B$3,B83&lt;='Configuração'!$B$4),"Atual",IF(AND(B83&gt;='Configuração'!$B$5,B83&lt;='Configuração'!$B$6),"Anterior","Fora dos períodos"))))</f>
        <v/>
      </c>
      <c r="I83" s="28">
        <f>IF(COUNTA(A83:G83)=0,"",IF(A83="","ID ausente",IF(COUNTIF($A$5:$A$204,A83)&gt;1,"ID duplicado",IF(OR(B83="",C83="",D83="",E83="",F83="",G83=""),"Dados incompletos",IF(OR(NOT(ISNUMBER(B83)),NOT(ISNUMBER(F83)),F83&lt;=0),"Data ou valor inválido",IF(COUNTIF('Listas'!$A$5:$A$104,C83)=0,"Fornecedor fora da lista",IF(COUNTIF('Listas'!$D$5:$D$24,D83)=0,"Categoria fora da lista",IF(AND(G83&lt;&gt;"Confirmada",G83&lt;&gt;"A revisar"),"Situação inválida",IF(G83="A revisar","Revisar lançamento","")))))))))</f>
        <v/>
      </c>
    </row>
    <row r="84">
      <c r="A84" s="27" t="n"/>
      <c r="B84" s="33" t="n"/>
      <c r="C84" s="27" t="n"/>
      <c r="D84" s="27" t="n"/>
      <c r="E84" s="31" t="n"/>
      <c r="F84" s="22" t="n"/>
      <c r="G84" s="27" t="n"/>
      <c r="H84" s="29">
        <f>IF(B84="","",IF('Configuração'!$C$3&lt;&gt;"OK","Revisar premissas",IF(AND(B84&gt;='Configuração'!$B$3,B84&lt;='Configuração'!$B$4),"Atual",IF(AND(B84&gt;='Configuração'!$B$5,B84&lt;='Configuração'!$B$6),"Anterior","Fora dos períodos"))))</f>
        <v/>
      </c>
      <c r="I84" s="29">
        <f>IF(COUNTA(A84:G84)=0,"",IF(A84="","ID ausente",IF(COUNTIF($A$5:$A$204,A84)&gt;1,"ID duplicado",IF(OR(B84="",C84="",D84="",E84="",F84="",G84=""),"Dados incompletos",IF(OR(NOT(ISNUMBER(B84)),NOT(ISNUMBER(F84)),F84&lt;=0),"Data ou valor inválido",IF(COUNTIF('Listas'!$A$5:$A$104,C84)=0,"Fornecedor fora da lista",IF(COUNTIF('Listas'!$D$5:$D$24,D84)=0,"Categoria fora da lista",IF(AND(G84&lt;&gt;"Confirmada",G84&lt;&gt;"A revisar"),"Situação inválida",IF(G84="A revisar","Revisar lançamento","")))))))))</f>
        <v/>
      </c>
    </row>
    <row r="85">
      <c r="A85" s="27" t="n"/>
      <c r="B85" s="33" t="n"/>
      <c r="C85" s="27" t="n"/>
      <c r="D85" s="27" t="n"/>
      <c r="E85" s="31" t="n"/>
      <c r="F85" s="22" t="n"/>
      <c r="G85" s="27" t="n"/>
      <c r="H85" s="28">
        <f>IF(B85="","",IF('Configuração'!$C$3&lt;&gt;"OK","Revisar premissas",IF(AND(B85&gt;='Configuração'!$B$3,B85&lt;='Configuração'!$B$4),"Atual",IF(AND(B85&gt;='Configuração'!$B$5,B85&lt;='Configuração'!$B$6),"Anterior","Fora dos períodos"))))</f>
        <v/>
      </c>
      <c r="I85" s="28">
        <f>IF(COUNTA(A85:G85)=0,"",IF(A85="","ID ausente",IF(COUNTIF($A$5:$A$204,A85)&gt;1,"ID duplicado",IF(OR(B85="",C85="",D85="",E85="",F85="",G85=""),"Dados incompletos",IF(OR(NOT(ISNUMBER(B85)),NOT(ISNUMBER(F85)),F85&lt;=0),"Data ou valor inválido",IF(COUNTIF('Listas'!$A$5:$A$104,C85)=0,"Fornecedor fora da lista",IF(COUNTIF('Listas'!$D$5:$D$24,D85)=0,"Categoria fora da lista",IF(AND(G85&lt;&gt;"Confirmada",G85&lt;&gt;"A revisar"),"Situação inválida",IF(G85="A revisar","Revisar lançamento","")))))))))</f>
        <v/>
      </c>
    </row>
    <row r="86">
      <c r="A86" s="27" t="n"/>
      <c r="B86" s="33" t="n"/>
      <c r="C86" s="27" t="n"/>
      <c r="D86" s="27" t="n"/>
      <c r="E86" s="31" t="n"/>
      <c r="F86" s="22" t="n"/>
      <c r="G86" s="27" t="n"/>
      <c r="H86" s="29">
        <f>IF(B86="","",IF('Configuração'!$C$3&lt;&gt;"OK","Revisar premissas",IF(AND(B86&gt;='Configuração'!$B$3,B86&lt;='Configuração'!$B$4),"Atual",IF(AND(B86&gt;='Configuração'!$B$5,B86&lt;='Configuração'!$B$6),"Anterior","Fora dos períodos"))))</f>
        <v/>
      </c>
      <c r="I86" s="29">
        <f>IF(COUNTA(A86:G86)=0,"",IF(A86="","ID ausente",IF(COUNTIF($A$5:$A$204,A86)&gt;1,"ID duplicado",IF(OR(B86="",C86="",D86="",E86="",F86="",G86=""),"Dados incompletos",IF(OR(NOT(ISNUMBER(B86)),NOT(ISNUMBER(F86)),F86&lt;=0),"Data ou valor inválido",IF(COUNTIF('Listas'!$A$5:$A$104,C86)=0,"Fornecedor fora da lista",IF(COUNTIF('Listas'!$D$5:$D$24,D86)=0,"Categoria fora da lista",IF(AND(G86&lt;&gt;"Confirmada",G86&lt;&gt;"A revisar"),"Situação inválida",IF(G86="A revisar","Revisar lançamento","")))))))))</f>
        <v/>
      </c>
    </row>
    <row r="87">
      <c r="A87" s="27" t="n"/>
      <c r="B87" s="33" t="n"/>
      <c r="C87" s="27" t="n"/>
      <c r="D87" s="27" t="n"/>
      <c r="E87" s="31" t="n"/>
      <c r="F87" s="22" t="n"/>
      <c r="G87" s="27" t="n"/>
      <c r="H87" s="28">
        <f>IF(B87="","",IF('Configuração'!$C$3&lt;&gt;"OK","Revisar premissas",IF(AND(B87&gt;='Configuração'!$B$3,B87&lt;='Configuração'!$B$4),"Atual",IF(AND(B87&gt;='Configuração'!$B$5,B87&lt;='Configuração'!$B$6),"Anterior","Fora dos períodos"))))</f>
        <v/>
      </c>
      <c r="I87" s="28">
        <f>IF(COUNTA(A87:G87)=0,"",IF(A87="","ID ausente",IF(COUNTIF($A$5:$A$204,A87)&gt;1,"ID duplicado",IF(OR(B87="",C87="",D87="",E87="",F87="",G87=""),"Dados incompletos",IF(OR(NOT(ISNUMBER(B87)),NOT(ISNUMBER(F87)),F87&lt;=0),"Data ou valor inválido",IF(COUNTIF('Listas'!$A$5:$A$104,C87)=0,"Fornecedor fora da lista",IF(COUNTIF('Listas'!$D$5:$D$24,D87)=0,"Categoria fora da lista",IF(AND(G87&lt;&gt;"Confirmada",G87&lt;&gt;"A revisar"),"Situação inválida",IF(G87="A revisar","Revisar lançamento","")))))))))</f>
        <v/>
      </c>
    </row>
    <row r="88">
      <c r="A88" s="27" t="n"/>
      <c r="B88" s="33" t="n"/>
      <c r="C88" s="27" t="n"/>
      <c r="D88" s="27" t="n"/>
      <c r="E88" s="31" t="n"/>
      <c r="F88" s="22" t="n"/>
      <c r="G88" s="27" t="n"/>
      <c r="H88" s="29">
        <f>IF(B88="","",IF('Configuração'!$C$3&lt;&gt;"OK","Revisar premissas",IF(AND(B88&gt;='Configuração'!$B$3,B88&lt;='Configuração'!$B$4),"Atual",IF(AND(B88&gt;='Configuração'!$B$5,B88&lt;='Configuração'!$B$6),"Anterior","Fora dos períodos"))))</f>
        <v/>
      </c>
      <c r="I88" s="29">
        <f>IF(COUNTA(A88:G88)=0,"",IF(A88="","ID ausente",IF(COUNTIF($A$5:$A$204,A88)&gt;1,"ID duplicado",IF(OR(B88="",C88="",D88="",E88="",F88="",G88=""),"Dados incompletos",IF(OR(NOT(ISNUMBER(B88)),NOT(ISNUMBER(F88)),F88&lt;=0),"Data ou valor inválido",IF(COUNTIF('Listas'!$A$5:$A$104,C88)=0,"Fornecedor fora da lista",IF(COUNTIF('Listas'!$D$5:$D$24,D88)=0,"Categoria fora da lista",IF(AND(G88&lt;&gt;"Confirmada",G88&lt;&gt;"A revisar"),"Situação inválida",IF(G88="A revisar","Revisar lançamento","")))))))))</f>
        <v/>
      </c>
    </row>
    <row r="89">
      <c r="A89" s="27" t="n"/>
      <c r="B89" s="33" t="n"/>
      <c r="C89" s="27" t="n"/>
      <c r="D89" s="27" t="n"/>
      <c r="E89" s="31" t="n"/>
      <c r="F89" s="22" t="n"/>
      <c r="G89" s="27" t="n"/>
      <c r="H89" s="28">
        <f>IF(B89="","",IF('Configuração'!$C$3&lt;&gt;"OK","Revisar premissas",IF(AND(B89&gt;='Configuração'!$B$3,B89&lt;='Configuração'!$B$4),"Atual",IF(AND(B89&gt;='Configuração'!$B$5,B89&lt;='Configuração'!$B$6),"Anterior","Fora dos períodos"))))</f>
        <v/>
      </c>
      <c r="I89" s="28">
        <f>IF(COUNTA(A89:G89)=0,"",IF(A89="","ID ausente",IF(COUNTIF($A$5:$A$204,A89)&gt;1,"ID duplicado",IF(OR(B89="",C89="",D89="",E89="",F89="",G89=""),"Dados incompletos",IF(OR(NOT(ISNUMBER(B89)),NOT(ISNUMBER(F89)),F89&lt;=0),"Data ou valor inválido",IF(COUNTIF('Listas'!$A$5:$A$104,C89)=0,"Fornecedor fora da lista",IF(COUNTIF('Listas'!$D$5:$D$24,D89)=0,"Categoria fora da lista",IF(AND(G89&lt;&gt;"Confirmada",G89&lt;&gt;"A revisar"),"Situação inválida",IF(G89="A revisar","Revisar lançamento","")))))))))</f>
        <v/>
      </c>
    </row>
    <row r="90">
      <c r="A90" s="27" t="n"/>
      <c r="B90" s="33" t="n"/>
      <c r="C90" s="27" t="n"/>
      <c r="D90" s="27" t="n"/>
      <c r="E90" s="31" t="n"/>
      <c r="F90" s="22" t="n"/>
      <c r="G90" s="27" t="n"/>
      <c r="H90" s="29">
        <f>IF(B90="","",IF('Configuração'!$C$3&lt;&gt;"OK","Revisar premissas",IF(AND(B90&gt;='Configuração'!$B$3,B90&lt;='Configuração'!$B$4),"Atual",IF(AND(B90&gt;='Configuração'!$B$5,B90&lt;='Configuração'!$B$6),"Anterior","Fora dos períodos"))))</f>
        <v/>
      </c>
      <c r="I90" s="29">
        <f>IF(COUNTA(A90:G90)=0,"",IF(A90="","ID ausente",IF(COUNTIF($A$5:$A$204,A90)&gt;1,"ID duplicado",IF(OR(B90="",C90="",D90="",E90="",F90="",G90=""),"Dados incompletos",IF(OR(NOT(ISNUMBER(B90)),NOT(ISNUMBER(F90)),F90&lt;=0),"Data ou valor inválido",IF(COUNTIF('Listas'!$A$5:$A$104,C90)=0,"Fornecedor fora da lista",IF(COUNTIF('Listas'!$D$5:$D$24,D90)=0,"Categoria fora da lista",IF(AND(G90&lt;&gt;"Confirmada",G90&lt;&gt;"A revisar"),"Situação inválida",IF(G90="A revisar","Revisar lançamento","")))))))))</f>
        <v/>
      </c>
    </row>
    <row r="91">
      <c r="A91" s="27" t="n"/>
      <c r="B91" s="33" t="n"/>
      <c r="C91" s="27" t="n"/>
      <c r="D91" s="27" t="n"/>
      <c r="E91" s="31" t="n"/>
      <c r="F91" s="22" t="n"/>
      <c r="G91" s="27" t="n"/>
      <c r="H91" s="28">
        <f>IF(B91="","",IF('Configuração'!$C$3&lt;&gt;"OK","Revisar premissas",IF(AND(B91&gt;='Configuração'!$B$3,B91&lt;='Configuração'!$B$4),"Atual",IF(AND(B91&gt;='Configuração'!$B$5,B91&lt;='Configuração'!$B$6),"Anterior","Fora dos períodos"))))</f>
        <v/>
      </c>
      <c r="I91" s="28">
        <f>IF(COUNTA(A91:G91)=0,"",IF(A91="","ID ausente",IF(COUNTIF($A$5:$A$204,A91)&gt;1,"ID duplicado",IF(OR(B91="",C91="",D91="",E91="",F91="",G91=""),"Dados incompletos",IF(OR(NOT(ISNUMBER(B91)),NOT(ISNUMBER(F91)),F91&lt;=0),"Data ou valor inválido",IF(COUNTIF('Listas'!$A$5:$A$104,C91)=0,"Fornecedor fora da lista",IF(COUNTIF('Listas'!$D$5:$D$24,D91)=0,"Categoria fora da lista",IF(AND(G91&lt;&gt;"Confirmada",G91&lt;&gt;"A revisar"),"Situação inválida",IF(G91="A revisar","Revisar lançamento","")))))))))</f>
        <v/>
      </c>
    </row>
    <row r="92">
      <c r="A92" s="27" t="n"/>
      <c r="B92" s="33" t="n"/>
      <c r="C92" s="27" t="n"/>
      <c r="D92" s="27" t="n"/>
      <c r="E92" s="31" t="n"/>
      <c r="F92" s="22" t="n"/>
      <c r="G92" s="27" t="n"/>
      <c r="H92" s="29">
        <f>IF(B92="","",IF('Configuração'!$C$3&lt;&gt;"OK","Revisar premissas",IF(AND(B92&gt;='Configuração'!$B$3,B92&lt;='Configuração'!$B$4),"Atual",IF(AND(B92&gt;='Configuração'!$B$5,B92&lt;='Configuração'!$B$6),"Anterior","Fora dos períodos"))))</f>
        <v/>
      </c>
      <c r="I92" s="29">
        <f>IF(COUNTA(A92:G92)=0,"",IF(A92="","ID ausente",IF(COUNTIF($A$5:$A$204,A92)&gt;1,"ID duplicado",IF(OR(B92="",C92="",D92="",E92="",F92="",G92=""),"Dados incompletos",IF(OR(NOT(ISNUMBER(B92)),NOT(ISNUMBER(F92)),F92&lt;=0),"Data ou valor inválido",IF(COUNTIF('Listas'!$A$5:$A$104,C92)=0,"Fornecedor fora da lista",IF(COUNTIF('Listas'!$D$5:$D$24,D92)=0,"Categoria fora da lista",IF(AND(G92&lt;&gt;"Confirmada",G92&lt;&gt;"A revisar"),"Situação inválida",IF(G92="A revisar","Revisar lançamento","")))))))))</f>
        <v/>
      </c>
    </row>
    <row r="93">
      <c r="A93" s="27" t="n"/>
      <c r="B93" s="33" t="n"/>
      <c r="C93" s="27" t="n"/>
      <c r="D93" s="27" t="n"/>
      <c r="E93" s="31" t="n"/>
      <c r="F93" s="22" t="n"/>
      <c r="G93" s="27" t="n"/>
      <c r="H93" s="28">
        <f>IF(B93="","",IF('Configuração'!$C$3&lt;&gt;"OK","Revisar premissas",IF(AND(B93&gt;='Configuração'!$B$3,B93&lt;='Configuração'!$B$4),"Atual",IF(AND(B93&gt;='Configuração'!$B$5,B93&lt;='Configuração'!$B$6),"Anterior","Fora dos períodos"))))</f>
        <v/>
      </c>
      <c r="I93" s="28">
        <f>IF(COUNTA(A93:G93)=0,"",IF(A93="","ID ausente",IF(COUNTIF($A$5:$A$204,A93)&gt;1,"ID duplicado",IF(OR(B93="",C93="",D93="",E93="",F93="",G93=""),"Dados incompletos",IF(OR(NOT(ISNUMBER(B93)),NOT(ISNUMBER(F93)),F93&lt;=0),"Data ou valor inválido",IF(COUNTIF('Listas'!$A$5:$A$104,C93)=0,"Fornecedor fora da lista",IF(COUNTIF('Listas'!$D$5:$D$24,D93)=0,"Categoria fora da lista",IF(AND(G93&lt;&gt;"Confirmada",G93&lt;&gt;"A revisar"),"Situação inválida",IF(G93="A revisar","Revisar lançamento","")))))))))</f>
        <v/>
      </c>
    </row>
    <row r="94">
      <c r="A94" s="27" t="n"/>
      <c r="B94" s="33" t="n"/>
      <c r="C94" s="27" t="n"/>
      <c r="D94" s="27" t="n"/>
      <c r="E94" s="31" t="n"/>
      <c r="F94" s="22" t="n"/>
      <c r="G94" s="27" t="n"/>
      <c r="H94" s="29">
        <f>IF(B94="","",IF('Configuração'!$C$3&lt;&gt;"OK","Revisar premissas",IF(AND(B94&gt;='Configuração'!$B$3,B94&lt;='Configuração'!$B$4),"Atual",IF(AND(B94&gt;='Configuração'!$B$5,B94&lt;='Configuração'!$B$6),"Anterior","Fora dos períodos"))))</f>
        <v/>
      </c>
      <c r="I94" s="29">
        <f>IF(COUNTA(A94:G94)=0,"",IF(A94="","ID ausente",IF(COUNTIF($A$5:$A$204,A94)&gt;1,"ID duplicado",IF(OR(B94="",C94="",D94="",E94="",F94="",G94=""),"Dados incompletos",IF(OR(NOT(ISNUMBER(B94)),NOT(ISNUMBER(F94)),F94&lt;=0),"Data ou valor inválido",IF(COUNTIF('Listas'!$A$5:$A$104,C94)=0,"Fornecedor fora da lista",IF(COUNTIF('Listas'!$D$5:$D$24,D94)=0,"Categoria fora da lista",IF(AND(G94&lt;&gt;"Confirmada",G94&lt;&gt;"A revisar"),"Situação inválida",IF(G94="A revisar","Revisar lançamento","")))))))))</f>
        <v/>
      </c>
    </row>
    <row r="95">
      <c r="A95" s="27" t="n"/>
      <c r="B95" s="33" t="n"/>
      <c r="C95" s="27" t="n"/>
      <c r="D95" s="27" t="n"/>
      <c r="E95" s="31" t="n"/>
      <c r="F95" s="22" t="n"/>
      <c r="G95" s="27" t="n"/>
      <c r="H95" s="28">
        <f>IF(B95="","",IF('Configuração'!$C$3&lt;&gt;"OK","Revisar premissas",IF(AND(B95&gt;='Configuração'!$B$3,B95&lt;='Configuração'!$B$4),"Atual",IF(AND(B95&gt;='Configuração'!$B$5,B95&lt;='Configuração'!$B$6),"Anterior","Fora dos períodos"))))</f>
        <v/>
      </c>
      <c r="I95" s="28">
        <f>IF(COUNTA(A95:G95)=0,"",IF(A95="","ID ausente",IF(COUNTIF($A$5:$A$204,A95)&gt;1,"ID duplicado",IF(OR(B95="",C95="",D95="",E95="",F95="",G95=""),"Dados incompletos",IF(OR(NOT(ISNUMBER(B95)),NOT(ISNUMBER(F95)),F95&lt;=0),"Data ou valor inválido",IF(COUNTIF('Listas'!$A$5:$A$104,C95)=0,"Fornecedor fora da lista",IF(COUNTIF('Listas'!$D$5:$D$24,D95)=0,"Categoria fora da lista",IF(AND(G95&lt;&gt;"Confirmada",G95&lt;&gt;"A revisar"),"Situação inválida",IF(G95="A revisar","Revisar lançamento","")))))))))</f>
        <v/>
      </c>
    </row>
    <row r="96">
      <c r="A96" s="27" t="n"/>
      <c r="B96" s="33" t="n"/>
      <c r="C96" s="27" t="n"/>
      <c r="D96" s="27" t="n"/>
      <c r="E96" s="31" t="n"/>
      <c r="F96" s="22" t="n"/>
      <c r="G96" s="27" t="n"/>
      <c r="H96" s="29">
        <f>IF(B96="","",IF('Configuração'!$C$3&lt;&gt;"OK","Revisar premissas",IF(AND(B96&gt;='Configuração'!$B$3,B96&lt;='Configuração'!$B$4),"Atual",IF(AND(B96&gt;='Configuração'!$B$5,B96&lt;='Configuração'!$B$6),"Anterior","Fora dos períodos"))))</f>
        <v/>
      </c>
      <c r="I96" s="29">
        <f>IF(COUNTA(A96:G96)=0,"",IF(A96="","ID ausente",IF(COUNTIF($A$5:$A$204,A96)&gt;1,"ID duplicado",IF(OR(B96="",C96="",D96="",E96="",F96="",G96=""),"Dados incompletos",IF(OR(NOT(ISNUMBER(B96)),NOT(ISNUMBER(F96)),F96&lt;=0),"Data ou valor inválido",IF(COUNTIF('Listas'!$A$5:$A$104,C96)=0,"Fornecedor fora da lista",IF(COUNTIF('Listas'!$D$5:$D$24,D96)=0,"Categoria fora da lista",IF(AND(G96&lt;&gt;"Confirmada",G96&lt;&gt;"A revisar"),"Situação inválida",IF(G96="A revisar","Revisar lançamento","")))))))))</f>
        <v/>
      </c>
    </row>
    <row r="97">
      <c r="A97" s="27" t="n"/>
      <c r="B97" s="33" t="n"/>
      <c r="C97" s="27" t="n"/>
      <c r="D97" s="27" t="n"/>
      <c r="E97" s="31" t="n"/>
      <c r="F97" s="22" t="n"/>
      <c r="G97" s="27" t="n"/>
      <c r="H97" s="28">
        <f>IF(B97="","",IF('Configuração'!$C$3&lt;&gt;"OK","Revisar premissas",IF(AND(B97&gt;='Configuração'!$B$3,B97&lt;='Configuração'!$B$4),"Atual",IF(AND(B97&gt;='Configuração'!$B$5,B97&lt;='Configuração'!$B$6),"Anterior","Fora dos períodos"))))</f>
        <v/>
      </c>
      <c r="I97" s="28">
        <f>IF(COUNTA(A97:G97)=0,"",IF(A97="","ID ausente",IF(COUNTIF($A$5:$A$204,A97)&gt;1,"ID duplicado",IF(OR(B97="",C97="",D97="",E97="",F97="",G97=""),"Dados incompletos",IF(OR(NOT(ISNUMBER(B97)),NOT(ISNUMBER(F97)),F97&lt;=0),"Data ou valor inválido",IF(COUNTIF('Listas'!$A$5:$A$104,C97)=0,"Fornecedor fora da lista",IF(COUNTIF('Listas'!$D$5:$D$24,D97)=0,"Categoria fora da lista",IF(AND(G97&lt;&gt;"Confirmada",G97&lt;&gt;"A revisar"),"Situação inválida",IF(G97="A revisar","Revisar lançamento","")))))))))</f>
        <v/>
      </c>
    </row>
    <row r="98">
      <c r="A98" s="27" t="n"/>
      <c r="B98" s="33" t="n"/>
      <c r="C98" s="27" t="n"/>
      <c r="D98" s="27" t="n"/>
      <c r="E98" s="31" t="n"/>
      <c r="F98" s="22" t="n"/>
      <c r="G98" s="27" t="n"/>
      <c r="H98" s="29">
        <f>IF(B98="","",IF('Configuração'!$C$3&lt;&gt;"OK","Revisar premissas",IF(AND(B98&gt;='Configuração'!$B$3,B98&lt;='Configuração'!$B$4),"Atual",IF(AND(B98&gt;='Configuração'!$B$5,B98&lt;='Configuração'!$B$6),"Anterior","Fora dos períodos"))))</f>
        <v/>
      </c>
      <c r="I98" s="29">
        <f>IF(COUNTA(A98:G98)=0,"",IF(A98="","ID ausente",IF(COUNTIF($A$5:$A$204,A98)&gt;1,"ID duplicado",IF(OR(B98="",C98="",D98="",E98="",F98="",G98=""),"Dados incompletos",IF(OR(NOT(ISNUMBER(B98)),NOT(ISNUMBER(F98)),F98&lt;=0),"Data ou valor inválido",IF(COUNTIF('Listas'!$A$5:$A$104,C98)=0,"Fornecedor fora da lista",IF(COUNTIF('Listas'!$D$5:$D$24,D98)=0,"Categoria fora da lista",IF(AND(G98&lt;&gt;"Confirmada",G98&lt;&gt;"A revisar"),"Situação inválida",IF(G98="A revisar","Revisar lançamento","")))))))))</f>
        <v/>
      </c>
    </row>
    <row r="99">
      <c r="A99" s="27" t="n"/>
      <c r="B99" s="33" t="n"/>
      <c r="C99" s="27" t="n"/>
      <c r="D99" s="27" t="n"/>
      <c r="E99" s="31" t="n"/>
      <c r="F99" s="22" t="n"/>
      <c r="G99" s="27" t="n"/>
      <c r="H99" s="28">
        <f>IF(B99="","",IF('Configuração'!$C$3&lt;&gt;"OK","Revisar premissas",IF(AND(B99&gt;='Configuração'!$B$3,B99&lt;='Configuração'!$B$4),"Atual",IF(AND(B99&gt;='Configuração'!$B$5,B99&lt;='Configuração'!$B$6),"Anterior","Fora dos períodos"))))</f>
        <v/>
      </c>
      <c r="I99" s="28">
        <f>IF(COUNTA(A99:G99)=0,"",IF(A99="","ID ausente",IF(COUNTIF($A$5:$A$204,A99)&gt;1,"ID duplicado",IF(OR(B99="",C99="",D99="",E99="",F99="",G99=""),"Dados incompletos",IF(OR(NOT(ISNUMBER(B99)),NOT(ISNUMBER(F99)),F99&lt;=0),"Data ou valor inválido",IF(COUNTIF('Listas'!$A$5:$A$104,C99)=0,"Fornecedor fora da lista",IF(COUNTIF('Listas'!$D$5:$D$24,D99)=0,"Categoria fora da lista",IF(AND(G99&lt;&gt;"Confirmada",G99&lt;&gt;"A revisar"),"Situação inválida",IF(G99="A revisar","Revisar lançamento","")))))))))</f>
        <v/>
      </c>
    </row>
    <row r="100">
      <c r="A100" s="27" t="n"/>
      <c r="B100" s="33" t="n"/>
      <c r="C100" s="27" t="n"/>
      <c r="D100" s="27" t="n"/>
      <c r="E100" s="31" t="n"/>
      <c r="F100" s="22" t="n"/>
      <c r="G100" s="27" t="n"/>
      <c r="H100" s="29">
        <f>IF(B100="","",IF('Configuração'!$C$3&lt;&gt;"OK","Revisar premissas",IF(AND(B100&gt;='Configuração'!$B$3,B100&lt;='Configuração'!$B$4),"Atual",IF(AND(B100&gt;='Configuração'!$B$5,B100&lt;='Configuração'!$B$6),"Anterior","Fora dos períodos"))))</f>
        <v/>
      </c>
      <c r="I100" s="29">
        <f>IF(COUNTA(A100:G100)=0,"",IF(A100="","ID ausente",IF(COUNTIF($A$5:$A$204,A100)&gt;1,"ID duplicado",IF(OR(B100="",C100="",D100="",E100="",F100="",G100=""),"Dados incompletos",IF(OR(NOT(ISNUMBER(B100)),NOT(ISNUMBER(F100)),F100&lt;=0),"Data ou valor inválido",IF(COUNTIF('Listas'!$A$5:$A$104,C100)=0,"Fornecedor fora da lista",IF(COUNTIF('Listas'!$D$5:$D$24,D100)=0,"Categoria fora da lista",IF(AND(G100&lt;&gt;"Confirmada",G100&lt;&gt;"A revisar"),"Situação inválida",IF(G100="A revisar","Revisar lançamento","")))))))))</f>
        <v/>
      </c>
    </row>
    <row r="101">
      <c r="A101" s="27" t="n"/>
      <c r="B101" s="33" t="n"/>
      <c r="C101" s="27" t="n"/>
      <c r="D101" s="27" t="n"/>
      <c r="E101" s="31" t="n"/>
      <c r="F101" s="22" t="n"/>
      <c r="G101" s="27" t="n"/>
      <c r="H101" s="28">
        <f>IF(B101="","",IF('Configuração'!$C$3&lt;&gt;"OK","Revisar premissas",IF(AND(B101&gt;='Configuração'!$B$3,B101&lt;='Configuração'!$B$4),"Atual",IF(AND(B101&gt;='Configuração'!$B$5,B101&lt;='Configuração'!$B$6),"Anterior","Fora dos períodos"))))</f>
        <v/>
      </c>
      <c r="I101" s="28">
        <f>IF(COUNTA(A101:G101)=0,"",IF(A101="","ID ausente",IF(COUNTIF($A$5:$A$204,A101)&gt;1,"ID duplicado",IF(OR(B101="",C101="",D101="",E101="",F101="",G101=""),"Dados incompletos",IF(OR(NOT(ISNUMBER(B101)),NOT(ISNUMBER(F101)),F101&lt;=0),"Data ou valor inválido",IF(COUNTIF('Listas'!$A$5:$A$104,C101)=0,"Fornecedor fora da lista",IF(COUNTIF('Listas'!$D$5:$D$24,D101)=0,"Categoria fora da lista",IF(AND(G101&lt;&gt;"Confirmada",G101&lt;&gt;"A revisar"),"Situação inválida",IF(G101="A revisar","Revisar lançamento","")))))))))</f>
        <v/>
      </c>
    </row>
    <row r="102">
      <c r="A102" s="27" t="n"/>
      <c r="B102" s="33" t="n"/>
      <c r="C102" s="27" t="n"/>
      <c r="D102" s="27" t="n"/>
      <c r="E102" s="31" t="n"/>
      <c r="F102" s="22" t="n"/>
      <c r="G102" s="27" t="n"/>
      <c r="H102" s="29">
        <f>IF(B102="","",IF('Configuração'!$C$3&lt;&gt;"OK","Revisar premissas",IF(AND(B102&gt;='Configuração'!$B$3,B102&lt;='Configuração'!$B$4),"Atual",IF(AND(B102&gt;='Configuração'!$B$5,B102&lt;='Configuração'!$B$6),"Anterior","Fora dos períodos"))))</f>
        <v/>
      </c>
      <c r="I102" s="29">
        <f>IF(COUNTA(A102:G102)=0,"",IF(A102="","ID ausente",IF(COUNTIF($A$5:$A$204,A102)&gt;1,"ID duplicado",IF(OR(B102="",C102="",D102="",E102="",F102="",G102=""),"Dados incompletos",IF(OR(NOT(ISNUMBER(B102)),NOT(ISNUMBER(F102)),F102&lt;=0),"Data ou valor inválido",IF(COUNTIF('Listas'!$A$5:$A$104,C102)=0,"Fornecedor fora da lista",IF(COUNTIF('Listas'!$D$5:$D$24,D102)=0,"Categoria fora da lista",IF(AND(G102&lt;&gt;"Confirmada",G102&lt;&gt;"A revisar"),"Situação inválida",IF(G102="A revisar","Revisar lançamento","")))))))))</f>
        <v/>
      </c>
    </row>
    <row r="103">
      <c r="A103" s="27" t="n"/>
      <c r="B103" s="33" t="n"/>
      <c r="C103" s="27" t="n"/>
      <c r="D103" s="27" t="n"/>
      <c r="E103" s="31" t="n"/>
      <c r="F103" s="22" t="n"/>
      <c r="G103" s="27" t="n"/>
      <c r="H103" s="28">
        <f>IF(B103="","",IF('Configuração'!$C$3&lt;&gt;"OK","Revisar premissas",IF(AND(B103&gt;='Configuração'!$B$3,B103&lt;='Configuração'!$B$4),"Atual",IF(AND(B103&gt;='Configuração'!$B$5,B103&lt;='Configuração'!$B$6),"Anterior","Fora dos períodos"))))</f>
        <v/>
      </c>
      <c r="I103" s="28">
        <f>IF(COUNTA(A103:G103)=0,"",IF(A103="","ID ausente",IF(COUNTIF($A$5:$A$204,A103)&gt;1,"ID duplicado",IF(OR(B103="",C103="",D103="",E103="",F103="",G103=""),"Dados incompletos",IF(OR(NOT(ISNUMBER(B103)),NOT(ISNUMBER(F103)),F103&lt;=0),"Data ou valor inválido",IF(COUNTIF('Listas'!$A$5:$A$104,C103)=0,"Fornecedor fora da lista",IF(COUNTIF('Listas'!$D$5:$D$24,D103)=0,"Categoria fora da lista",IF(AND(G103&lt;&gt;"Confirmada",G103&lt;&gt;"A revisar"),"Situação inválida",IF(G103="A revisar","Revisar lançamento","")))))))))</f>
        <v/>
      </c>
    </row>
    <row r="104">
      <c r="A104" s="27" t="n"/>
      <c r="B104" s="33" t="n"/>
      <c r="C104" s="27" t="n"/>
      <c r="D104" s="27" t="n"/>
      <c r="E104" s="31" t="n"/>
      <c r="F104" s="22" t="n"/>
      <c r="G104" s="27" t="n"/>
      <c r="H104" s="29">
        <f>IF(B104="","",IF('Configuração'!$C$3&lt;&gt;"OK","Revisar premissas",IF(AND(B104&gt;='Configuração'!$B$3,B104&lt;='Configuração'!$B$4),"Atual",IF(AND(B104&gt;='Configuração'!$B$5,B104&lt;='Configuração'!$B$6),"Anterior","Fora dos períodos"))))</f>
        <v/>
      </c>
      <c r="I104" s="29">
        <f>IF(COUNTA(A104:G104)=0,"",IF(A104="","ID ausente",IF(COUNTIF($A$5:$A$204,A104)&gt;1,"ID duplicado",IF(OR(B104="",C104="",D104="",E104="",F104="",G104=""),"Dados incompletos",IF(OR(NOT(ISNUMBER(B104)),NOT(ISNUMBER(F104)),F104&lt;=0),"Data ou valor inválido",IF(COUNTIF('Listas'!$A$5:$A$104,C104)=0,"Fornecedor fora da lista",IF(COUNTIF('Listas'!$D$5:$D$24,D104)=0,"Categoria fora da lista",IF(AND(G104&lt;&gt;"Confirmada",G104&lt;&gt;"A revisar"),"Situação inválida",IF(G104="A revisar","Revisar lançamento","")))))))))</f>
        <v/>
      </c>
    </row>
    <row r="105">
      <c r="A105" s="27" t="n"/>
      <c r="B105" s="33" t="n"/>
      <c r="C105" s="27" t="n"/>
      <c r="D105" s="27" t="n"/>
      <c r="E105" s="31" t="n"/>
      <c r="F105" s="22" t="n"/>
      <c r="G105" s="27" t="n"/>
      <c r="H105" s="28">
        <f>IF(B105="","",IF('Configuração'!$C$3&lt;&gt;"OK","Revisar premissas",IF(AND(B105&gt;='Configuração'!$B$3,B105&lt;='Configuração'!$B$4),"Atual",IF(AND(B105&gt;='Configuração'!$B$5,B105&lt;='Configuração'!$B$6),"Anterior","Fora dos períodos"))))</f>
        <v/>
      </c>
      <c r="I105" s="28">
        <f>IF(COUNTA(A105:G105)=0,"",IF(A105="","ID ausente",IF(COUNTIF($A$5:$A$204,A105)&gt;1,"ID duplicado",IF(OR(B105="",C105="",D105="",E105="",F105="",G105=""),"Dados incompletos",IF(OR(NOT(ISNUMBER(B105)),NOT(ISNUMBER(F105)),F105&lt;=0),"Data ou valor inválido",IF(COUNTIF('Listas'!$A$5:$A$104,C105)=0,"Fornecedor fora da lista",IF(COUNTIF('Listas'!$D$5:$D$24,D105)=0,"Categoria fora da lista",IF(AND(G105&lt;&gt;"Confirmada",G105&lt;&gt;"A revisar"),"Situação inválida",IF(G105="A revisar","Revisar lançamento","")))))))))</f>
        <v/>
      </c>
    </row>
    <row r="106">
      <c r="A106" s="27" t="n"/>
      <c r="B106" s="33" t="n"/>
      <c r="C106" s="27" t="n"/>
      <c r="D106" s="27" t="n"/>
      <c r="E106" s="31" t="n"/>
      <c r="F106" s="22" t="n"/>
      <c r="G106" s="27" t="n"/>
      <c r="H106" s="29">
        <f>IF(B106="","",IF('Configuração'!$C$3&lt;&gt;"OK","Revisar premissas",IF(AND(B106&gt;='Configuração'!$B$3,B106&lt;='Configuração'!$B$4),"Atual",IF(AND(B106&gt;='Configuração'!$B$5,B106&lt;='Configuração'!$B$6),"Anterior","Fora dos períodos"))))</f>
        <v/>
      </c>
      <c r="I106" s="29">
        <f>IF(COUNTA(A106:G106)=0,"",IF(A106="","ID ausente",IF(COUNTIF($A$5:$A$204,A106)&gt;1,"ID duplicado",IF(OR(B106="",C106="",D106="",E106="",F106="",G106=""),"Dados incompletos",IF(OR(NOT(ISNUMBER(B106)),NOT(ISNUMBER(F106)),F106&lt;=0),"Data ou valor inválido",IF(COUNTIF('Listas'!$A$5:$A$104,C106)=0,"Fornecedor fora da lista",IF(COUNTIF('Listas'!$D$5:$D$24,D106)=0,"Categoria fora da lista",IF(AND(G106&lt;&gt;"Confirmada",G106&lt;&gt;"A revisar"),"Situação inválida",IF(G106="A revisar","Revisar lançamento","")))))))))</f>
        <v/>
      </c>
    </row>
    <row r="107">
      <c r="A107" s="27" t="n"/>
      <c r="B107" s="33" t="n"/>
      <c r="C107" s="27" t="n"/>
      <c r="D107" s="27" t="n"/>
      <c r="E107" s="31" t="n"/>
      <c r="F107" s="22" t="n"/>
      <c r="G107" s="27" t="n"/>
      <c r="H107" s="28">
        <f>IF(B107="","",IF('Configuração'!$C$3&lt;&gt;"OK","Revisar premissas",IF(AND(B107&gt;='Configuração'!$B$3,B107&lt;='Configuração'!$B$4),"Atual",IF(AND(B107&gt;='Configuração'!$B$5,B107&lt;='Configuração'!$B$6),"Anterior","Fora dos períodos"))))</f>
        <v/>
      </c>
      <c r="I107" s="28">
        <f>IF(COUNTA(A107:G107)=0,"",IF(A107="","ID ausente",IF(COUNTIF($A$5:$A$204,A107)&gt;1,"ID duplicado",IF(OR(B107="",C107="",D107="",E107="",F107="",G107=""),"Dados incompletos",IF(OR(NOT(ISNUMBER(B107)),NOT(ISNUMBER(F107)),F107&lt;=0),"Data ou valor inválido",IF(COUNTIF('Listas'!$A$5:$A$104,C107)=0,"Fornecedor fora da lista",IF(COUNTIF('Listas'!$D$5:$D$24,D107)=0,"Categoria fora da lista",IF(AND(G107&lt;&gt;"Confirmada",G107&lt;&gt;"A revisar"),"Situação inválida",IF(G107="A revisar","Revisar lançamento","")))))))))</f>
        <v/>
      </c>
    </row>
    <row r="108">
      <c r="A108" s="27" t="n"/>
      <c r="B108" s="33" t="n"/>
      <c r="C108" s="27" t="n"/>
      <c r="D108" s="27" t="n"/>
      <c r="E108" s="31" t="n"/>
      <c r="F108" s="22" t="n"/>
      <c r="G108" s="27" t="n"/>
      <c r="H108" s="29">
        <f>IF(B108="","",IF('Configuração'!$C$3&lt;&gt;"OK","Revisar premissas",IF(AND(B108&gt;='Configuração'!$B$3,B108&lt;='Configuração'!$B$4),"Atual",IF(AND(B108&gt;='Configuração'!$B$5,B108&lt;='Configuração'!$B$6),"Anterior","Fora dos períodos"))))</f>
        <v/>
      </c>
      <c r="I108" s="29">
        <f>IF(COUNTA(A108:G108)=0,"",IF(A108="","ID ausente",IF(COUNTIF($A$5:$A$204,A108)&gt;1,"ID duplicado",IF(OR(B108="",C108="",D108="",E108="",F108="",G108=""),"Dados incompletos",IF(OR(NOT(ISNUMBER(B108)),NOT(ISNUMBER(F108)),F108&lt;=0),"Data ou valor inválido",IF(COUNTIF('Listas'!$A$5:$A$104,C108)=0,"Fornecedor fora da lista",IF(COUNTIF('Listas'!$D$5:$D$24,D108)=0,"Categoria fora da lista",IF(AND(G108&lt;&gt;"Confirmada",G108&lt;&gt;"A revisar"),"Situação inválida",IF(G108="A revisar","Revisar lançamento","")))))))))</f>
        <v/>
      </c>
    </row>
    <row r="109">
      <c r="A109" s="27" t="n"/>
      <c r="B109" s="33" t="n"/>
      <c r="C109" s="27" t="n"/>
      <c r="D109" s="27" t="n"/>
      <c r="E109" s="31" t="n"/>
      <c r="F109" s="22" t="n"/>
      <c r="G109" s="27" t="n"/>
      <c r="H109" s="28">
        <f>IF(B109="","",IF('Configuração'!$C$3&lt;&gt;"OK","Revisar premissas",IF(AND(B109&gt;='Configuração'!$B$3,B109&lt;='Configuração'!$B$4),"Atual",IF(AND(B109&gt;='Configuração'!$B$5,B109&lt;='Configuração'!$B$6),"Anterior","Fora dos períodos"))))</f>
        <v/>
      </c>
      <c r="I109" s="28">
        <f>IF(COUNTA(A109:G109)=0,"",IF(A109="","ID ausente",IF(COUNTIF($A$5:$A$204,A109)&gt;1,"ID duplicado",IF(OR(B109="",C109="",D109="",E109="",F109="",G109=""),"Dados incompletos",IF(OR(NOT(ISNUMBER(B109)),NOT(ISNUMBER(F109)),F109&lt;=0),"Data ou valor inválido",IF(COUNTIF('Listas'!$A$5:$A$104,C109)=0,"Fornecedor fora da lista",IF(COUNTIF('Listas'!$D$5:$D$24,D109)=0,"Categoria fora da lista",IF(AND(G109&lt;&gt;"Confirmada",G109&lt;&gt;"A revisar"),"Situação inválida",IF(G109="A revisar","Revisar lançamento","")))))))))</f>
        <v/>
      </c>
    </row>
    <row r="110">
      <c r="A110" s="27" t="n"/>
      <c r="B110" s="33" t="n"/>
      <c r="C110" s="27" t="n"/>
      <c r="D110" s="27" t="n"/>
      <c r="E110" s="31" t="n"/>
      <c r="F110" s="22" t="n"/>
      <c r="G110" s="27" t="n"/>
      <c r="H110" s="29">
        <f>IF(B110="","",IF('Configuração'!$C$3&lt;&gt;"OK","Revisar premissas",IF(AND(B110&gt;='Configuração'!$B$3,B110&lt;='Configuração'!$B$4),"Atual",IF(AND(B110&gt;='Configuração'!$B$5,B110&lt;='Configuração'!$B$6),"Anterior","Fora dos períodos"))))</f>
        <v/>
      </c>
      <c r="I110" s="29">
        <f>IF(COUNTA(A110:G110)=0,"",IF(A110="","ID ausente",IF(COUNTIF($A$5:$A$204,A110)&gt;1,"ID duplicado",IF(OR(B110="",C110="",D110="",E110="",F110="",G110=""),"Dados incompletos",IF(OR(NOT(ISNUMBER(B110)),NOT(ISNUMBER(F110)),F110&lt;=0),"Data ou valor inválido",IF(COUNTIF('Listas'!$A$5:$A$104,C110)=0,"Fornecedor fora da lista",IF(COUNTIF('Listas'!$D$5:$D$24,D110)=0,"Categoria fora da lista",IF(AND(G110&lt;&gt;"Confirmada",G110&lt;&gt;"A revisar"),"Situação inválida",IF(G110="A revisar","Revisar lançamento","")))))))))</f>
        <v/>
      </c>
    </row>
    <row r="111">
      <c r="A111" s="27" t="n"/>
      <c r="B111" s="33" t="n"/>
      <c r="C111" s="27" t="n"/>
      <c r="D111" s="27" t="n"/>
      <c r="E111" s="31" t="n"/>
      <c r="F111" s="22" t="n"/>
      <c r="G111" s="27" t="n"/>
      <c r="H111" s="28">
        <f>IF(B111="","",IF('Configuração'!$C$3&lt;&gt;"OK","Revisar premissas",IF(AND(B111&gt;='Configuração'!$B$3,B111&lt;='Configuração'!$B$4),"Atual",IF(AND(B111&gt;='Configuração'!$B$5,B111&lt;='Configuração'!$B$6),"Anterior","Fora dos períodos"))))</f>
        <v/>
      </c>
      <c r="I111" s="28">
        <f>IF(COUNTA(A111:G111)=0,"",IF(A111="","ID ausente",IF(COUNTIF($A$5:$A$204,A111)&gt;1,"ID duplicado",IF(OR(B111="",C111="",D111="",E111="",F111="",G111=""),"Dados incompletos",IF(OR(NOT(ISNUMBER(B111)),NOT(ISNUMBER(F111)),F111&lt;=0),"Data ou valor inválido",IF(COUNTIF('Listas'!$A$5:$A$104,C111)=0,"Fornecedor fora da lista",IF(COUNTIF('Listas'!$D$5:$D$24,D111)=0,"Categoria fora da lista",IF(AND(G111&lt;&gt;"Confirmada",G111&lt;&gt;"A revisar"),"Situação inválida",IF(G111="A revisar","Revisar lançamento","")))))))))</f>
        <v/>
      </c>
    </row>
    <row r="112">
      <c r="A112" s="27" t="n"/>
      <c r="B112" s="33" t="n"/>
      <c r="C112" s="27" t="n"/>
      <c r="D112" s="27" t="n"/>
      <c r="E112" s="31" t="n"/>
      <c r="F112" s="22" t="n"/>
      <c r="G112" s="27" t="n"/>
      <c r="H112" s="29">
        <f>IF(B112="","",IF('Configuração'!$C$3&lt;&gt;"OK","Revisar premissas",IF(AND(B112&gt;='Configuração'!$B$3,B112&lt;='Configuração'!$B$4),"Atual",IF(AND(B112&gt;='Configuração'!$B$5,B112&lt;='Configuração'!$B$6),"Anterior","Fora dos períodos"))))</f>
        <v/>
      </c>
      <c r="I112" s="29">
        <f>IF(COUNTA(A112:G112)=0,"",IF(A112="","ID ausente",IF(COUNTIF($A$5:$A$204,A112)&gt;1,"ID duplicado",IF(OR(B112="",C112="",D112="",E112="",F112="",G112=""),"Dados incompletos",IF(OR(NOT(ISNUMBER(B112)),NOT(ISNUMBER(F112)),F112&lt;=0),"Data ou valor inválido",IF(COUNTIF('Listas'!$A$5:$A$104,C112)=0,"Fornecedor fora da lista",IF(COUNTIF('Listas'!$D$5:$D$24,D112)=0,"Categoria fora da lista",IF(AND(G112&lt;&gt;"Confirmada",G112&lt;&gt;"A revisar"),"Situação inválida",IF(G112="A revisar","Revisar lançamento","")))))))))</f>
        <v/>
      </c>
    </row>
    <row r="113">
      <c r="A113" s="27" t="n"/>
      <c r="B113" s="33" t="n"/>
      <c r="C113" s="27" t="n"/>
      <c r="D113" s="27" t="n"/>
      <c r="E113" s="31" t="n"/>
      <c r="F113" s="22" t="n"/>
      <c r="G113" s="27" t="n"/>
      <c r="H113" s="28">
        <f>IF(B113="","",IF('Configuração'!$C$3&lt;&gt;"OK","Revisar premissas",IF(AND(B113&gt;='Configuração'!$B$3,B113&lt;='Configuração'!$B$4),"Atual",IF(AND(B113&gt;='Configuração'!$B$5,B113&lt;='Configuração'!$B$6),"Anterior","Fora dos períodos"))))</f>
        <v/>
      </c>
      <c r="I113" s="28">
        <f>IF(COUNTA(A113:G113)=0,"",IF(A113="","ID ausente",IF(COUNTIF($A$5:$A$204,A113)&gt;1,"ID duplicado",IF(OR(B113="",C113="",D113="",E113="",F113="",G113=""),"Dados incompletos",IF(OR(NOT(ISNUMBER(B113)),NOT(ISNUMBER(F113)),F113&lt;=0),"Data ou valor inválido",IF(COUNTIF('Listas'!$A$5:$A$104,C113)=0,"Fornecedor fora da lista",IF(COUNTIF('Listas'!$D$5:$D$24,D113)=0,"Categoria fora da lista",IF(AND(G113&lt;&gt;"Confirmada",G113&lt;&gt;"A revisar"),"Situação inválida",IF(G113="A revisar","Revisar lançamento","")))))))))</f>
        <v/>
      </c>
    </row>
    <row r="114">
      <c r="A114" s="27" t="n"/>
      <c r="B114" s="33" t="n"/>
      <c r="C114" s="27" t="n"/>
      <c r="D114" s="27" t="n"/>
      <c r="E114" s="31" t="n"/>
      <c r="F114" s="22" t="n"/>
      <c r="G114" s="27" t="n"/>
      <c r="H114" s="29">
        <f>IF(B114="","",IF('Configuração'!$C$3&lt;&gt;"OK","Revisar premissas",IF(AND(B114&gt;='Configuração'!$B$3,B114&lt;='Configuração'!$B$4),"Atual",IF(AND(B114&gt;='Configuração'!$B$5,B114&lt;='Configuração'!$B$6),"Anterior","Fora dos períodos"))))</f>
        <v/>
      </c>
      <c r="I114" s="29">
        <f>IF(COUNTA(A114:G114)=0,"",IF(A114="","ID ausente",IF(COUNTIF($A$5:$A$204,A114)&gt;1,"ID duplicado",IF(OR(B114="",C114="",D114="",E114="",F114="",G114=""),"Dados incompletos",IF(OR(NOT(ISNUMBER(B114)),NOT(ISNUMBER(F114)),F114&lt;=0),"Data ou valor inválido",IF(COUNTIF('Listas'!$A$5:$A$104,C114)=0,"Fornecedor fora da lista",IF(COUNTIF('Listas'!$D$5:$D$24,D114)=0,"Categoria fora da lista",IF(AND(G114&lt;&gt;"Confirmada",G114&lt;&gt;"A revisar"),"Situação inválida",IF(G114="A revisar","Revisar lançamento","")))))))))</f>
        <v/>
      </c>
    </row>
    <row r="115">
      <c r="A115" s="27" t="n"/>
      <c r="B115" s="33" t="n"/>
      <c r="C115" s="27" t="n"/>
      <c r="D115" s="27" t="n"/>
      <c r="E115" s="31" t="n"/>
      <c r="F115" s="22" t="n"/>
      <c r="G115" s="27" t="n"/>
      <c r="H115" s="28">
        <f>IF(B115="","",IF('Configuração'!$C$3&lt;&gt;"OK","Revisar premissas",IF(AND(B115&gt;='Configuração'!$B$3,B115&lt;='Configuração'!$B$4),"Atual",IF(AND(B115&gt;='Configuração'!$B$5,B115&lt;='Configuração'!$B$6),"Anterior","Fora dos períodos"))))</f>
        <v/>
      </c>
      <c r="I115" s="28">
        <f>IF(COUNTA(A115:G115)=0,"",IF(A115="","ID ausente",IF(COUNTIF($A$5:$A$204,A115)&gt;1,"ID duplicado",IF(OR(B115="",C115="",D115="",E115="",F115="",G115=""),"Dados incompletos",IF(OR(NOT(ISNUMBER(B115)),NOT(ISNUMBER(F115)),F115&lt;=0),"Data ou valor inválido",IF(COUNTIF('Listas'!$A$5:$A$104,C115)=0,"Fornecedor fora da lista",IF(COUNTIF('Listas'!$D$5:$D$24,D115)=0,"Categoria fora da lista",IF(AND(G115&lt;&gt;"Confirmada",G115&lt;&gt;"A revisar"),"Situação inválida",IF(G115="A revisar","Revisar lançamento","")))))))))</f>
        <v/>
      </c>
    </row>
    <row r="116">
      <c r="A116" s="27" t="n"/>
      <c r="B116" s="33" t="n"/>
      <c r="C116" s="27" t="n"/>
      <c r="D116" s="27" t="n"/>
      <c r="E116" s="31" t="n"/>
      <c r="F116" s="22" t="n"/>
      <c r="G116" s="27" t="n"/>
      <c r="H116" s="29">
        <f>IF(B116="","",IF('Configuração'!$C$3&lt;&gt;"OK","Revisar premissas",IF(AND(B116&gt;='Configuração'!$B$3,B116&lt;='Configuração'!$B$4),"Atual",IF(AND(B116&gt;='Configuração'!$B$5,B116&lt;='Configuração'!$B$6),"Anterior","Fora dos períodos"))))</f>
        <v/>
      </c>
      <c r="I116" s="29">
        <f>IF(COUNTA(A116:G116)=0,"",IF(A116="","ID ausente",IF(COUNTIF($A$5:$A$204,A116)&gt;1,"ID duplicado",IF(OR(B116="",C116="",D116="",E116="",F116="",G116=""),"Dados incompletos",IF(OR(NOT(ISNUMBER(B116)),NOT(ISNUMBER(F116)),F116&lt;=0),"Data ou valor inválido",IF(COUNTIF('Listas'!$A$5:$A$104,C116)=0,"Fornecedor fora da lista",IF(COUNTIF('Listas'!$D$5:$D$24,D116)=0,"Categoria fora da lista",IF(AND(G116&lt;&gt;"Confirmada",G116&lt;&gt;"A revisar"),"Situação inválida",IF(G116="A revisar","Revisar lançamento","")))))))))</f>
        <v/>
      </c>
    </row>
    <row r="117">
      <c r="A117" s="27" t="n"/>
      <c r="B117" s="33" t="n"/>
      <c r="C117" s="27" t="n"/>
      <c r="D117" s="27" t="n"/>
      <c r="E117" s="31" t="n"/>
      <c r="F117" s="22" t="n"/>
      <c r="G117" s="27" t="n"/>
      <c r="H117" s="28">
        <f>IF(B117="","",IF('Configuração'!$C$3&lt;&gt;"OK","Revisar premissas",IF(AND(B117&gt;='Configuração'!$B$3,B117&lt;='Configuração'!$B$4),"Atual",IF(AND(B117&gt;='Configuração'!$B$5,B117&lt;='Configuração'!$B$6),"Anterior","Fora dos períodos"))))</f>
        <v/>
      </c>
      <c r="I117" s="28">
        <f>IF(COUNTA(A117:G117)=0,"",IF(A117="","ID ausente",IF(COUNTIF($A$5:$A$204,A117)&gt;1,"ID duplicado",IF(OR(B117="",C117="",D117="",E117="",F117="",G117=""),"Dados incompletos",IF(OR(NOT(ISNUMBER(B117)),NOT(ISNUMBER(F117)),F117&lt;=0),"Data ou valor inválido",IF(COUNTIF('Listas'!$A$5:$A$104,C117)=0,"Fornecedor fora da lista",IF(COUNTIF('Listas'!$D$5:$D$24,D117)=0,"Categoria fora da lista",IF(AND(G117&lt;&gt;"Confirmada",G117&lt;&gt;"A revisar"),"Situação inválida",IF(G117="A revisar","Revisar lançamento","")))))))))</f>
        <v/>
      </c>
    </row>
    <row r="118">
      <c r="A118" s="27" t="n"/>
      <c r="B118" s="33" t="n"/>
      <c r="C118" s="27" t="n"/>
      <c r="D118" s="27" t="n"/>
      <c r="E118" s="31" t="n"/>
      <c r="F118" s="22" t="n"/>
      <c r="G118" s="27" t="n"/>
      <c r="H118" s="29">
        <f>IF(B118="","",IF('Configuração'!$C$3&lt;&gt;"OK","Revisar premissas",IF(AND(B118&gt;='Configuração'!$B$3,B118&lt;='Configuração'!$B$4),"Atual",IF(AND(B118&gt;='Configuração'!$B$5,B118&lt;='Configuração'!$B$6),"Anterior","Fora dos períodos"))))</f>
        <v/>
      </c>
      <c r="I118" s="29">
        <f>IF(COUNTA(A118:G118)=0,"",IF(A118="","ID ausente",IF(COUNTIF($A$5:$A$204,A118)&gt;1,"ID duplicado",IF(OR(B118="",C118="",D118="",E118="",F118="",G118=""),"Dados incompletos",IF(OR(NOT(ISNUMBER(B118)),NOT(ISNUMBER(F118)),F118&lt;=0),"Data ou valor inválido",IF(COUNTIF('Listas'!$A$5:$A$104,C118)=0,"Fornecedor fora da lista",IF(COUNTIF('Listas'!$D$5:$D$24,D118)=0,"Categoria fora da lista",IF(AND(G118&lt;&gt;"Confirmada",G118&lt;&gt;"A revisar"),"Situação inválida",IF(G118="A revisar","Revisar lançamento","")))))))))</f>
        <v/>
      </c>
    </row>
    <row r="119">
      <c r="A119" s="27" t="n"/>
      <c r="B119" s="33" t="n"/>
      <c r="C119" s="27" t="n"/>
      <c r="D119" s="27" t="n"/>
      <c r="E119" s="31" t="n"/>
      <c r="F119" s="22" t="n"/>
      <c r="G119" s="27" t="n"/>
      <c r="H119" s="28">
        <f>IF(B119="","",IF('Configuração'!$C$3&lt;&gt;"OK","Revisar premissas",IF(AND(B119&gt;='Configuração'!$B$3,B119&lt;='Configuração'!$B$4),"Atual",IF(AND(B119&gt;='Configuração'!$B$5,B119&lt;='Configuração'!$B$6),"Anterior","Fora dos períodos"))))</f>
        <v/>
      </c>
      <c r="I119" s="28">
        <f>IF(COUNTA(A119:G119)=0,"",IF(A119="","ID ausente",IF(COUNTIF($A$5:$A$204,A119)&gt;1,"ID duplicado",IF(OR(B119="",C119="",D119="",E119="",F119="",G119=""),"Dados incompletos",IF(OR(NOT(ISNUMBER(B119)),NOT(ISNUMBER(F119)),F119&lt;=0),"Data ou valor inválido",IF(COUNTIF('Listas'!$A$5:$A$104,C119)=0,"Fornecedor fora da lista",IF(COUNTIF('Listas'!$D$5:$D$24,D119)=0,"Categoria fora da lista",IF(AND(G119&lt;&gt;"Confirmada",G119&lt;&gt;"A revisar"),"Situação inválida",IF(G119="A revisar","Revisar lançamento","")))))))))</f>
        <v/>
      </c>
    </row>
    <row r="120">
      <c r="A120" s="27" t="n"/>
      <c r="B120" s="33" t="n"/>
      <c r="C120" s="27" t="n"/>
      <c r="D120" s="27" t="n"/>
      <c r="E120" s="31" t="n"/>
      <c r="F120" s="22" t="n"/>
      <c r="G120" s="27" t="n"/>
      <c r="H120" s="29">
        <f>IF(B120="","",IF('Configuração'!$C$3&lt;&gt;"OK","Revisar premissas",IF(AND(B120&gt;='Configuração'!$B$3,B120&lt;='Configuração'!$B$4),"Atual",IF(AND(B120&gt;='Configuração'!$B$5,B120&lt;='Configuração'!$B$6),"Anterior","Fora dos períodos"))))</f>
        <v/>
      </c>
      <c r="I120" s="29">
        <f>IF(COUNTA(A120:G120)=0,"",IF(A120="","ID ausente",IF(COUNTIF($A$5:$A$204,A120)&gt;1,"ID duplicado",IF(OR(B120="",C120="",D120="",E120="",F120="",G120=""),"Dados incompletos",IF(OR(NOT(ISNUMBER(B120)),NOT(ISNUMBER(F120)),F120&lt;=0),"Data ou valor inválido",IF(COUNTIF('Listas'!$A$5:$A$104,C120)=0,"Fornecedor fora da lista",IF(COUNTIF('Listas'!$D$5:$D$24,D120)=0,"Categoria fora da lista",IF(AND(G120&lt;&gt;"Confirmada",G120&lt;&gt;"A revisar"),"Situação inválida",IF(G120="A revisar","Revisar lançamento","")))))))))</f>
        <v/>
      </c>
    </row>
    <row r="121">
      <c r="A121" s="27" t="n"/>
      <c r="B121" s="33" t="n"/>
      <c r="C121" s="27" t="n"/>
      <c r="D121" s="27" t="n"/>
      <c r="E121" s="31" t="n"/>
      <c r="F121" s="22" t="n"/>
      <c r="G121" s="27" t="n"/>
      <c r="H121" s="28">
        <f>IF(B121="","",IF('Configuração'!$C$3&lt;&gt;"OK","Revisar premissas",IF(AND(B121&gt;='Configuração'!$B$3,B121&lt;='Configuração'!$B$4),"Atual",IF(AND(B121&gt;='Configuração'!$B$5,B121&lt;='Configuração'!$B$6),"Anterior","Fora dos períodos"))))</f>
        <v/>
      </c>
      <c r="I121" s="28">
        <f>IF(COUNTA(A121:G121)=0,"",IF(A121="","ID ausente",IF(COUNTIF($A$5:$A$204,A121)&gt;1,"ID duplicado",IF(OR(B121="",C121="",D121="",E121="",F121="",G121=""),"Dados incompletos",IF(OR(NOT(ISNUMBER(B121)),NOT(ISNUMBER(F121)),F121&lt;=0),"Data ou valor inválido",IF(COUNTIF('Listas'!$A$5:$A$104,C121)=0,"Fornecedor fora da lista",IF(COUNTIF('Listas'!$D$5:$D$24,D121)=0,"Categoria fora da lista",IF(AND(G121&lt;&gt;"Confirmada",G121&lt;&gt;"A revisar"),"Situação inválida",IF(G121="A revisar","Revisar lançamento","")))))))))</f>
        <v/>
      </c>
    </row>
    <row r="122">
      <c r="A122" s="27" t="n"/>
      <c r="B122" s="33" t="n"/>
      <c r="C122" s="27" t="n"/>
      <c r="D122" s="27" t="n"/>
      <c r="E122" s="31" t="n"/>
      <c r="F122" s="22" t="n"/>
      <c r="G122" s="27" t="n"/>
      <c r="H122" s="29">
        <f>IF(B122="","",IF('Configuração'!$C$3&lt;&gt;"OK","Revisar premissas",IF(AND(B122&gt;='Configuração'!$B$3,B122&lt;='Configuração'!$B$4),"Atual",IF(AND(B122&gt;='Configuração'!$B$5,B122&lt;='Configuração'!$B$6),"Anterior","Fora dos períodos"))))</f>
        <v/>
      </c>
      <c r="I122" s="29">
        <f>IF(COUNTA(A122:G122)=0,"",IF(A122="","ID ausente",IF(COUNTIF($A$5:$A$204,A122)&gt;1,"ID duplicado",IF(OR(B122="",C122="",D122="",E122="",F122="",G122=""),"Dados incompletos",IF(OR(NOT(ISNUMBER(B122)),NOT(ISNUMBER(F122)),F122&lt;=0),"Data ou valor inválido",IF(COUNTIF('Listas'!$A$5:$A$104,C122)=0,"Fornecedor fora da lista",IF(COUNTIF('Listas'!$D$5:$D$24,D122)=0,"Categoria fora da lista",IF(AND(G122&lt;&gt;"Confirmada",G122&lt;&gt;"A revisar"),"Situação inválida",IF(G122="A revisar","Revisar lançamento","")))))))))</f>
        <v/>
      </c>
    </row>
    <row r="123">
      <c r="A123" s="27" t="n"/>
      <c r="B123" s="33" t="n"/>
      <c r="C123" s="27" t="n"/>
      <c r="D123" s="27" t="n"/>
      <c r="E123" s="31" t="n"/>
      <c r="F123" s="22" t="n"/>
      <c r="G123" s="27" t="n"/>
      <c r="H123" s="28">
        <f>IF(B123="","",IF('Configuração'!$C$3&lt;&gt;"OK","Revisar premissas",IF(AND(B123&gt;='Configuração'!$B$3,B123&lt;='Configuração'!$B$4),"Atual",IF(AND(B123&gt;='Configuração'!$B$5,B123&lt;='Configuração'!$B$6),"Anterior","Fora dos períodos"))))</f>
        <v/>
      </c>
      <c r="I123" s="28">
        <f>IF(COUNTA(A123:G123)=0,"",IF(A123="","ID ausente",IF(COUNTIF($A$5:$A$204,A123)&gt;1,"ID duplicado",IF(OR(B123="",C123="",D123="",E123="",F123="",G123=""),"Dados incompletos",IF(OR(NOT(ISNUMBER(B123)),NOT(ISNUMBER(F123)),F123&lt;=0),"Data ou valor inválido",IF(COUNTIF('Listas'!$A$5:$A$104,C123)=0,"Fornecedor fora da lista",IF(COUNTIF('Listas'!$D$5:$D$24,D123)=0,"Categoria fora da lista",IF(AND(G123&lt;&gt;"Confirmada",G123&lt;&gt;"A revisar"),"Situação inválida",IF(G123="A revisar","Revisar lançamento","")))))))))</f>
        <v/>
      </c>
    </row>
    <row r="124">
      <c r="A124" s="27" t="n"/>
      <c r="B124" s="33" t="n"/>
      <c r="C124" s="27" t="n"/>
      <c r="D124" s="27" t="n"/>
      <c r="E124" s="31" t="n"/>
      <c r="F124" s="22" t="n"/>
      <c r="G124" s="27" t="n"/>
      <c r="H124" s="29">
        <f>IF(B124="","",IF('Configuração'!$C$3&lt;&gt;"OK","Revisar premissas",IF(AND(B124&gt;='Configuração'!$B$3,B124&lt;='Configuração'!$B$4),"Atual",IF(AND(B124&gt;='Configuração'!$B$5,B124&lt;='Configuração'!$B$6),"Anterior","Fora dos períodos"))))</f>
        <v/>
      </c>
      <c r="I124" s="29">
        <f>IF(COUNTA(A124:G124)=0,"",IF(A124="","ID ausente",IF(COUNTIF($A$5:$A$204,A124)&gt;1,"ID duplicado",IF(OR(B124="",C124="",D124="",E124="",F124="",G124=""),"Dados incompletos",IF(OR(NOT(ISNUMBER(B124)),NOT(ISNUMBER(F124)),F124&lt;=0),"Data ou valor inválido",IF(COUNTIF('Listas'!$A$5:$A$104,C124)=0,"Fornecedor fora da lista",IF(COUNTIF('Listas'!$D$5:$D$24,D124)=0,"Categoria fora da lista",IF(AND(G124&lt;&gt;"Confirmada",G124&lt;&gt;"A revisar"),"Situação inválida",IF(G124="A revisar","Revisar lançamento","")))))))))</f>
        <v/>
      </c>
    </row>
    <row r="125">
      <c r="A125" s="27" t="n"/>
      <c r="B125" s="33" t="n"/>
      <c r="C125" s="27" t="n"/>
      <c r="D125" s="27" t="n"/>
      <c r="E125" s="31" t="n"/>
      <c r="F125" s="22" t="n"/>
      <c r="G125" s="27" t="n"/>
      <c r="H125" s="28">
        <f>IF(B125="","",IF('Configuração'!$C$3&lt;&gt;"OK","Revisar premissas",IF(AND(B125&gt;='Configuração'!$B$3,B125&lt;='Configuração'!$B$4),"Atual",IF(AND(B125&gt;='Configuração'!$B$5,B125&lt;='Configuração'!$B$6),"Anterior","Fora dos períodos"))))</f>
        <v/>
      </c>
      <c r="I125" s="28">
        <f>IF(COUNTA(A125:G125)=0,"",IF(A125="","ID ausente",IF(COUNTIF($A$5:$A$204,A125)&gt;1,"ID duplicado",IF(OR(B125="",C125="",D125="",E125="",F125="",G125=""),"Dados incompletos",IF(OR(NOT(ISNUMBER(B125)),NOT(ISNUMBER(F125)),F125&lt;=0),"Data ou valor inválido",IF(COUNTIF('Listas'!$A$5:$A$104,C125)=0,"Fornecedor fora da lista",IF(COUNTIF('Listas'!$D$5:$D$24,D125)=0,"Categoria fora da lista",IF(AND(G125&lt;&gt;"Confirmada",G125&lt;&gt;"A revisar"),"Situação inválida",IF(G125="A revisar","Revisar lançamento","")))))))))</f>
        <v/>
      </c>
    </row>
    <row r="126">
      <c r="A126" s="27" t="n"/>
      <c r="B126" s="33" t="n"/>
      <c r="C126" s="27" t="n"/>
      <c r="D126" s="27" t="n"/>
      <c r="E126" s="31" t="n"/>
      <c r="F126" s="22" t="n"/>
      <c r="G126" s="27" t="n"/>
      <c r="H126" s="29">
        <f>IF(B126="","",IF('Configuração'!$C$3&lt;&gt;"OK","Revisar premissas",IF(AND(B126&gt;='Configuração'!$B$3,B126&lt;='Configuração'!$B$4),"Atual",IF(AND(B126&gt;='Configuração'!$B$5,B126&lt;='Configuração'!$B$6),"Anterior","Fora dos períodos"))))</f>
        <v/>
      </c>
      <c r="I126" s="29">
        <f>IF(COUNTA(A126:G126)=0,"",IF(A126="","ID ausente",IF(COUNTIF($A$5:$A$204,A126)&gt;1,"ID duplicado",IF(OR(B126="",C126="",D126="",E126="",F126="",G126=""),"Dados incompletos",IF(OR(NOT(ISNUMBER(B126)),NOT(ISNUMBER(F126)),F126&lt;=0),"Data ou valor inválido",IF(COUNTIF('Listas'!$A$5:$A$104,C126)=0,"Fornecedor fora da lista",IF(COUNTIF('Listas'!$D$5:$D$24,D126)=0,"Categoria fora da lista",IF(AND(G126&lt;&gt;"Confirmada",G126&lt;&gt;"A revisar"),"Situação inválida",IF(G126="A revisar","Revisar lançamento","")))))))))</f>
        <v/>
      </c>
    </row>
    <row r="127">
      <c r="A127" s="27" t="n"/>
      <c r="B127" s="33" t="n"/>
      <c r="C127" s="27" t="n"/>
      <c r="D127" s="27" t="n"/>
      <c r="E127" s="31" t="n"/>
      <c r="F127" s="22" t="n"/>
      <c r="G127" s="27" t="n"/>
      <c r="H127" s="28">
        <f>IF(B127="","",IF('Configuração'!$C$3&lt;&gt;"OK","Revisar premissas",IF(AND(B127&gt;='Configuração'!$B$3,B127&lt;='Configuração'!$B$4),"Atual",IF(AND(B127&gt;='Configuração'!$B$5,B127&lt;='Configuração'!$B$6),"Anterior","Fora dos períodos"))))</f>
        <v/>
      </c>
      <c r="I127" s="28">
        <f>IF(COUNTA(A127:G127)=0,"",IF(A127="","ID ausente",IF(COUNTIF($A$5:$A$204,A127)&gt;1,"ID duplicado",IF(OR(B127="",C127="",D127="",E127="",F127="",G127=""),"Dados incompletos",IF(OR(NOT(ISNUMBER(B127)),NOT(ISNUMBER(F127)),F127&lt;=0),"Data ou valor inválido",IF(COUNTIF('Listas'!$A$5:$A$104,C127)=0,"Fornecedor fora da lista",IF(COUNTIF('Listas'!$D$5:$D$24,D127)=0,"Categoria fora da lista",IF(AND(G127&lt;&gt;"Confirmada",G127&lt;&gt;"A revisar"),"Situação inválida",IF(G127="A revisar","Revisar lançamento","")))))))))</f>
        <v/>
      </c>
    </row>
    <row r="128">
      <c r="A128" s="27" t="n"/>
      <c r="B128" s="33" t="n"/>
      <c r="C128" s="27" t="n"/>
      <c r="D128" s="27" t="n"/>
      <c r="E128" s="31" t="n"/>
      <c r="F128" s="22" t="n"/>
      <c r="G128" s="27" t="n"/>
      <c r="H128" s="29">
        <f>IF(B128="","",IF('Configuração'!$C$3&lt;&gt;"OK","Revisar premissas",IF(AND(B128&gt;='Configuração'!$B$3,B128&lt;='Configuração'!$B$4),"Atual",IF(AND(B128&gt;='Configuração'!$B$5,B128&lt;='Configuração'!$B$6),"Anterior","Fora dos períodos"))))</f>
        <v/>
      </c>
      <c r="I128" s="29">
        <f>IF(COUNTA(A128:G128)=0,"",IF(A128="","ID ausente",IF(COUNTIF($A$5:$A$204,A128)&gt;1,"ID duplicado",IF(OR(B128="",C128="",D128="",E128="",F128="",G128=""),"Dados incompletos",IF(OR(NOT(ISNUMBER(B128)),NOT(ISNUMBER(F128)),F128&lt;=0),"Data ou valor inválido",IF(COUNTIF('Listas'!$A$5:$A$104,C128)=0,"Fornecedor fora da lista",IF(COUNTIF('Listas'!$D$5:$D$24,D128)=0,"Categoria fora da lista",IF(AND(G128&lt;&gt;"Confirmada",G128&lt;&gt;"A revisar"),"Situação inválida",IF(G128="A revisar","Revisar lançamento","")))))))))</f>
        <v/>
      </c>
    </row>
    <row r="129">
      <c r="A129" s="27" t="n"/>
      <c r="B129" s="33" t="n"/>
      <c r="C129" s="27" t="n"/>
      <c r="D129" s="27" t="n"/>
      <c r="E129" s="31" t="n"/>
      <c r="F129" s="22" t="n"/>
      <c r="G129" s="27" t="n"/>
      <c r="H129" s="28">
        <f>IF(B129="","",IF('Configuração'!$C$3&lt;&gt;"OK","Revisar premissas",IF(AND(B129&gt;='Configuração'!$B$3,B129&lt;='Configuração'!$B$4),"Atual",IF(AND(B129&gt;='Configuração'!$B$5,B129&lt;='Configuração'!$B$6),"Anterior","Fora dos períodos"))))</f>
        <v/>
      </c>
      <c r="I129" s="28">
        <f>IF(COUNTA(A129:G129)=0,"",IF(A129="","ID ausente",IF(COUNTIF($A$5:$A$204,A129)&gt;1,"ID duplicado",IF(OR(B129="",C129="",D129="",E129="",F129="",G129=""),"Dados incompletos",IF(OR(NOT(ISNUMBER(B129)),NOT(ISNUMBER(F129)),F129&lt;=0),"Data ou valor inválido",IF(COUNTIF('Listas'!$A$5:$A$104,C129)=0,"Fornecedor fora da lista",IF(COUNTIF('Listas'!$D$5:$D$24,D129)=0,"Categoria fora da lista",IF(AND(G129&lt;&gt;"Confirmada",G129&lt;&gt;"A revisar"),"Situação inválida",IF(G129="A revisar","Revisar lançamento","")))))))))</f>
        <v/>
      </c>
    </row>
    <row r="130">
      <c r="A130" s="27" t="n"/>
      <c r="B130" s="33" t="n"/>
      <c r="C130" s="27" t="n"/>
      <c r="D130" s="27" t="n"/>
      <c r="E130" s="31" t="n"/>
      <c r="F130" s="22" t="n"/>
      <c r="G130" s="27" t="n"/>
      <c r="H130" s="29">
        <f>IF(B130="","",IF('Configuração'!$C$3&lt;&gt;"OK","Revisar premissas",IF(AND(B130&gt;='Configuração'!$B$3,B130&lt;='Configuração'!$B$4),"Atual",IF(AND(B130&gt;='Configuração'!$B$5,B130&lt;='Configuração'!$B$6),"Anterior","Fora dos períodos"))))</f>
        <v/>
      </c>
      <c r="I130" s="29">
        <f>IF(COUNTA(A130:G130)=0,"",IF(A130="","ID ausente",IF(COUNTIF($A$5:$A$204,A130)&gt;1,"ID duplicado",IF(OR(B130="",C130="",D130="",E130="",F130="",G130=""),"Dados incompletos",IF(OR(NOT(ISNUMBER(B130)),NOT(ISNUMBER(F130)),F130&lt;=0),"Data ou valor inválido",IF(COUNTIF('Listas'!$A$5:$A$104,C130)=0,"Fornecedor fora da lista",IF(COUNTIF('Listas'!$D$5:$D$24,D130)=0,"Categoria fora da lista",IF(AND(G130&lt;&gt;"Confirmada",G130&lt;&gt;"A revisar"),"Situação inválida",IF(G130="A revisar","Revisar lançamento","")))))))))</f>
        <v/>
      </c>
    </row>
    <row r="131">
      <c r="A131" s="27" t="n"/>
      <c r="B131" s="33" t="n"/>
      <c r="C131" s="27" t="n"/>
      <c r="D131" s="27" t="n"/>
      <c r="E131" s="31" t="n"/>
      <c r="F131" s="22" t="n"/>
      <c r="G131" s="27" t="n"/>
      <c r="H131" s="28">
        <f>IF(B131="","",IF('Configuração'!$C$3&lt;&gt;"OK","Revisar premissas",IF(AND(B131&gt;='Configuração'!$B$3,B131&lt;='Configuração'!$B$4),"Atual",IF(AND(B131&gt;='Configuração'!$B$5,B131&lt;='Configuração'!$B$6),"Anterior","Fora dos períodos"))))</f>
        <v/>
      </c>
      <c r="I131" s="28">
        <f>IF(COUNTA(A131:G131)=0,"",IF(A131="","ID ausente",IF(COUNTIF($A$5:$A$204,A131)&gt;1,"ID duplicado",IF(OR(B131="",C131="",D131="",E131="",F131="",G131=""),"Dados incompletos",IF(OR(NOT(ISNUMBER(B131)),NOT(ISNUMBER(F131)),F131&lt;=0),"Data ou valor inválido",IF(COUNTIF('Listas'!$A$5:$A$104,C131)=0,"Fornecedor fora da lista",IF(COUNTIF('Listas'!$D$5:$D$24,D131)=0,"Categoria fora da lista",IF(AND(G131&lt;&gt;"Confirmada",G131&lt;&gt;"A revisar"),"Situação inválida",IF(G131="A revisar","Revisar lançamento","")))))))))</f>
        <v/>
      </c>
    </row>
    <row r="132">
      <c r="A132" s="27" t="n"/>
      <c r="B132" s="33" t="n"/>
      <c r="C132" s="27" t="n"/>
      <c r="D132" s="27" t="n"/>
      <c r="E132" s="31" t="n"/>
      <c r="F132" s="22" t="n"/>
      <c r="G132" s="27" t="n"/>
      <c r="H132" s="29">
        <f>IF(B132="","",IF('Configuração'!$C$3&lt;&gt;"OK","Revisar premissas",IF(AND(B132&gt;='Configuração'!$B$3,B132&lt;='Configuração'!$B$4),"Atual",IF(AND(B132&gt;='Configuração'!$B$5,B132&lt;='Configuração'!$B$6),"Anterior","Fora dos períodos"))))</f>
        <v/>
      </c>
      <c r="I132" s="29">
        <f>IF(COUNTA(A132:G132)=0,"",IF(A132="","ID ausente",IF(COUNTIF($A$5:$A$204,A132)&gt;1,"ID duplicado",IF(OR(B132="",C132="",D132="",E132="",F132="",G132=""),"Dados incompletos",IF(OR(NOT(ISNUMBER(B132)),NOT(ISNUMBER(F132)),F132&lt;=0),"Data ou valor inválido",IF(COUNTIF('Listas'!$A$5:$A$104,C132)=0,"Fornecedor fora da lista",IF(COUNTIF('Listas'!$D$5:$D$24,D132)=0,"Categoria fora da lista",IF(AND(G132&lt;&gt;"Confirmada",G132&lt;&gt;"A revisar"),"Situação inválida",IF(G132="A revisar","Revisar lançamento","")))))))))</f>
        <v/>
      </c>
    </row>
    <row r="133">
      <c r="A133" s="27" t="n"/>
      <c r="B133" s="33" t="n"/>
      <c r="C133" s="27" t="n"/>
      <c r="D133" s="27" t="n"/>
      <c r="E133" s="31" t="n"/>
      <c r="F133" s="22" t="n"/>
      <c r="G133" s="27" t="n"/>
      <c r="H133" s="28">
        <f>IF(B133="","",IF('Configuração'!$C$3&lt;&gt;"OK","Revisar premissas",IF(AND(B133&gt;='Configuração'!$B$3,B133&lt;='Configuração'!$B$4),"Atual",IF(AND(B133&gt;='Configuração'!$B$5,B133&lt;='Configuração'!$B$6),"Anterior","Fora dos períodos"))))</f>
        <v/>
      </c>
      <c r="I133" s="28">
        <f>IF(COUNTA(A133:G133)=0,"",IF(A133="","ID ausente",IF(COUNTIF($A$5:$A$204,A133)&gt;1,"ID duplicado",IF(OR(B133="",C133="",D133="",E133="",F133="",G133=""),"Dados incompletos",IF(OR(NOT(ISNUMBER(B133)),NOT(ISNUMBER(F133)),F133&lt;=0),"Data ou valor inválido",IF(COUNTIF('Listas'!$A$5:$A$104,C133)=0,"Fornecedor fora da lista",IF(COUNTIF('Listas'!$D$5:$D$24,D133)=0,"Categoria fora da lista",IF(AND(G133&lt;&gt;"Confirmada",G133&lt;&gt;"A revisar"),"Situação inválida",IF(G133="A revisar","Revisar lançamento","")))))))))</f>
        <v/>
      </c>
    </row>
    <row r="134">
      <c r="A134" s="27" t="n"/>
      <c r="B134" s="33" t="n"/>
      <c r="C134" s="27" t="n"/>
      <c r="D134" s="27" t="n"/>
      <c r="E134" s="31" t="n"/>
      <c r="F134" s="22" t="n"/>
      <c r="G134" s="27" t="n"/>
      <c r="H134" s="29">
        <f>IF(B134="","",IF('Configuração'!$C$3&lt;&gt;"OK","Revisar premissas",IF(AND(B134&gt;='Configuração'!$B$3,B134&lt;='Configuração'!$B$4),"Atual",IF(AND(B134&gt;='Configuração'!$B$5,B134&lt;='Configuração'!$B$6),"Anterior","Fora dos períodos"))))</f>
        <v/>
      </c>
      <c r="I134" s="29">
        <f>IF(COUNTA(A134:G134)=0,"",IF(A134="","ID ausente",IF(COUNTIF($A$5:$A$204,A134)&gt;1,"ID duplicado",IF(OR(B134="",C134="",D134="",E134="",F134="",G134=""),"Dados incompletos",IF(OR(NOT(ISNUMBER(B134)),NOT(ISNUMBER(F134)),F134&lt;=0),"Data ou valor inválido",IF(COUNTIF('Listas'!$A$5:$A$104,C134)=0,"Fornecedor fora da lista",IF(COUNTIF('Listas'!$D$5:$D$24,D134)=0,"Categoria fora da lista",IF(AND(G134&lt;&gt;"Confirmada",G134&lt;&gt;"A revisar"),"Situação inválida",IF(G134="A revisar","Revisar lançamento","")))))))))</f>
        <v/>
      </c>
    </row>
    <row r="135">
      <c r="A135" s="27" t="n"/>
      <c r="B135" s="33" t="n"/>
      <c r="C135" s="27" t="n"/>
      <c r="D135" s="27" t="n"/>
      <c r="E135" s="31" t="n"/>
      <c r="F135" s="22" t="n"/>
      <c r="G135" s="27" t="n"/>
      <c r="H135" s="28">
        <f>IF(B135="","",IF('Configuração'!$C$3&lt;&gt;"OK","Revisar premissas",IF(AND(B135&gt;='Configuração'!$B$3,B135&lt;='Configuração'!$B$4),"Atual",IF(AND(B135&gt;='Configuração'!$B$5,B135&lt;='Configuração'!$B$6),"Anterior","Fora dos períodos"))))</f>
        <v/>
      </c>
      <c r="I135" s="28">
        <f>IF(COUNTA(A135:G135)=0,"",IF(A135="","ID ausente",IF(COUNTIF($A$5:$A$204,A135)&gt;1,"ID duplicado",IF(OR(B135="",C135="",D135="",E135="",F135="",G135=""),"Dados incompletos",IF(OR(NOT(ISNUMBER(B135)),NOT(ISNUMBER(F135)),F135&lt;=0),"Data ou valor inválido",IF(COUNTIF('Listas'!$A$5:$A$104,C135)=0,"Fornecedor fora da lista",IF(COUNTIF('Listas'!$D$5:$D$24,D135)=0,"Categoria fora da lista",IF(AND(G135&lt;&gt;"Confirmada",G135&lt;&gt;"A revisar"),"Situação inválida",IF(G135="A revisar","Revisar lançamento","")))))))))</f>
        <v/>
      </c>
    </row>
    <row r="136">
      <c r="A136" s="27" t="n"/>
      <c r="B136" s="33" t="n"/>
      <c r="C136" s="27" t="n"/>
      <c r="D136" s="27" t="n"/>
      <c r="E136" s="31" t="n"/>
      <c r="F136" s="22" t="n"/>
      <c r="G136" s="27" t="n"/>
      <c r="H136" s="29">
        <f>IF(B136="","",IF('Configuração'!$C$3&lt;&gt;"OK","Revisar premissas",IF(AND(B136&gt;='Configuração'!$B$3,B136&lt;='Configuração'!$B$4),"Atual",IF(AND(B136&gt;='Configuração'!$B$5,B136&lt;='Configuração'!$B$6),"Anterior","Fora dos períodos"))))</f>
        <v/>
      </c>
      <c r="I136" s="29">
        <f>IF(COUNTA(A136:G136)=0,"",IF(A136="","ID ausente",IF(COUNTIF($A$5:$A$204,A136)&gt;1,"ID duplicado",IF(OR(B136="",C136="",D136="",E136="",F136="",G136=""),"Dados incompletos",IF(OR(NOT(ISNUMBER(B136)),NOT(ISNUMBER(F136)),F136&lt;=0),"Data ou valor inválido",IF(COUNTIF('Listas'!$A$5:$A$104,C136)=0,"Fornecedor fora da lista",IF(COUNTIF('Listas'!$D$5:$D$24,D136)=0,"Categoria fora da lista",IF(AND(G136&lt;&gt;"Confirmada",G136&lt;&gt;"A revisar"),"Situação inválida",IF(G136="A revisar","Revisar lançamento","")))))))))</f>
        <v/>
      </c>
    </row>
    <row r="137">
      <c r="A137" s="27" t="n"/>
      <c r="B137" s="33" t="n"/>
      <c r="C137" s="27" t="n"/>
      <c r="D137" s="27" t="n"/>
      <c r="E137" s="31" t="n"/>
      <c r="F137" s="22" t="n"/>
      <c r="G137" s="27" t="n"/>
      <c r="H137" s="28">
        <f>IF(B137="","",IF('Configuração'!$C$3&lt;&gt;"OK","Revisar premissas",IF(AND(B137&gt;='Configuração'!$B$3,B137&lt;='Configuração'!$B$4),"Atual",IF(AND(B137&gt;='Configuração'!$B$5,B137&lt;='Configuração'!$B$6),"Anterior","Fora dos períodos"))))</f>
        <v/>
      </c>
      <c r="I137" s="28">
        <f>IF(COUNTA(A137:G137)=0,"",IF(A137="","ID ausente",IF(COUNTIF($A$5:$A$204,A137)&gt;1,"ID duplicado",IF(OR(B137="",C137="",D137="",E137="",F137="",G137=""),"Dados incompletos",IF(OR(NOT(ISNUMBER(B137)),NOT(ISNUMBER(F137)),F137&lt;=0),"Data ou valor inválido",IF(COUNTIF('Listas'!$A$5:$A$104,C137)=0,"Fornecedor fora da lista",IF(COUNTIF('Listas'!$D$5:$D$24,D137)=0,"Categoria fora da lista",IF(AND(G137&lt;&gt;"Confirmada",G137&lt;&gt;"A revisar"),"Situação inválida",IF(G137="A revisar","Revisar lançamento","")))))))))</f>
        <v/>
      </c>
    </row>
    <row r="138">
      <c r="A138" s="27" t="n"/>
      <c r="B138" s="33" t="n"/>
      <c r="C138" s="27" t="n"/>
      <c r="D138" s="27" t="n"/>
      <c r="E138" s="31" t="n"/>
      <c r="F138" s="22" t="n"/>
      <c r="G138" s="27" t="n"/>
      <c r="H138" s="29">
        <f>IF(B138="","",IF('Configuração'!$C$3&lt;&gt;"OK","Revisar premissas",IF(AND(B138&gt;='Configuração'!$B$3,B138&lt;='Configuração'!$B$4),"Atual",IF(AND(B138&gt;='Configuração'!$B$5,B138&lt;='Configuração'!$B$6),"Anterior","Fora dos períodos"))))</f>
        <v/>
      </c>
      <c r="I138" s="29">
        <f>IF(COUNTA(A138:G138)=0,"",IF(A138="","ID ausente",IF(COUNTIF($A$5:$A$204,A138)&gt;1,"ID duplicado",IF(OR(B138="",C138="",D138="",E138="",F138="",G138=""),"Dados incompletos",IF(OR(NOT(ISNUMBER(B138)),NOT(ISNUMBER(F138)),F138&lt;=0),"Data ou valor inválido",IF(COUNTIF('Listas'!$A$5:$A$104,C138)=0,"Fornecedor fora da lista",IF(COUNTIF('Listas'!$D$5:$D$24,D138)=0,"Categoria fora da lista",IF(AND(G138&lt;&gt;"Confirmada",G138&lt;&gt;"A revisar"),"Situação inválida",IF(G138="A revisar","Revisar lançamento","")))))))))</f>
        <v/>
      </c>
    </row>
    <row r="139">
      <c r="A139" s="27" t="n"/>
      <c r="B139" s="33" t="n"/>
      <c r="C139" s="27" t="n"/>
      <c r="D139" s="27" t="n"/>
      <c r="E139" s="31" t="n"/>
      <c r="F139" s="22" t="n"/>
      <c r="G139" s="27" t="n"/>
      <c r="H139" s="28">
        <f>IF(B139="","",IF('Configuração'!$C$3&lt;&gt;"OK","Revisar premissas",IF(AND(B139&gt;='Configuração'!$B$3,B139&lt;='Configuração'!$B$4),"Atual",IF(AND(B139&gt;='Configuração'!$B$5,B139&lt;='Configuração'!$B$6),"Anterior","Fora dos períodos"))))</f>
        <v/>
      </c>
      <c r="I139" s="28">
        <f>IF(COUNTA(A139:G139)=0,"",IF(A139="","ID ausente",IF(COUNTIF($A$5:$A$204,A139)&gt;1,"ID duplicado",IF(OR(B139="",C139="",D139="",E139="",F139="",G139=""),"Dados incompletos",IF(OR(NOT(ISNUMBER(B139)),NOT(ISNUMBER(F139)),F139&lt;=0),"Data ou valor inválido",IF(COUNTIF('Listas'!$A$5:$A$104,C139)=0,"Fornecedor fora da lista",IF(COUNTIF('Listas'!$D$5:$D$24,D139)=0,"Categoria fora da lista",IF(AND(G139&lt;&gt;"Confirmada",G139&lt;&gt;"A revisar"),"Situação inválida",IF(G139="A revisar","Revisar lançamento","")))))))))</f>
        <v/>
      </c>
    </row>
    <row r="140">
      <c r="A140" s="27" t="n"/>
      <c r="B140" s="33" t="n"/>
      <c r="C140" s="27" t="n"/>
      <c r="D140" s="27" t="n"/>
      <c r="E140" s="31" t="n"/>
      <c r="F140" s="22" t="n"/>
      <c r="G140" s="27" t="n"/>
      <c r="H140" s="29">
        <f>IF(B140="","",IF('Configuração'!$C$3&lt;&gt;"OK","Revisar premissas",IF(AND(B140&gt;='Configuração'!$B$3,B140&lt;='Configuração'!$B$4),"Atual",IF(AND(B140&gt;='Configuração'!$B$5,B140&lt;='Configuração'!$B$6),"Anterior","Fora dos períodos"))))</f>
        <v/>
      </c>
      <c r="I140" s="29">
        <f>IF(COUNTA(A140:G140)=0,"",IF(A140="","ID ausente",IF(COUNTIF($A$5:$A$204,A140)&gt;1,"ID duplicado",IF(OR(B140="",C140="",D140="",E140="",F140="",G140=""),"Dados incompletos",IF(OR(NOT(ISNUMBER(B140)),NOT(ISNUMBER(F140)),F140&lt;=0),"Data ou valor inválido",IF(COUNTIF('Listas'!$A$5:$A$104,C140)=0,"Fornecedor fora da lista",IF(COUNTIF('Listas'!$D$5:$D$24,D140)=0,"Categoria fora da lista",IF(AND(G140&lt;&gt;"Confirmada",G140&lt;&gt;"A revisar"),"Situação inválida",IF(G140="A revisar","Revisar lançamento","")))))))))</f>
        <v/>
      </c>
    </row>
    <row r="141">
      <c r="A141" s="27" t="n"/>
      <c r="B141" s="33" t="n"/>
      <c r="C141" s="27" t="n"/>
      <c r="D141" s="27" t="n"/>
      <c r="E141" s="31" t="n"/>
      <c r="F141" s="22" t="n"/>
      <c r="G141" s="27" t="n"/>
      <c r="H141" s="28">
        <f>IF(B141="","",IF('Configuração'!$C$3&lt;&gt;"OK","Revisar premissas",IF(AND(B141&gt;='Configuração'!$B$3,B141&lt;='Configuração'!$B$4),"Atual",IF(AND(B141&gt;='Configuração'!$B$5,B141&lt;='Configuração'!$B$6),"Anterior","Fora dos períodos"))))</f>
        <v/>
      </c>
      <c r="I141" s="28">
        <f>IF(COUNTA(A141:G141)=0,"",IF(A141="","ID ausente",IF(COUNTIF($A$5:$A$204,A141)&gt;1,"ID duplicado",IF(OR(B141="",C141="",D141="",E141="",F141="",G141=""),"Dados incompletos",IF(OR(NOT(ISNUMBER(B141)),NOT(ISNUMBER(F141)),F141&lt;=0),"Data ou valor inválido",IF(COUNTIF('Listas'!$A$5:$A$104,C141)=0,"Fornecedor fora da lista",IF(COUNTIF('Listas'!$D$5:$D$24,D141)=0,"Categoria fora da lista",IF(AND(G141&lt;&gt;"Confirmada",G141&lt;&gt;"A revisar"),"Situação inválida",IF(G141="A revisar","Revisar lançamento","")))))))))</f>
        <v/>
      </c>
    </row>
    <row r="142">
      <c r="A142" s="27" t="n"/>
      <c r="B142" s="33" t="n"/>
      <c r="C142" s="27" t="n"/>
      <c r="D142" s="27" t="n"/>
      <c r="E142" s="31" t="n"/>
      <c r="F142" s="22" t="n"/>
      <c r="G142" s="27" t="n"/>
      <c r="H142" s="29">
        <f>IF(B142="","",IF('Configuração'!$C$3&lt;&gt;"OK","Revisar premissas",IF(AND(B142&gt;='Configuração'!$B$3,B142&lt;='Configuração'!$B$4),"Atual",IF(AND(B142&gt;='Configuração'!$B$5,B142&lt;='Configuração'!$B$6),"Anterior","Fora dos períodos"))))</f>
        <v/>
      </c>
      <c r="I142" s="29">
        <f>IF(COUNTA(A142:G142)=0,"",IF(A142="","ID ausente",IF(COUNTIF($A$5:$A$204,A142)&gt;1,"ID duplicado",IF(OR(B142="",C142="",D142="",E142="",F142="",G142=""),"Dados incompletos",IF(OR(NOT(ISNUMBER(B142)),NOT(ISNUMBER(F142)),F142&lt;=0),"Data ou valor inválido",IF(COUNTIF('Listas'!$A$5:$A$104,C142)=0,"Fornecedor fora da lista",IF(COUNTIF('Listas'!$D$5:$D$24,D142)=0,"Categoria fora da lista",IF(AND(G142&lt;&gt;"Confirmada",G142&lt;&gt;"A revisar"),"Situação inválida",IF(G142="A revisar","Revisar lançamento","")))))))))</f>
        <v/>
      </c>
    </row>
    <row r="143">
      <c r="A143" s="27" t="n"/>
      <c r="B143" s="33" t="n"/>
      <c r="C143" s="27" t="n"/>
      <c r="D143" s="27" t="n"/>
      <c r="E143" s="31" t="n"/>
      <c r="F143" s="22" t="n"/>
      <c r="G143" s="27" t="n"/>
      <c r="H143" s="28">
        <f>IF(B143="","",IF('Configuração'!$C$3&lt;&gt;"OK","Revisar premissas",IF(AND(B143&gt;='Configuração'!$B$3,B143&lt;='Configuração'!$B$4),"Atual",IF(AND(B143&gt;='Configuração'!$B$5,B143&lt;='Configuração'!$B$6),"Anterior","Fora dos períodos"))))</f>
        <v/>
      </c>
      <c r="I143" s="28">
        <f>IF(COUNTA(A143:G143)=0,"",IF(A143="","ID ausente",IF(COUNTIF($A$5:$A$204,A143)&gt;1,"ID duplicado",IF(OR(B143="",C143="",D143="",E143="",F143="",G143=""),"Dados incompletos",IF(OR(NOT(ISNUMBER(B143)),NOT(ISNUMBER(F143)),F143&lt;=0),"Data ou valor inválido",IF(COUNTIF('Listas'!$A$5:$A$104,C143)=0,"Fornecedor fora da lista",IF(COUNTIF('Listas'!$D$5:$D$24,D143)=0,"Categoria fora da lista",IF(AND(G143&lt;&gt;"Confirmada",G143&lt;&gt;"A revisar"),"Situação inválida",IF(G143="A revisar","Revisar lançamento","")))))))))</f>
        <v/>
      </c>
    </row>
    <row r="144">
      <c r="A144" s="27" t="n"/>
      <c r="B144" s="33" t="n"/>
      <c r="C144" s="27" t="n"/>
      <c r="D144" s="27" t="n"/>
      <c r="E144" s="31" t="n"/>
      <c r="F144" s="22" t="n"/>
      <c r="G144" s="27" t="n"/>
      <c r="H144" s="29">
        <f>IF(B144="","",IF('Configuração'!$C$3&lt;&gt;"OK","Revisar premissas",IF(AND(B144&gt;='Configuração'!$B$3,B144&lt;='Configuração'!$B$4),"Atual",IF(AND(B144&gt;='Configuração'!$B$5,B144&lt;='Configuração'!$B$6),"Anterior","Fora dos períodos"))))</f>
        <v/>
      </c>
      <c r="I144" s="29">
        <f>IF(COUNTA(A144:G144)=0,"",IF(A144="","ID ausente",IF(COUNTIF($A$5:$A$204,A144)&gt;1,"ID duplicado",IF(OR(B144="",C144="",D144="",E144="",F144="",G144=""),"Dados incompletos",IF(OR(NOT(ISNUMBER(B144)),NOT(ISNUMBER(F144)),F144&lt;=0),"Data ou valor inválido",IF(COUNTIF('Listas'!$A$5:$A$104,C144)=0,"Fornecedor fora da lista",IF(COUNTIF('Listas'!$D$5:$D$24,D144)=0,"Categoria fora da lista",IF(AND(G144&lt;&gt;"Confirmada",G144&lt;&gt;"A revisar"),"Situação inválida",IF(G144="A revisar","Revisar lançamento","")))))))))</f>
        <v/>
      </c>
    </row>
    <row r="145">
      <c r="A145" s="27" t="n"/>
      <c r="B145" s="33" t="n"/>
      <c r="C145" s="27" t="n"/>
      <c r="D145" s="27" t="n"/>
      <c r="E145" s="31" t="n"/>
      <c r="F145" s="22" t="n"/>
      <c r="G145" s="27" t="n"/>
      <c r="H145" s="28">
        <f>IF(B145="","",IF('Configuração'!$C$3&lt;&gt;"OK","Revisar premissas",IF(AND(B145&gt;='Configuração'!$B$3,B145&lt;='Configuração'!$B$4),"Atual",IF(AND(B145&gt;='Configuração'!$B$5,B145&lt;='Configuração'!$B$6),"Anterior","Fora dos períodos"))))</f>
        <v/>
      </c>
      <c r="I145" s="28">
        <f>IF(COUNTA(A145:G145)=0,"",IF(A145="","ID ausente",IF(COUNTIF($A$5:$A$204,A145)&gt;1,"ID duplicado",IF(OR(B145="",C145="",D145="",E145="",F145="",G145=""),"Dados incompletos",IF(OR(NOT(ISNUMBER(B145)),NOT(ISNUMBER(F145)),F145&lt;=0),"Data ou valor inválido",IF(COUNTIF('Listas'!$A$5:$A$104,C145)=0,"Fornecedor fora da lista",IF(COUNTIF('Listas'!$D$5:$D$24,D145)=0,"Categoria fora da lista",IF(AND(G145&lt;&gt;"Confirmada",G145&lt;&gt;"A revisar"),"Situação inválida",IF(G145="A revisar","Revisar lançamento","")))))))))</f>
        <v/>
      </c>
    </row>
    <row r="146">
      <c r="A146" s="27" t="n"/>
      <c r="B146" s="33" t="n"/>
      <c r="C146" s="27" t="n"/>
      <c r="D146" s="27" t="n"/>
      <c r="E146" s="31" t="n"/>
      <c r="F146" s="22" t="n"/>
      <c r="G146" s="27" t="n"/>
      <c r="H146" s="29">
        <f>IF(B146="","",IF('Configuração'!$C$3&lt;&gt;"OK","Revisar premissas",IF(AND(B146&gt;='Configuração'!$B$3,B146&lt;='Configuração'!$B$4),"Atual",IF(AND(B146&gt;='Configuração'!$B$5,B146&lt;='Configuração'!$B$6),"Anterior","Fora dos períodos"))))</f>
        <v/>
      </c>
      <c r="I146" s="29">
        <f>IF(COUNTA(A146:G146)=0,"",IF(A146="","ID ausente",IF(COUNTIF($A$5:$A$204,A146)&gt;1,"ID duplicado",IF(OR(B146="",C146="",D146="",E146="",F146="",G146=""),"Dados incompletos",IF(OR(NOT(ISNUMBER(B146)),NOT(ISNUMBER(F146)),F146&lt;=0),"Data ou valor inválido",IF(COUNTIF('Listas'!$A$5:$A$104,C146)=0,"Fornecedor fora da lista",IF(COUNTIF('Listas'!$D$5:$D$24,D146)=0,"Categoria fora da lista",IF(AND(G146&lt;&gt;"Confirmada",G146&lt;&gt;"A revisar"),"Situação inválida",IF(G146="A revisar","Revisar lançamento","")))))))))</f>
        <v/>
      </c>
    </row>
    <row r="147">
      <c r="A147" s="27" t="n"/>
      <c r="B147" s="33" t="n"/>
      <c r="C147" s="27" t="n"/>
      <c r="D147" s="27" t="n"/>
      <c r="E147" s="31" t="n"/>
      <c r="F147" s="22" t="n"/>
      <c r="G147" s="27" t="n"/>
      <c r="H147" s="28">
        <f>IF(B147="","",IF('Configuração'!$C$3&lt;&gt;"OK","Revisar premissas",IF(AND(B147&gt;='Configuração'!$B$3,B147&lt;='Configuração'!$B$4),"Atual",IF(AND(B147&gt;='Configuração'!$B$5,B147&lt;='Configuração'!$B$6),"Anterior","Fora dos períodos"))))</f>
        <v/>
      </c>
      <c r="I147" s="28">
        <f>IF(COUNTA(A147:G147)=0,"",IF(A147="","ID ausente",IF(COUNTIF($A$5:$A$204,A147)&gt;1,"ID duplicado",IF(OR(B147="",C147="",D147="",E147="",F147="",G147=""),"Dados incompletos",IF(OR(NOT(ISNUMBER(B147)),NOT(ISNUMBER(F147)),F147&lt;=0),"Data ou valor inválido",IF(COUNTIF('Listas'!$A$5:$A$104,C147)=0,"Fornecedor fora da lista",IF(COUNTIF('Listas'!$D$5:$D$24,D147)=0,"Categoria fora da lista",IF(AND(G147&lt;&gt;"Confirmada",G147&lt;&gt;"A revisar"),"Situação inválida",IF(G147="A revisar","Revisar lançamento","")))))))))</f>
        <v/>
      </c>
    </row>
    <row r="148">
      <c r="A148" s="27" t="n"/>
      <c r="B148" s="33" t="n"/>
      <c r="C148" s="27" t="n"/>
      <c r="D148" s="27" t="n"/>
      <c r="E148" s="31" t="n"/>
      <c r="F148" s="22" t="n"/>
      <c r="G148" s="27" t="n"/>
      <c r="H148" s="29">
        <f>IF(B148="","",IF('Configuração'!$C$3&lt;&gt;"OK","Revisar premissas",IF(AND(B148&gt;='Configuração'!$B$3,B148&lt;='Configuração'!$B$4),"Atual",IF(AND(B148&gt;='Configuração'!$B$5,B148&lt;='Configuração'!$B$6),"Anterior","Fora dos períodos"))))</f>
        <v/>
      </c>
      <c r="I148" s="29">
        <f>IF(COUNTA(A148:G148)=0,"",IF(A148="","ID ausente",IF(COUNTIF($A$5:$A$204,A148)&gt;1,"ID duplicado",IF(OR(B148="",C148="",D148="",E148="",F148="",G148=""),"Dados incompletos",IF(OR(NOT(ISNUMBER(B148)),NOT(ISNUMBER(F148)),F148&lt;=0),"Data ou valor inválido",IF(COUNTIF('Listas'!$A$5:$A$104,C148)=0,"Fornecedor fora da lista",IF(COUNTIF('Listas'!$D$5:$D$24,D148)=0,"Categoria fora da lista",IF(AND(G148&lt;&gt;"Confirmada",G148&lt;&gt;"A revisar"),"Situação inválida",IF(G148="A revisar","Revisar lançamento","")))))))))</f>
        <v/>
      </c>
    </row>
    <row r="149">
      <c r="A149" s="27" t="n"/>
      <c r="B149" s="33" t="n"/>
      <c r="C149" s="27" t="n"/>
      <c r="D149" s="27" t="n"/>
      <c r="E149" s="31" t="n"/>
      <c r="F149" s="22" t="n"/>
      <c r="G149" s="27" t="n"/>
      <c r="H149" s="28">
        <f>IF(B149="","",IF('Configuração'!$C$3&lt;&gt;"OK","Revisar premissas",IF(AND(B149&gt;='Configuração'!$B$3,B149&lt;='Configuração'!$B$4),"Atual",IF(AND(B149&gt;='Configuração'!$B$5,B149&lt;='Configuração'!$B$6),"Anterior","Fora dos períodos"))))</f>
        <v/>
      </c>
      <c r="I149" s="28">
        <f>IF(COUNTA(A149:G149)=0,"",IF(A149="","ID ausente",IF(COUNTIF($A$5:$A$204,A149)&gt;1,"ID duplicado",IF(OR(B149="",C149="",D149="",E149="",F149="",G149=""),"Dados incompletos",IF(OR(NOT(ISNUMBER(B149)),NOT(ISNUMBER(F149)),F149&lt;=0),"Data ou valor inválido",IF(COUNTIF('Listas'!$A$5:$A$104,C149)=0,"Fornecedor fora da lista",IF(COUNTIF('Listas'!$D$5:$D$24,D149)=0,"Categoria fora da lista",IF(AND(G149&lt;&gt;"Confirmada",G149&lt;&gt;"A revisar"),"Situação inválida",IF(G149="A revisar","Revisar lançamento","")))))))))</f>
        <v/>
      </c>
    </row>
    <row r="150">
      <c r="A150" s="27" t="n"/>
      <c r="B150" s="33" t="n"/>
      <c r="C150" s="27" t="n"/>
      <c r="D150" s="27" t="n"/>
      <c r="E150" s="31" t="n"/>
      <c r="F150" s="22" t="n"/>
      <c r="G150" s="27" t="n"/>
      <c r="H150" s="29">
        <f>IF(B150="","",IF('Configuração'!$C$3&lt;&gt;"OK","Revisar premissas",IF(AND(B150&gt;='Configuração'!$B$3,B150&lt;='Configuração'!$B$4),"Atual",IF(AND(B150&gt;='Configuração'!$B$5,B150&lt;='Configuração'!$B$6),"Anterior","Fora dos períodos"))))</f>
        <v/>
      </c>
      <c r="I150" s="29">
        <f>IF(COUNTA(A150:G150)=0,"",IF(A150="","ID ausente",IF(COUNTIF($A$5:$A$204,A150)&gt;1,"ID duplicado",IF(OR(B150="",C150="",D150="",E150="",F150="",G150=""),"Dados incompletos",IF(OR(NOT(ISNUMBER(B150)),NOT(ISNUMBER(F150)),F150&lt;=0),"Data ou valor inválido",IF(COUNTIF('Listas'!$A$5:$A$104,C150)=0,"Fornecedor fora da lista",IF(COUNTIF('Listas'!$D$5:$D$24,D150)=0,"Categoria fora da lista",IF(AND(G150&lt;&gt;"Confirmada",G150&lt;&gt;"A revisar"),"Situação inválida",IF(G150="A revisar","Revisar lançamento","")))))))))</f>
        <v/>
      </c>
    </row>
    <row r="151">
      <c r="A151" s="27" t="n"/>
      <c r="B151" s="33" t="n"/>
      <c r="C151" s="27" t="n"/>
      <c r="D151" s="27" t="n"/>
      <c r="E151" s="31" t="n"/>
      <c r="F151" s="22" t="n"/>
      <c r="G151" s="27" t="n"/>
      <c r="H151" s="28">
        <f>IF(B151="","",IF('Configuração'!$C$3&lt;&gt;"OK","Revisar premissas",IF(AND(B151&gt;='Configuração'!$B$3,B151&lt;='Configuração'!$B$4),"Atual",IF(AND(B151&gt;='Configuração'!$B$5,B151&lt;='Configuração'!$B$6),"Anterior","Fora dos períodos"))))</f>
        <v/>
      </c>
      <c r="I151" s="28">
        <f>IF(COUNTA(A151:G151)=0,"",IF(A151="","ID ausente",IF(COUNTIF($A$5:$A$204,A151)&gt;1,"ID duplicado",IF(OR(B151="",C151="",D151="",E151="",F151="",G151=""),"Dados incompletos",IF(OR(NOT(ISNUMBER(B151)),NOT(ISNUMBER(F151)),F151&lt;=0),"Data ou valor inválido",IF(COUNTIF('Listas'!$A$5:$A$104,C151)=0,"Fornecedor fora da lista",IF(COUNTIF('Listas'!$D$5:$D$24,D151)=0,"Categoria fora da lista",IF(AND(G151&lt;&gt;"Confirmada",G151&lt;&gt;"A revisar"),"Situação inválida",IF(G151="A revisar","Revisar lançamento","")))))))))</f>
        <v/>
      </c>
    </row>
    <row r="152">
      <c r="A152" s="27" t="n"/>
      <c r="B152" s="33" t="n"/>
      <c r="C152" s="27" t="n"/>
      <c r="D152" s="27" t="n"/>
      <c r="E152" s="31" t="n"/>
      <c r="F152" s="22" t="n"/>
      <c r="G152" s="27" t="n"/>
      <c r="H152" s="29">
        <f>IF(B152="","",IF('Configuração'!$C$3&lt;&gt;"OK","Revisar premissas",IF(AND(B152&gt;='Configuração'!$B$3,B152&lt;='Configuração'!$B$4),"Atual",IF(AND(B152&gt;='Configuração'!$B$5,B152&lt;='Configuração'!$B$6),"Anterior","Fora dos períodos"))))</f>
        <v/>
      </c>
      <c r="I152" s="29">
        <f>IF(COUNTA(A152:G152)=0,"",IF(A152="","ID ausente",IF(COUNTIF($A$5:$A$204,A152)&gt;1,"ID duplicado",IF(OR(B152="",C152="",D152="",E152="",F152="",G152=""),"Dados incompletos",IF(OR(NOT(ISNUMBER(B152)),NOT(ISNUMBER(F152)),F152&lt;=0),"Data ou valor inválido",IF(COUNTIF('Listas'!$A$5:$A$104,C152)=0,"Fornecedor fora da lista",IF(COUNTIF('Listas'!$D$5:$D$24,D152)=0,"Categoria fora da lista",IF(AND(G152&lt;&gt;"Confirmada",G152&lt;&gt;"A revisar"),"Situação inválida",IF(G152="A revisar","Revisar lançamento","")))))))))</f>
        <v/>
      </c>
    </row>
    <row r="153">
      <c r="A153" s="27" t="n"/>
      <c r="B153" s="33" t="n"/>
      <c r="C153" s="27" t="n"/>
      <c r="D153" s="27" t="n"/>
      <c r="E153" s="31" t="n"/>
      <c r="F153" s="22" t="n"/>
      <c r="G153" s="27" t="n"/>
      <c r="H153" s="28">
        <f>IF(B153="","",IF('Configuração'!$C$3&lt;&gt;"OK","Revisar premissas",IF(AND(B153&gt;='Configuração'!$B$3,B153&lt;='Configuração'!$B$4),"Atual",IF(AND(B153&gt;='Configuração'!$B$5,B153&lt;='Configuração'!$B$6),"Anterior","Fora dos períodos"))))</f>
        <v/>
      </c>
      <c r="I153" s="28">
        <f>IF(COUNTA(A153:G153)=0,"",IF(A153="","ID ausente",IF(COUNTIF($A$5:$A$204,A153)&gt;1,"ID duplicado",IF(OR(B153="",C153="",D153="",E153="",F153="",G153=""),"Dados incompletos",IF(OR(NOT(ISNUMBER(B153)),NOT(ISNUMBER(F153)),F153&lt;=0),"Data ou valor inválido",IF(COUNTIF('Listas'!$A$5:$A$104,C153)=0,"Fornecedor fora da lista",IF(COUNTIF('Listas'!$D$5:$D$24,D153)=0,"Categoria fora da lista",IF(AND(G153&lt;&gt;"Confirmada",G153&lt;&gt;"A revisar"),"Situação inválida",IF(G153="A revisar","Revisar lançamento","")))))))))</f>
        <v/>
      </c>
    </row>
    <row r="154">
      <c r="A154" s="27" t="n"/>
      <c r="B154" s="33" t="n"/>
      <c r="C154" s="27" t="n"/>
      <c r="D154" s="27" t="n"/>
      <c r="E154" s="31" t="n"/>
      <c r="F154" s="22" t="n"/>
      <c r="G154" s="27" t="n"/>
      <c r="H154" s="29">
        <f>IF(B154="","",IF('Configuração'!$C$3&lt;&gt;"OK","Revisar premissas",IF(AND(B154&gt;='Configuração'!$B$3,B154&lt;='Configuração'!$B$4),"Atual",IF(AND(B154&gt;='Configuração'!$B$5,B154&lt;='Configuração'!$B$6),"Anterior","Fora dos períodos"))))</f>
        <v/>
      </c>
      <c r="I154" s="29">
        <f>IF(COUNTA(A154:G154)=0,"",IF(A154="","ID ausente",IF(COUNTIF($A$5:$A$204,A154)&gt;1,"ID duplicado",IF(OR(B154="",C154="",D154="",E154="",F154="",G154=""),"Dados incompletos",IF(OR(NOT(ISNUMBER(B154)),NOT(ISNUMBER(F154)),F154&lt;=0),"Data ou valor inválido",IF(COUNTIF('Listas'!$A$5:$A$104,C154)=0,"Fornecedor fora da lista",IF(COUNTIF('Listas'!$D$5:$D$24,D154)=0,"Categoria fora da lista",IF(AND(G154&lt;&gt;"Confirmada",G154&lt;&gt;"A revisar"),"Situação inválida",IF(G154="A revisar","Revisar lançamento","")))))))))</f>
        <v/>
      </c>
    </row>
    <row r="155">
      <c r="A155" s="27" t="n"/>
      <c r="B155" s="33" t="n"/>
      <c r="C155" s="27" t="n"/>
      <c r="D155" s="27" t="n"/>
      <c r="E155" s="31" t="n"/>
      <c r="F155" s="22" t="n"/>
      <c r="G155" s="27" t="n"/>
      <c r="H155" s="28">
        <f>IF(B155="","",IF('Configuração'!$C$3&lt;&gt;"OK","Revisar premissas",IF(AND(B155&gt;='Configuração'!$B$3,B155&lt;='Configuração'!$B$4),"Atual",IF(AND(B155&gt;='Configuração'!$B$5,B155&lt;='Configuração'!$B$6),"Anterior","Fora dos períodos"))))</f>
        <v/>
      </c>
      <c r="I155" s="28">
        <f>IF(COUNTA(A155:G155)=0,"",IF(A155="","ID ausente",IF(COUNTIF($A$5:$A$204,A155)&gt;1,"ID duplicado",IF(OR(B155="",C155="",D155="",E155="",F155="",G155=""),"Dados incompletos",IF(OR(NOT(ISNUMBER(B155)),NOT(ISNUMBER(F155)),F155&lt;=0),"Data ou valor inválido",IF(COUNTIF('Listas'!$A$5:$A$104,C155)=0,"Fornecedor fora da lista",IF(COUNTIF('Listas'!$D$5:$D$24,D155)=0,"Categoria fora da lista",IF(AND(G155&lt;&gt;"Confirmada",G155&lt;&gt;"A revisar"),"Situação inválida",IF(G155="A revisar","Revisar lançamento","")))))))))</f>
        <v/>
      </c>
    </row>
    <row r="156">
      <c r="A156" s="27" t="n"/>
      <c r="B156" s="33" t="n"/>
      <c r="C156" s="27" t="n"/>
      <c r="D156" s="27" t="n"/>
      <c r="E156" s="31" t="n"/>
      <c r="F156" s="22" t="n"/>
      <c r="G156" s="27" t="n"/>
      <c r="H156" s="29">
        <f>IF(B156="","",IF('Configuração'!$C$3&lt;&gt;"OK","Revisar premissas",IF(AND(B156&gt;='Configuração'!$B$3,B156&lt;='Configuração'!$B$4),"Atual",IF(AND(B156&gt;='Configuração'!$B$5,B156&lt;='Configuração'!$B$6),"Anterior","Fora dos períodos"))))</f>
        <v/>
      </c>
      <c r="I156" s="29">
        <f>IF(COUNTA(A156:G156)=0,"",IF(A156="","ID ausente",IF(COUNTIF($A$5:$A$204,A156)&gt;1,"ID duplicado",IF(OR(B156="",C156="",D156="",E156="",F156="",G156=""),"Dados incompletos",IF(OR(NOT(ISNUMBER(B156)),NOT(ISNUMBER(F156)),F156&lt;=0),"Data ou valor inválido",IF(COUNTIF('Listas'!$A$5:$A$104,C156)=0,"Fornecedor fora da lista",IF(COUNTIF('Listas'!$D$5:$D$24,D156)=0,"Categoria fora da lista",IF(AND(G156&lt;&gt;"Confirmada",G156&lt;&gt;"A revisar"),"Situação inválida",IF(G156="A revisar","Revisar lançamento","")))))))))</f>
        <v/>
      </c>
    </row>
    <row r="157">
      <c r="A157" s="27" t="n"/>
      <c r="B157" s="33" t="n"/>
      <c r="C157" s="27" t="n"/>
      <c r="D157" s="27" t="n"/>
      <c r="E157" s="31" t="n"/>
      <c r="F157" s="22" t="n"/>
      <c r="G157" s="27" t="n"/>
      <c r="H157" s="28">
        <f>IF(B157="","",IF('Configuração'!$C$3&lt;&gt;"OK","Revisar premissas",IF(AND(B157&gt;='Configuração'!$B$3,B157&lt;='Configuração'!$B$4),"Atual",IF(AND(B157&gt;='Configuração'!$B$5,B157&lt;='Configuração'!$B$6),"Anterior","Fora dos períodos"))))</f>
        <v/>
      </c>
      <c r="I157" s="28">
        <f>IF(COUNTA(A157:G157)=0,"",IF(A157="","ID ausente",IF(COUNTIF($A$5:$A$204,A157)&gt;1,"ID duplicado",IF(OR(B157="",C157="",D157="",E157="",F157="",G157=""),"Dados incompletos",IF(OR(NOT(ISNUMBER(B157)),NOT(ISNUMBER(F157)),F157&lt;=0),"Data ou valor inválido",IF(COUNTIF('Listas'!$A$5:$A$104,C157)=0,"Fornecedor fora da lista",IF(COUNTIF('Listas'!$D$5:$D$24,D157)=0,"Categoria fora da lista",IF(AND(G157&lt;&gt;"Confirmada",G157&lt;&gt;"A revisar"),"Situação inválida",IF(G157="A revisar","Revisar lançamento","")))))))))</f>
        <v/>
      </c>
    </row>
    <row r="158">
      <c r="A158" s="27" t="n"/>
      <c r="B158" s="33" t="n"/>
      <c r="C158" s="27" t="n"/>
      <c r="D158" s="27" t="n"/>
      <c r="E158" s="31" t="n"/>
      <c r="F158" s="22" t="n"/>
      <c r="G158" s="27" t="n"/>
      <c r="H158" s="29">
        <f>IF(B158="","",IF('Configuração'!$C$3&lt;&gt;"OK","Revisar premissas",IF(AND(B158&gt;='Configuração'!$B$3,B158&lt;='Configuração'!$B$4),"Atual",IF(AND(B158&gt;='Configuração'!$B$5,B158&lt;='Configuração'!$B$6),"Anterior","Fora dos períodos"))))</f>
        <v/>
      </c>
      <c r="I158" s="29">
        <f>IF(COUNTA(A158:G158)=0,"",IF(A158="","ID ausente",IF(COUNTIF($A$5:$A$204,A158)&gt;1,"ID duplicado",IF(OR(B158="",C158="",D158="",E158="",F158="",G158=""),"Dados incompletos",IF(OR(NOT(ISNUMBER(B158)),NOT(ISNUMBER(F158)),F158&lt;=0),"Data ou valor inválido",IF(COUNTIF('Listas'!$A$5:$A$104,C158)=0,"Fornecedor fora da lista",IF(COUNTIF('Listas'!$D$5:$D$24,D158)=0,"Categoria fora da lista",IF(AND(G158&lt;&gt;"Confirmada",G158&lt;&gt;"A revisar"),"Situação inválida",IF(G158="A revisar","Revisar lançamento","")))))))))</f>
        <v/>
      </c>
    </row>
    <row r="159">
      <c r="A159" s="27" t="n"/>
      <c r="B159" s="33" t="n"/>
      <c r="C159" s="27" t="n"/>
      <c r="D159" s="27" t="n"/>
      <c r="E159" s="31" t="n"/>
      <c r="F159" s="22" t="n"/>
      <c r="G159" s="27" t="n"/>
      <c r="H159" s="28">
        <f>IF(B159="","",IF('Configuração'!$C$3&lt;&gt;"OK","Revisar premissas",IF(AND(B159&gt;='Configuração'!$B$3,B159&lt;='Configuração'!$B$4),"Atual",IF(AND(B159&gt;='Configuração'!$B$5,B159&lt;='Configuração'!$B$6),"Anterior","Fora dos períodos"))))</f>
        <v/>
      </c>
      <c r="I159" s="28">
        <f>IF(COUNTA(A159:G159)=0,"",IF(A159="","ID ausente",IF(COUNTIF($A$5:$A$204,A159)&gt;1,"ID duplicado",IF(OR(B159="",C159="",D159="",E159="",F159="",G159=""),"Dados incompletos",IF(OR(NOT(ISNUMBER(B159)),NOT(ISNUMBER(F159)),F159&lt;=0),"Data ou valor inválido",IF(COUNTIF('Listas'!$A$5:$A$104,C159)=0,"Fornecedor fora da lista",IF(COUNTIF('Listas'!$D$5:$D$24,D159)=0,"Categoria fora da lista",IF(AND(G159&lt;&gt;"Confirmada",G159&lt;&gt;"A revisar"),"Situação inválida",IF(G159="A revisar","Revisar lançamento","")))))))))</f>
        <v/>
      </c>
    </row>
    <row r="160">
      <c r="A160" s="27" t="n"/>
      <c r="B160" s="33" t="n"/>
      <c r="C160" s="27" t="n"/>
      <c r="D160" s="27" t="n"/>
      <c r="E160" s="31" t="n"/>
      <c r="F160" s="22" t="n"/>
      <c r="G160" s="27" t="n"/>
      <c r="H160" s="29">
        <f>IF(B160="","",IF('Configuração'!$C$3&lt;&gt;"OK","Revisar premissas",IF(AND(B160&gt;='Configuração'!$B$3,B160&lt;='Configuração'!$B$4),"Atual",IF(AND(B160&gt;='Configuração'!$B$5,B160&lt;='Configuração'!$B$6),"Anterior","Fora dos períodos"))))</f>
        <v/>
      </c>
      <c r="I160" s="29">
        <f>IF(COUNTA(A160:G160)=0,"",IF(A160="","ID ausente",IF(COUNTIF($A$5:$A$204,A160)&gt;1,"ID duplicado",IF(OR(B160="",C160="",D160="",E160="",F160="",G160=""),"Dados incompletos",IF(OR(NOT(ISNUMBER(B160)),NOT(ISNUMBER(F160)),F160&lt;=0),"Data ou valor inválido",IF(COUNTIF('Listas'!$A$5:$A$104,C160)=0,"Fornecedor fora da lista",IF(COUNTIF('Listas'!$D$5:$D$24,D160)=0,"Categoria fora da lista",IF(AND(G160&lt;&gt;"Confirmada",G160&lt;&gt;"A revisar"),"Situação inválida",IF(G160="A revisar","Revisar lançamento","")))))))))</f>
        <v/>
      </c>
    </row>
    <row r="161">
      <c r="A161" s="27" t="n"/>
      <c r="B161" s="33" t="n"/>
      <c r="C161" s="27" t="n"/>
      <c r="D161" s="27" t="n"/>
      <c r="E161" s="31" t="n"/>
      <c r="F161" s="22" t="n"/>
      <c r="G161" s="27" t="n"/>
      <c r="H161" s="28">
        <f>IF(B161="","",IF('Configuração'!$C$3&lt;&gt;"OK","Revisar premissas",IF(AND(B161&gt;='Configuração'!$B$3,B161&lt;='Configuração'!$B$4),"Atual",IF(AND(B161&gt;='Configuração'!$B$5,B161&lt;='Configuração'!$B$6),"Anterior","Fora dos períodos"))))</f>
        <v/>
      </c>
      <c r="I161" s="28">
        <f>IF(COUNTA(A161:G161)=0,"",IF(A161="","ID ausente",IF(COUNTIF($A$5:$A$204,A161)&gt;1,"ID duplicado",IF(OR(B161="",C161="",D161="",E161="",F161="",G161=""),"Dados incompletos",IF(OR(NOT(ISNUMBER(B161)),NOT(ISNUMBER(F161)),F161&lt;=0),"Data ou valor inválido",IF(COUNTIF('Listas'!$A$5:$A$104,C161)=0,"Fornecedor fora da lista",IF(COUNTIF('Listas'!$D$5:$D$24,D161)=0,"Categoria fora da lista",IF(AND(G161&lt;&gt;"Confirmada",G161&lt;&gt;"A revisar"),"Situação inválida",IF(G161="A revisar","Revisar lançamento","")))))))))</f>
        <v/>
      </c>
    </row>
    <row r="162">
      <c r="A162" s="27" t="n"/>
      <c r="B162" s="33" t="n"/>
      <c r="C162" s="27" t="n"/>
      <c r="D162" s="27" t="n"/>
      <c r="E162" s="31" t="n"/>
      <c r="F162" s="22" t="n"/>
      <c r="G162" s="27" t="n"/>
      <c r="H162" s="29">
        <f>IF(B162="","",IF('Configuração'!$C$3&lt;&gt;"OK","Revisar premissas",IF(AND(B162&gt;='Configuração'!$B$3,B162&lt;='Configuração'!$B$4),"Atual",IF(AND(B162&gt;='Configuração'!$B$5,B162&lt;='Configuração'!$B$6),"Anterior","Fora dos períodos"))))</f>
        <v/>
      </c>
      <c r="I162" s="29">
        <f>IF(COUNTA(A162:G162)=0,"",IF(A162="","ID ausente",IF(COUNTIF($A$5:$A$204,A162)&gt;1,"ID duplicado",IF(OR(B162="",C162="",D162="",E162="",F162="",G162=""),"Dados incompletos",IF(OR(NOT(ISNUMBER(B162)),NOT(ISNUMBER(F162)),F162&lt;=0),"Data ou valor inválido",IF(COUNTIF('Listas'!$A$5:$A$104,C162)=0,"Fornecedor fora da lista",IF(COUNTIF('Listas'!$D$5:$D$24,D162)=0,"Categoria fora da lista",IF(AND(G162&lt;&gt;"Confirmada",G162&lt;&gt;"A revisar"),"Situação inválida",IF(G162="A revisar","Revisar lançamento","")))))))))</f>
        <v/>
      </c>
    </row>
    <row r="163">
      <c r="A163" s="27" t="n"/>
      <c r="B163" s="33" t="n"/>
      <c r="C163" s="27" t="n"/>
      <c r="D163" s="27" t="n"/>
      <c r="E163" s="31" t="n"/>
      <c r="F163" s="22" t="n"/>
      <c r="G163" s="27" t="n"/>
      <c r="H163" s="28">
        <f>IF(B163="","",IF('Configuração'!$C$3&lt;&gt;"OK","Revisar premissas",IF(AND(B163&gt;='Configuração'!$B$3,B163&lt;='Configuração'!$B$4),"Atual",IF(AND(B163&gt;='Configuração'!$B$5,B163&lt;='Configuração'!$B$6),"Anterior","Fora dos períodos"))))</f>
        <v/>
      </c>
      <c r="I163" s="28">
        <f>IF(COUNTA(A163:G163)=0,"",IF(A163="","ID ausente",IF(COUNTIF($A$5:$A$204,A163)&gt;1,"ID duplicado",IF(OR(B163="",C163="",D163="",E163="",F163="",G163=""),"Dados incompletos",IF(OR(NOT(ISNUMBER(B163)),NOT(ISNUMBER(F163)),F163&lt;=0),"Data ou valor inválido",IF(COUNTIF('Listas'!$A$5:$A$104,C163)=0,"Fornecedor fora da lista",IF(COUNTIF('Listas'!$D$5:$D$24,D163)=0,"Categoria fora da lista",IF(AND(G163&lt;&gt;"Confirmada",G163&lt;&gt;"A revisar"),"Situação inválida",IF(G163="A revisar","Revisar lançamento","")))))))))</f>
        <v/>
      </c>
    </row>
    <row r="164">
      <c r="A164" s="27" t="n"/>
      <c r="B164" s="33" t="n"/>
      <c r="C164" s="27" t="n"/>
      <c r="D164" s="27" t="n"/>
      <c r="E164" s="31" t="n"/>
      <c r="F164" s="22" t="n"/>
      <c r="G164" s="27" t="n"/>
      <c r="H164" s="29">
        <f>IF(B164="","",IF('Configuração'!$C$3&lt;&gt;"OK","Revisar premissas",IF(AND(B164&gt;='Configuração'!$B$3,B164&lt;='Configuração'!$B$4),"Atual",IF(AND(B164&gt;='Configuração'!$B$5,B164&lt;='Configuração'!$B$6),"Anterior","Fora dos períodos"))))</f>
        <v/>
      </c>
      <c r="I164" s="29">
        <f>IF(COUNTA(A164:G164)=0,"",IF(A164="","ID ausente",IF(COUNTIF($A$5:$A$204,A164)&gt;1,"ID duplicado",IF(OR(B164="",C164="",D164="",E164="",F164="",G164=""),"Dados incompletos",IF(OR(NOT(ISNUMBER(B164)),NOT(ISNUMBER(F164)),F164&lt;=0),"Data ou valor inválido",IF(COUNTIF('Listas'!$A$5:$A$104,C164)=0,"Fornecedor fora da lista",IF(COUNTIF('Listas'!$D$5:$D$24,D164)=0,"Categoria fora da lista",IF(AND(G164&lt;&gt;"Confirmada",G164&lt;&gt;"A revisar"),"Situação inválida",IF(G164="A revisar","Revisar lançamento","")))))))))</f>
        <v/>
      </c>
    </row>
    <row r="165">
      <c r="A165" s="27" t="n"/>
      <c r="B165" s="33" t="n"/>
      <c r="C165" s="27" t="n"/>
      <c r="D165" s="27" t="n"/>
      <c r="E165" s="31" t="n"/>
      <c r="F165" s="22" t="n"/>
      <c r="G165" s="27" t="n"/>
      <c r="H165" s="28">
        <f>IF(B165="","",IF('Configuração'!$C$3&lt;&gt;"OK","Revisar premissas",IF(AND(B165&gt;='Configuração'!$B$3,B165&lt;='Configuração'!$B$4),"Atual",IF(AND(B165&gt;='Configuração'!$B$5,B165&lt;='Configuração'!$B$6),"Anterior","Fora dos períodos"))))</f>
        <v/>
      </c>
      <c r="I165" s="28">
        <f>IF(COUNTA(A165:G165)=0,"",IF(A165="","ID ausente",IF(COUNTIF($A$5:$A$204,A165)&gt;1,"ID duplicado",IF(OR(B165="",C165="",D165="",E165="",F165="",G165=""),"Dados incompletos",IF(OR(NOT(ISNUMBER(B165)),NOT(ISNUMBER(F165)),F165&lt;=0),"Data ou valor inválido",IF(COUNTIF('Listas'!$A$5:$A$104,C165)=0,"Fornecedor fora da lista",IF(COUNTIF('Listas'!$D$5:$D$24,D165)=0,"Categoria fora da lista",IF(AND(G165&lt;&gt;"Confirmada",G165&lt;&gt;"A revisar"),"Situação inválida",IF(G165="A revisar","Revisar lançamento","")))))))))</f>
        <v/>
      </c>
    </row>
    <row r="166">
      <c r="A166" s="27" t="n"/>
      <c r="B166" s="33" t="n"/>
      <c r="C166" s="27" t="n"/>
      <c r="D166" s="27" t="n"/>
      <c r="E166" s="31" t="n"/>
      <c r="F166" s="22" t="n"/>
      <c r="G166" s="27" t="n"/>
      <c r="H166" s="29">
        <f>IF(B166="","",IF('Configuração'!$C$3&lt;&gt;"OK","Revisar premissas",IF(AND(B166&gt;='Configuração'!$B$3,B166&lt;='Configuração'!$B$4),"Atual",IF(AND(B166&gt;='Configuração'!$B$5,B166&lt;='Configuração'!$B$6),"Anterior","Fora dos períodos"))))</f>
        <v/>
      </c>
      <c r="I166" s="29">
        <f>IF(COUNTA(A166:G166)=0,"",IF(A166="","ID ausente",IF(COUNTIF($A$5:$A$204,A166)&gt;1,"ID duplicado",IF(OR(B166="",C166="",D166="",E166="",F166="",G166=""),"Dados incompletos",IF(OR(NOT(ISNUMBER(B166)),NOT(ISNUMBER(F166)),F166&lt;=0),"Data ou valor inválido",IF(COUNTIF('Listas'!$A$5:$A$104,C166)=0,"Fornecedor fora da lista",IF(COUNTIF('Listas'!$D$5:$D$24,D166)=0,"Categoria fora da lista",IF(AND(G166&lt;&gt;"Confirmada",G166&lt;&gt;"A revisar"),"Situação inválida",IF(G166="A revisar","Revisar lançamento","")))))))))</f>
        <v/>
      </c>
    </row>
    <row r="167">
      <c r="A167" s="27" t="n"/>
      <c r="B167" s="33" t="n"/>
      <c r="C167" s="27" t="n"/>
      <c r="D167" s="27" t="n"/>
      <c r="E167" s="31" t="n"/>
      <c r="F167" s="22" t="n"/>
      <c r="G167" s="27" t="n"/>
      <c r="H167" s="28">
        <f>IF(B167="","",IF('Configuração'!$C$3&lt;&gt;"OK","Revisar premissas",IF(AND(B167&gt;='Configuração'!$B$3,B167&lt;='Configuração'!$B$4),"Atual",IF(AND(B167&gt;='Configuração'!$B$5,B167&lt;='Configuração'!$B$6),"Anterior","Fora dos períodos"))))</f>
        <v/>
      </c>
      <c r="I167" s="28">
        <f>IF(COUNTA(A167:G167)=0,"",IF(A167="","ID ausente",IF(COUNTIF($A$5:$A$204,A167)&gt;1,"ID duplicado",IF(OR(B167="",C167="",D167="",E167="",F167="",G167=""),"Dados incompletos",IF(OR(NOT(ISNUMBER(B167)),NOT(ISNUMBER(F167)),F167&lt;=0),"Data ou valor inválido",IF(COUNTIF('Listas'!$A$5:$A$104,C167)=0,"Fornecedor fora da lista",IF(COUNTIF('Listas'!$D$5:$D$24,D167)=0,"Categoria fora da lista",IF(AND(G167&lt;&gt;"Confirmada",G167&lt;&gt;"A revisar"),"Situação inválida",IF(G167="A revisar","Revisar lançamento","")))))))))</f>
        <v/>
      </c>
    </row>
    <row r="168">
      <c r="A168" s="27" t="n"/>
      <c r="B168" s="33" t="n"/>
      <c r="C168" s="27" t="n"/>
      <c r="D168" s="27" t="n"/>
      <c r="E168" s="31" t="n"/>
      <c r="F168" s="22" t="n"/>
      <c r="G168" s="27" t="n"/>
      <c r="H168" s="29">
        <f>IF(B168="","",IF('Configuração'!$C$3&lt;&gt;"OK","Revisar premissas",IF(AND(B168&gt;='Configuração'!$B$3,B168&lt;='Configuração'!$B$4),"Atual",IF(AND(B168&gt;='Configuração'!$B$5,B168&lt;='Configuração'!$B$6),"Anterior","Fora dos períodos"))))</f>
        <v/>
      </c>
      <c r="I168" s="29">
        <f>IF(COUNTA(A168:G168)=0,"",IF(A168="","ID ausente",IF(COUNTIF($A$5:$A$204,A168)&gt;1,"ID duplicado",IF(OR(B168="",C168="",D168="",E168="",F168="",G168=""),"Dados incompletos",IF(OR(NOT(ISNUMBER(B168)),NOT(ISNUMBER(F168)),F168&lt;=0),"Data ou valor inválido",IF(COUNTIF('Listas'!$A$5:$A$104,C168)=0,"Fornecedor fora da lista",IF(COUNTIF('Listas'!$D$5:$D$24,D168)=0,"Categoria fora da lista",IF(AND(G168&lt;&gt;"Confirmada",G168&lt;&gt;"A revisar"),"Situação inválida",IF(G168="A revisar","Revisar lançamento","")))))))))</f>
        <v/>
      </c>
    </row>
    <row r="169">
      <c r="A169" s="27" t="n"/>
      <c r="B169" s="33" t="n"/>
      <c r="C169" s="27" t="n"/>
      <c r="D169" s="27" t="n"/>
      <c r="E169" s="31" t="n"/>
      <c r="F169" s="22" t="n"/>
      <c r="G169" s="27" t="n"/>
      <c r="H169" s="28">
        <f>IF(B169="","",IF('Configuração'!$C$3&lt;&gt;"OK","Revisar premissas",IF(AND(B169&gt;='Configuração'!$B$3,B169&lt;='Configuração'!$B$4),"Atual",IF(AND(B169&gt;='Configuração'!$B$5,B169&lt;='Configuração'!$B$6),"Anterior","Fora dos períodos"))))</f>
        <v/>
      </c>
      <c r="I169" s="28">
        <f>IF(COUNTA(A169:G169)=0,"",IF(A169="","ID ausente",IF(COUNTIF($A$5:$A$204,A169)&gt;1,"ID duplicado",IF(OR(B169="",C169="",D169="",E169="",F169="",G169=""),"Dados incompletos",IF(OR(NOT(ISNUMBER(B169)),NOT(ISNUMBER(F169)),F169&lt;=0),"Data ou valor inválido",IF(COUNTIF('Listas'!$A$5:$A$104,C169)=0,"Fornecedor fora da lista",IF(COUNTIF('Listas'!$D$5:$D$24,D169)=0,"Categoria fora da lista",IF(AND(G169&lt;&gt;"Confirmada",G169&lt;&gt;"A revisar"),"Situação inválida",IF(G169="A revisar","Revisar lançamento","")))))))))</f>
        <v/>
      </c>
    </row>
    <row r="170">
      <c r="A170" s="27" t="n"/>
      <c r="B170" s="33" t="n"/>
      <c r="C170" s="27" t="n"/>
      <c r="D170" s="27" t="n"/>
      <c r="E170" s="31" t="n"/>
      <c r="F170" s="22" t="n"/>
      <c r="G170" s="27" t="n"/>
      <c r="H170" s="29">
        <f>IF(B170="","",IF('Configuração'!$C$3&lt;&gt;"OK","Revisar premissas",IF(AND(B170&gt;='Configuração'!$B$3,B170&lt;='Configuração'!$B$4),"Atual",IF(AND(B170&gt;='Configuração'!$B$5,B170&lt;='Configuração'!$B$6),"Anterior","Fora dos períodos"))))</f>
        <v/>
      </c>
      <c r="I170" s="29">
        <f>IF(COUNTA(A170:G170)=0,"",IF(A170="","ID ausente",IF(COUNTIF($A$5:$A$204,A170)&gt;1,"ID duplicado",IF(OR(B170="",C170="",D170="",E170="",F170="",G170=""),"Dados incompletos",IF(OR(NOT(ISNUMBER(B170)),NOT(ISNUMBER(F170)),F170&lt;=0),"Data ou valor inválido",IF(COUNTIF('Listas'!$A$5:$A$104,C170)=0,"Fornecedor fora da lista",IF(COUNTIF('Listas'!$D$5:$D$24,D170)=0,"Categoria fora da lista",IF(AND(G170&lt;&gt;"Confirmada",G170&lt;&gt;"A revisar"),"Situação inválida",IF(G170="A revisar","Revisar lançamento","")))))))))</f>
        <v/>
      </c>
    </row>
    <row r="171">
      <c r="A171" s="27" t="n"/>
      <c r="B171" s="33" t="n"/>
      <c r="C171" s="27" t="n"/>
      <c r="D171" s="27" t="n"/>
      <c r="E171" s="31" t="n"/>
      <c r="F171" s="22" t="n"/>
      <c r="G171" s="27" t="n"/>
      <c r="H171" s="28">
        <f>IF(B171="","",IF('Configuração'!$C$3&lt;&gt;"OK","Revisar premissas",IF(AND(B171&gt;='Configuração'!$B$3,B171&lt;='Configuração'!$B$4),"Atual",IF(AND(B171&gt;='Configuração'!$B$5,B171&lt;='Configuração'!$B$6),"Anterior","Fora dos períodos"))))</f>
        <v/>
      </c>
      <c r="I171" s="28">
        <f>IF(COUNTA(A171:G171)=0,"",IF(A171="","ID ausente",IF(COUNTIF($A$5:$A$204,A171)&gt;1,"ID duplicado",IF(OR(B171="",C171="",D171="",E171="",F171="",G171=""),"Dados incompletos",IF(OR(NOT(ISNUMBER(B171)),NOT(ISNUMBER(F171)),F171&lt;=0),"Data ou valor inválido",IF(COUNTIF('Listas'!$A$5:$A$104,C171)=0,"Fornecedor fora da lista",IF(COUNTIF('Listas'!$D$5:$D$24,D171)=0,"Categoria fora da lista",IF(AND(G171&lt;&gt;"Confirmada",G171&lt;&gt;"A revisar"),"Situação inválida",IF(G171="A revisar","Revisar lançamento","")))))))))</f>
        <v/>
      </c>
    </row>
    <row r="172">
      <c r="A172" s="27" t="n"/>
      <c r="B172" s="33" t="n"/>
      <c r="C172" s="27" t="n"/>
      <c r="D172" s="27" t="n"/>
      <c r="E172" s="31" t="n"/>
      <c r="F172" s="22" t="n"/>
      <c r="G172" s="27" t="n"/>
      <c r="H172" s="29">
        <f>IF(B172="","",IF('Configuração'!$C$3&lt;&gt;"OK","Revisar premissas",IF(AND(B172&gt;='Configuração'!$B$3,B172&lt;='Configuração'!$B$4),"Atual",IF(AND(B172&gt;='Configuração'!$B$5,B172&lt;='Configuração'!$B$6),"Anterior","Fora dos períodos"))))</f>
        <v/>
      </c>
      <c r="I172" s="29">
        <f>IF(COUNTA(A172:G172)=0,"",IF(A172="","ID ausente",IF(COUNTIF($A$5:$A$204,A172)&gt;1,"ID duplicado",IF(OR(B172="",C172="",D172="",E172="",F172="",G172=""),"Dados incompletos",IF(OR(NOT(ISNUMBER(B172)),NOT(ISNUMBER(F172)),F172&lt;=0),"Data ou valor inválido",IF(COUNTIF('Listas'!$A$5:$A$104,C172)=0,"Fornecedor fora da lista",IF(COUNTIF('Listas'!$D$5:$D$24,D172)=0,"Categoria fora da lista",IF(AND(G172&lt;&gt;"Confirmada",G172&lt;&gt;"A revisar"),"Situação inválida",IF(G172="A revisar","Revisar lançamento","")))))))))</f>
        <v/>
      </c>
    </row>
    <row r="173">
      <c r="A173" s="27" t="n"/>
      <c r="B173" s="33" t="n"/>
      <c r="C173" s="27" t="n"/>
      <c r="D173" s="27" t="n"/>
      <c r="E173" s="31" t="n"/>
      <c r="F173" s="22" t="n"/>
      <c r="G173" s="27" t="n"/>
      <c r="H173" s="28">
        <f>IF(B173="","",IF('Configuração'!$C$3&lt;&gt;"OK","Revisar premissas",IF(AND(B173&gt;='Configuração'!$B$3,B173&lt;='Configuração'!$B$4),"Atual",IF(AND(B173&gt;='Configuração'!$B$5,B173&lt;='Configuração'!$B$6),"Anterior","Fora dos períodos"))))</f>
        <v/>
      </c>
      <c r="I173" s="28">
        <f>IF(COUNTA(A173:G173)=0,"",IF(A173="","ID ausente",IF(COUNTIF($A$5:$A$204,A173)&gt;1,"ID duplicado",IF(OR(B173="",C173="",D173="",E173="",F173="",G173=""),"Dados incompletos",IF(OR(NOT(ISNUMBER(B173)),NOT(ISNUMBER(F173)),F173&lt;=0),"Data ou valor inválido",IF(COUNTIF('Listas'!$A$5:$A$104,C173)=0,"Fornecedor fora da lista",IF(COUNTIF('Listas'!$D$5:$D$24,D173)=0,"Categoria fora da lista",IF(AND(G173&lt;&gt;"Confirmada",G173&lt;&gt;"A revisar"),"Situação inválida",IF(G173="A revisar","Revisar lançamento","")))))))))</f>
        <v/>
      </c>
    </row>
    <row r="174">
      <c r="A174" s="27" t="n"/>
      <c r="B174" s="33" t="n"/>
      <c r="C174" s="27" t="n"/>
      <c r="D174" s="27" t="n"/>
      <c r="E174" s="31" t="n"/>
      <c r="F174" s="22" t="n"/>
      <c r="G174" s="27" t="n"/>
      <c r="H174" s="29">
        <f>IF(B174="","",IF('Configuração'!$C$3&lt;&gt;"OK","Revisar premissas",IF(AND(B174&gt;='Configuração'!$B$3,B174&lt;='Configuração'!$B$4),"Atual",IF(AND(B174&gt;='Configuração'!$B$5,B174&lt;='Configuração'!$B$6),"Anterior","Fora dos períodos"))))</f>
        <v/>
      </c>
      <c r="I174" s="29">
        <f>IF(COUNTA(A174:G174)=0,"",IF(A174="","ID ausente",IF(COUNTIF($A$5:$A$204,A174)&gt;1,"ID duplicado",IF(OR(B174="",C174="",D174="",E174="",F174="",G174=""),"Dados incompletos",IF(OR(NOT(ISNUMBER(B174)),NOT(ISNUMBER(F174)),F174&lt;=0),"Data ou valor inválido",IF(COUNTIF('Listas'!$A$5:$A$104,C174)=0,"Fornecedor fora da lista",IF(COUNTIF('Listas'!$D$5:$D$24,D174)=0,"Categoria fora da lista",IF(AND(G174&lt;&gt;"Confirmada",G174&lt;&gt;"A revisar"),"Situação inválida",IF(G174="A revisar","Revisar lançamento","")))))))))</f>
        <v/>
      </c>
    </row>
    <row r="175">
      <c r="A175" s="27" t="n"/>
      <c r="B175" s="33" t="n"/>
      <c r="C175" s="27" t="n"/>
      <c r="D175" s="27" t="n"/>
      <c r="E175" s="31" t="n"/>
      <c r="F175" s="22" t="n"/>
      <c r="G175" s="27" t="n"/>
      <c r="H175" s="28">
        <f>IF(B175="","",IF('Configuração'!$C$3&lt;&gt;"OK","Revisar premissas",IF(AND(B175&gt;='Configuração'!$B$3,B175&lt;='Configuração'!$B$4),"Atual",IF(AND(B175&gt;='Configuração'!$B$5,B175&lt;='Configuração'!$B$6),"Anterior","Fora dos períodos"))))</f>
        <v/>
      </c>
      <c r="I175" s="28">
        <f>IF(COUNTA(A175:G175)=0,"",IF(A175="","ID ausente",IF(COUNTIF($A$5:$A$204,A175)&gt;1,"ID duplicado",IF(OR(B175="",C175="",D175="",E175="",F175="",G175=""),"Dados incompletos",IF(OR(NOT(ISNUMBER(B175)),NOT(ISNUMBER(F175)),F175&lt;=0),"Data ou valor inválido",IF(COUNTIF('Listas'!$A$5:$A$104,C175)=0,"Fornecedor fora da lista",IF(COUNTIF('Listas'!$D$5:$D$24,D175)=0,"Categoria fora da lista",IF(AND(G175&lt;&gt;"Confirmada",G175&lt;&gt;"A revisar"),"Situação inválida",IF(G175="A revisar","Revisar lançamento","")))))))))</f>
        <v/>
      </c>
    </row>
    <row r="176">
      <c r="A176" s="27" t="n"/>
      <c r="B176" s="33" t="n"/>
      <c r="C176" s="27" t="n"/>
      <c r="D176" s="27" t="n"/>
      <c r="E176" s="31" t="n"/>
      <c r="F176" s="22" t="n"/>
      <c r="G176" s="27" t="n"/>
      <c r="H176" s="29">
        <f>IF(B176="","",IF('Configuração'!$C$3&lt;&gt;"OK","Revisar premissas",IF(AND(B176&gt;='Configuração'!$B$3,B176&lt;='Configuração'!$B$4),"Atual",IF(AND(B176&gt;='Configuração'!$B$5,B176&lt;='Configuração'!$B$6),"Anterior","Fora dos períodos"))))</f>
        <v/>
      </c>
      <c r="I176" s="29">
        <f>IF(COUNTA(A176:G176)=0,"",IF(A176="","ID ausente",IF(COUNTIF($A$5:$A$204,A176)&gt;1,"ID duplicado",IF(OR(B176="",C176="",D176="",E176="",F176="",G176=""),"Dados incompletos",IF(OR(NOT(ISNUMBER(B176)),NOT(ISNUMBER(F176)),F176&lt;=0),"Data ou valor inválido",IF(COUNTIF('Listas'!$A$5:$A$104,C176)=0,"Fornecedor fora da lista",IF(COUNTIF('Listas'!$D$5:$D$24,D176)=0,"Categoria fora da lista",IF(AND(G176&lt;&gt;"Confirmada",G176&lt;&gt;"A revisar"),"Situação inválida",IF(G176="A revisar","Revisar lançamento","")))))))))</f>
        <v/>
      </c>
    </row>
    <row r="177">
      <c r="A177" s="27" t="n"/>
      <c r="B177" s="33" t="n"/>
      <c r="C177" s="27" t="n"/>
      <c r="D177" s="27" t="n"/>
      <c r="E177" s="31" t="n"/>
      <c r="F177" s="22" t="n"/>
      <c r="G177" s="27" t="n"/>
      <c r="H177" s="28">
        <f>IF(B177="","",IF('Configuração'!$C$3&lt;&gt;"OK","Revisar premissas",IF(AND(B177&gt;='Configuração'!$B$3,B177&lt;='Configuração'!$B$4),"Atual",IF(AND(B177&gt;='Configuração'!$B$5,B177&lt;='Configuração'!$B$6),"Anterior","Fora dos períodos"))))</f>
        <v/>
      </c>
      <c r="I177" s="28">
        <f>IF(COUNTA(A177:G177)=0,"",IF(A177="","ID ausente",IF(COUNTIF($A$5:$A$204,A177)&gt;1,"ID duplicado",IF(OR(B177="",C177="",D177="",E177="",F177="",G177=""),"Dados incompletos",IF(OR(NOT(ISNUMBER(B177)),NOT(ISNUMBER(F177)),F177&lt;=0),"Data ou valor inválido",IF(COUNTIF('Listas'!$A$5:$A$104,C177)=0,"Fornecedor fora da lista",IF(COUNTIF('Listas'!$D$5:$D$24,D177)=0,"Categoria fora da lista",IF(AND(G177&lt;&gt;"Confirmada",G177&lt;&gt;"A revisar"),"Situação inválida",IF(G177="A revisar","Revisar lançamento","")))))))))</f>
        <v/>
      </c>
    </row>
    <row r="178">
      <c r="A178" s="27" t="n"/>
      <c r="B178" s="33" t="n"/>
      <c r="C178" s="27" t="n"/>
      <c r="D178" s="27" t="n"/>
      <c r="E178" s="31" t="n"/>
      <c r="F178" s="22" t="n"/>
      <c r="G178" s="27" t="n"/>
      <c r="H178" s="29">
        <f>IF(B178="","",IF('Configuração'!$C$3&lt;&gt;"OK","Revisar premissas",IF(AND(B178&gt;='Configuração'!$B$3,B178&lt;='Configuração'!$B$4),"Atual",IF(AND(B178&gt;='Configuração'!$B$5,B178&lt;='Configuração'!$B$6),"Anterior","Fora dos períodos"))))</f>
        <v/>
      </c>
      <c r="I178" s="29">
        <f>IF(COUNTA(A178:G178)=0,"",IF(A178="","ID ausente",IF(COUNTIF($A$5:$A$204,A178)&gt;1,"ID duplicado",IF(OR(B178="",C178="",D178="",E178="",F178="",G178=""),"Dados incompletos",IF(OR(NOT(ISNUMBER(B178)),NOT(ISNUMBER(F178)),F178&lt;=0),"Data ou valor inválido",IF(COUNTIF('Listas'!$A$5:$A$104,C178)=0,"Fornecedor fora da lista",IF(COUNTIF('Listas'!$D$5:$D$24,D178)=0,"Categoria fora da lista",IF(AND(G178&lt;&gt;"Confirmada",G178&lt;&gt;"A revisar"),"Situação inválida",IF(G178="A revisar","Revisar lançamento","")))))))))</f>
        <v/>
      </c>
    </row>
    <row r="179">
      <c r="A179" s="27" t="n"/>
      <c r="B179" s="33" t="n"/>
      <c r="C179" s="27" t="n"/>
      <c r="D179" s="27" t="n"/>
      <c r="E179" s="31" t="n"/>
      <c r="F179" s="22" t="n"/>
      <c r="G179" s="27" t="n"/>
      <c r="H179" s="28">
        <f>IF(B179="","",IF('Configuração'!$C$3&lt;&gt;"OK","Revisar premissas",IF(AND(B179&gt;='Configuração'!$B$3,B179&lt;='Configuração'!$B$4),"Atual",IF(AND(B179&gt;='Configuração'!$B$5,B179&lt;='Configuração'!$B$6),"Anterior","Fora dos períodos"))))</f>
        <v/>
      </c>
      <c r="I179" s="28">
        <f>IF(COUNTA(A179:G179)=0,"",IF(A179="","ID ausente",IF(COUNTIF($A$5:$A$204,A179)&gt;1,"ID duplicado",IF(OR(B179="",C179="",D179="",E179="",F179="",G179=""),"Dados incompletos",IF(OR(NOT(ISNUMBER(B179)),NOT(ISNUMBER(F179)),F179&lt;=0),"Data ou valor inválido",IF(COUNTIF('Listas'!$A$5:$A$104,C179)=0,"Fornecedor fora da lista",IF(COUNTIF('Listas'!$D$5:$D$24,D179)=0,"Categoria fora da lista",IF(AND(G179&lt;&gt;"Confirmada",G179&lt;&gt;"A revisar"),"Situação inválida",IF(G179="A revisar","Revisar lançamento","")))))))))</f>
        <v/>
      </c>
    </row>
    <row r="180">
      <c r="A180" s="27" t="n"/>
      <c r="B180" s="33" t="n"/>
      <c r="C180" s="27" t="n"/>
      <c r="D180" s="27" t="n"/>
      <c r="E180" s="31" t="n"/>
      <c r="F180" s="22" t="n"/>
      <c r="G180" s="27" t="n"/>
      <c r="H180" s="29">
        <f>IF(B180="","",IF('Configuração'!$C$3&lt;&gt;"OK","Revisar premissas",IF(AND(B180&gt;='Configuração'!$B$3,B180&lt;='Configuração'!$B$4),"Atual",IF(AND(B180&gt;='Configuração'!$B$5,B180&lt;='Configuração'!$B$6),"Anterior","Fora dos períodos"))))</f>
        <v/>
      </c>
      <c r="I180" s="29">
        <f>IF(COUNTA(A180:G180)=0,"",IF(A180="","ID ausente",IF(COUNTIF($A$5:$A$204,A180)&gt;1,"ID duplicado",IF(OR(B180="",C180="",D180="",E180="",F180="",G180=""),"Dados incompletos",IF(OR(NOT(ISNUMBER(B180)),NOT(ISNUMBER(F180)),F180&lt;=0),"Data ou valor inválido",IF(COUNTIF('Listas'!$A$5:$A$104,C180)=0,"Fornecedor fora da lista",IF(COUNTIF('Listas'!$D$5:$D$24,D180)=0,"Categoria fora da lista",IF(AND(G180&lt;&gt;"Confirmada",G180&lt;&gt;"A revisar"),"Situação inválida",IF(G180="A revisar","Revisar lançamento","")))))))))</f>
        <v/>
      </c>
    </row>
    <row r="181">
      <c r="A181" s="27" t="n"/>
      <c r="B181" s="33" t="n"/>
      <c r="C181" s="27" t="n"/>
      <c r="D181" s="27" t="n"/>
      <c r="E181" s="31" t="n"/>
      <c r="F181" s="22" t="n"/>
      <c r="G181" s="27" t="n"/>
      <c r="H181" s="28">
        <f>IF(B181="","",IF('Configuração'!$C$3&lt;&gt;"OK","Revisar premissas",IF(AND(B181&gt;='Configuração'!$B$3,B181&lt;='Configuração'!$B$4),"Atual",IF(AND(B181&gt;='Configuração'!$B$5,B181&lt;='Configuração'!$B$6),"Anterior","Fora dos períodos"))))</f>
        <v/>
      </c>
      <c r="I181" s="28">
        <f>IF(COUNTA(A181:G181)=0,"",IF(A181="","ID ausente",IF(COUNTIF($A$5:$A$204,A181)&gt;1,"ID duplicado",IF(OR(B181="",C181="",D181="",E181="",F181="",G181=""),"Dados incompletos",IF(OR(NOT(ISNUMBER(B181)),NOT(ISNUMBER(F181)),F181&lt;=0),"Data ou valor inválido",IF(COUNTIF('Listas'!$A$5:$A$104,C181)=0,"Fornecedor fora da lista",IF(COUNTIF('Listas'!$D$5:$D$24,D181)=0,"Categoria fora da lista",IF(AND(G181&lt;&gt;"Confirmada",G181&lt;&gt;"A revisar"),"Situação inválida",IF(G181="A revisar","Revisar lançamento","")))))))))</f>
        <v/>
      </c>
    </row>
    <row r="182">
      <c r="A182" s="27" t="n"/>
      <c r="B182" s="33" t="n"/>
      <c r="C182" s="27" t="n"/>
      <c r="D182" s="27" t="n"/>
      <c r="E182" s="31" t="n"/>
      <c r="F182" s="22" t="n"/>
      <c r="G182" s="27" t="n"/>
      <c r="H182" s="29">
        <f>IF(B182="","",IF('Configuração'!$C$3&lt;&gt;"OK","Revisar premissas",IF(AND(B182&gt;='Configuração'!$B$3,B182&lt;='Configuração'!$B$4),"Atual",IF(AND(B182&gt;='Configuração'!$B$5,B182&lt;='Configuração'!$B$6),"Anterior","Fora dos períodos"))))</f>
        <v/>
      </c>
      <c r="I182" s="29">
        <f>IF(COUNTA(A182:G182)=0,"",IF(A182="","ID ausente",IF(COUNTIF($A$5:$A$204,A182)&gt;1,"ID duplicado",IF(OR(B182="",C182="",D182="",E182="",F182="",G182=""),"Dados incompletos",IF(OR(NOT(ISNUMBER(B182)),NOT(ISNUMBER(F182)),F182&lt;=0),"Data ou valor inválido",IF(COUNTIF('Listas'!$A$5:$A$104,C182)=0,"Fornecedor fora da lista",IF(COUNTIF('Listas'!$D$5:$D$24,D182)=0,"Categoria fora da lista",IF(AND(G182&lt;&gt;"Confirmada",G182&lt;&gt;"A revisar"),"Situação inválida",IF(G182="A revisar","Revisar lançamento","")))))))))</f>
        <v/>
      </c>
    </row>
    <row r="183">
      <c r="A183" s="27" t="n"/>
      <c r="B183" s="33" t="n"/>
      <c r="C183" s="27" t="n"/>
      <c r="D183" s="27" t="n"/>
      <c r="E183" s="31" t="n"/>
      <c r="F183" s="22" t="n"/>
      <c r="G183" s="27" t="n"/>
      <c r="H183" s="28">
        <f>IF(B183="","",IF('Configuração'!$C$3&lt;&gt;"OK","Revisar premissas",IF(AND(B183&gt;='Configuração'!$B$3,B183&lt;='Configuração'!$B$4),"Atual",IF(AND(B183&gt;='Configuração'!$B$5,B183&lt;='Configuração'!$B$6),"Anterior","Fora dos períodos"))))</f>
        <v/>
      </c>
      <c r="I183" s="28">
        <f>IF(COUNTA(A183:G183)=0,"",IF(A183="","ID ausente",IF(COUNTIF($A$5:$A$204,A183)&gt;1,"ID duplicado",IF(OR(B183="",C183="",D183="",E183="",F183="",G183=""),"Dados incompletos",IF(OR(NOT(ISNUMBER(B183)),NOT(ISNUMBER(F183)),F183&lt;=0),"Data ou valor inválido",IF(COUNTIF('Listas'!$A$5:$A$104,C183)=0,"Fornecedor fora da lista",IF(COUNTIF('Listas'!$D$5:$D$24,D183)=0,"Categoria fora da lista",IF(AND(G183&lt;&gt;"Confirmada",G183&lt;&gt;"A revisar"),"Situação inválida",IF(G183="A revisar","Revisar lançamento","")))))))))</f>
        <v/>
      </c>
    </row>
    <row r="184">
      <c r="A184" s="27" t="n"/>
      <c r="B184" s="33" t="n"/>
      <c r="C184" s="27" t="n"/>
      <c r="D184" s="27" t="n"/>
      <c r="E184" s="31" t="n"/>
      <c r="F184" s="22" t="n"/>
      <c r="G184" s="27" t="n"/>
      <c r="H184" s="29">
        <f>IF(B184="","",IF('Configuração'!$C$3&lt;&gt;"OK","Revisar premissas",IF(AND(B184&gt;='Configuração'!$B$3,B184&lt;='Configuração'!$B$4),"Atual",IF(AND(B184&gt;='Configuração'!$B$5,B184&lt;='Configuração'!$B$6),"Anterior","Fora dos períodos"))))</f>
        <v/>
      </c>
      <c r="I184" s="29">
        <f>IF(COUNTA(A184:G184)=0,"",IF(A184="","ID ausente",IF(COUNTIF($A$5:$A$204,A184)&gt;1,"ID duplicado",IF(OR(B184="",C184="",D184="",E184="",F184="",G184=""),"Dados incompletos",IF(OR(NOT(ISNUMBER(B184)),NOT(ISNUMBER(F184)),F184&lt;=0),"Data ou valor inválido",IF(COUNTIF('Listas'!$A$5:$A$104,C184)=0,"Fornecedor fora da lista",IF(COUNTIF('Listas'!$D$5:$D$24,D184)=0,"Categoria fora da lista",IF(AND(G184&lt;&gt;"Confirmada",G184&lt;&gt;"A revisar"),"Situação inválida",IF(G184="A revisar","Revisar lançamento","")))))))))</f>
        <v/>
      </c>
    </row>
    <row r="185">
      <c r="A185" s="27" t="n"/>
      <c r="B185" s="33" t="n"/>
      <c r="C185" s="27" t="n"/>
      <c r="D185" s="27" t="n"/>
      <c r="E185" s="31" t="n"/>
      <c r="F185" s="22" t="n"/>
      <c r="G185" s="27" t="n"/>
      <c r="H185" s="28">
        <f>IF(B185="","",IF('Configuração'!$C$3&lt;&gt;"OK","Revisar premissas",IF(AND(B185&gt;='Configuração'!$B$3,B185&lt;='Configuração'!$B$4),"Atual",IF(AND(B185&gt;='Configuração'!$B$5,B185&lt;='Configuração'!$B$6),"Anterior","Fora dos períodos"))))</f>
        <v/>
      </c>
      <c r="I185" s="28">
        <f>IF(COUNTA(A185:G185)=0,"",IF(A185="","ID ausente",IF(COUNTIF($A$5:$A$204,A185)&gt;1,"ID duplicado",IF(OR(B185="",C185="",D185="",E185="",F185="",G185=""),"Dados incompletos",IF(OR(NOT(ISNUMBER(B185)),NOT(ISNUMBER(F185)),F185&lt;=0),"Data ou valor inválido",IF(COUNTIF('Listas'!$A$5:$A$104,C185)=0,"Fornecedor fora da lista",IF(COUNTIF('Listas'!$D$5:$D$24,D185)=0,"Categoria fora da lista",IF(AND(G185&lt;&gt;"Confirmada",G185&lt;&gt;"A revisar"),"Situação inválida",IF(G185="A revisar","Revisar lançamento","")))))))))</f>
        <v/>
      </c>
    </row>
    <row r="186">
      <c r="A186" s="27" t="n"/>
      <c r="B186" s="33" t="n"/>
      <c r="C186" s="27" t="n"/>
      <c r="D186" s="27" t="n"/>
      <c r="E186" s="31" t="n"/>
      <c r="F186" s="22" t="n"/>
      <c r="G186" s="27" t="n"/>
      <c r="H186" s="29">
        <f>IF(B186="","",IF('Configuração'!$C$3&lt;&gt;"OK","Revisar premissas",IF(AND(B186&gt;='Configuração'!$B$3,B186&lt;='Configuração'!$B$4),"Atual",IF(AND(B186&gt;='Configuração'!$B$5,B186&lt;='Configuração'!$B$6),"Anterior","Fora dos períodos"))))</f>
        <v/>
      </c>
      <c r="I186" s="29">
        <f>IF(COUNTA(A186:G186)=0,"",IF(A186="","ID ausente",IF(COUNTIF($A$5:$A$204,A186)&gt;1,"ID duplicado",IF(OR(B186="",C186="",D186="",E186="",F186="",G186=""),"Dados incompletos",IF(OR(NOT(ISNUMBER(B186)),NOT(ISNUMBER(F186)),F186&lt;=0),"Data ou valor inválido",IF(COUNTIF('Listas'!$A$5:$A$104,C186)=0,"Fornecedor fora da lista",IF(COUNTIF('Listas'!$D$5:$D$24,D186)=0,"Categoria fora da lista",IF(AND(G186&lt;&gt;"Confirmada",G186&lt;&gt;"A revisar"),"Situação inválida",IF(G186="A revisar","Revisar lançamento","")))))))))</f>
        <v/>
      </c>
    </row>
    <row r="187">
      <c r="A187" s="27" t="n"/>
      <c r="B187" s="33" t="n"/>
      <c r="C187" s="27" t="n"/>
      <c r="D187" s="27" t="n"/>
      <c r="E187" s="31" t="n"/>
      <c r="F187" s="22" t="n"/>
      <c r="G187" s="27" t="n"/>
      <c r="H187" s="28">
        <f>IF(B187="","",IF('Configuração'!$C$3&lt;&gt;"OK","Revisar premissas",IF(AND(B187&gt;='Configuração'!$B$3,B187&lt;='Configuração'!$B$4),"Atual",IF(AND(B187&gt;='Configuração'!$B$5,B187&lt;='Configuração'!$B$6),"Anterior","Fora dos períodos"))))</f>
        <v/>
      </c>
      <c r="I187" s="28">
        <f>IF(COUNTA(A187:G187)=0,"",IF(A187="","ID ausente",IF(COUNTIF($A$5:$A$204,A187)&gt;1,"ID duplicado",IF(OR(B187="",C187="",D187="",E187="",F187="",G187=""),"Dados incompletos",IF(OR(NOT(ISNUMBER(B187)),NOT(ISNUMBER(F187)),F187&lt;=0),"Data ou valor inválido",IF(COUNTIF('Listas'!$A$5:$A$104,C187)=0,"Fornecedor fora da lista",IF(COUNTIF('Listas'!$D$5:$D$24,D187)=0,"Categoria fora da lista",IF(AND(G187&lt;&gt;"Confirmada",G187&lt;&gt;"A revisar"),"Situação inválida",IF(G187="A revisar","Revisar lançamento","")))))))))</f>
        <v/>
      </c>
    </row>
    <row r="188">
      <c r="A188" s="27" t="n"/>
      <c r="B188" s="33" t="n"/>
      <c r="C188" s="27" t="n"/>
      <c r="D188" s="27" t="n"/>
      <c r="E188" s="31" t="n"/>
      <c r="F188" s="22" t="n"/>
      <c r="G188" s="27" t="n"/>
      <c r="H188" s="29">
        <f>IF(B188="","",IF('Configuração'!$C$3&lt;&gt;"OK","Revisar premissas",IF(AND(B188&gt;='Configuração'!$B$3,B188&lt;='Configuração'!$B$4),"Atual",IF(AND(B188&gt;='Configuração'!$B$5,B188&lt;='Configuração'!$B$6),"Anterior","Fora dos períodos"))))</f>
        <v/>
      </c>
      <c r="I188" s="29">
        <f>IF(COUNTA(A188:G188)=0,"",IF(A188="","ID ausente",IF(COUNTIF($A$5:$A$204,A188)&gt;1,"ID duplicado",IF(OR(B188="",C188="",D188="",E188="",F188="",G188=""),"Dados incompletos",IF(OR(NOT(ISNUMBER(B188)),NOT(ISNUMBER(F188)),F188&lt;=0),"Data ou valor inválido",IF(COUNTIF('Listas'!$A$5:$A$104,C188)=0,"Fornecedor fora da lista",IF(COUNTIF('Listas'!$D$5:$D$24,D188)=0,"Categoria fora da lista",IF(AND(G188&lt;&gt;"Confirmada",G188&lt;&gt;"A revisar"),"Situação inválida",IF(G188="A revisar","Revisar lançamento","")))))))))</f>
        <v/>
      </c>
    </row>
    <row r="189">
      <c r="A189" s="27" t="n"/>
      <c r="B189" s="33" t="n"/>
      <c r="C189" s="27" t="n"/>
      <c r="D189" s="27" t="n"/>
      <c r="E189" s="31" t="n"/>
      <c r="F189" s="22" t="n"/>
      <c r="G189" s="27" t="n"/>
      <c r="H189" s="28">
        <f>IF(B189="","",IF('Configuração'!$C$3&lt;&gt;"OK","Revisar premissas",IF(AND(B189&gt;='Configuração'!$B$3,B189&lt;='Configuração'!$B$4),"Atual",IF(AND(B189&gt;='Configuração'!$B$5,B189&lt;='Configuração'!$B$6),"Anterior","Fora dos períodos"))))</f>
        <v/>
      </c>
      <c r="I189" s="28">
        <f>IF(COUNTA(A189:G189)=0,"",IF(A189="","ID ausente",IF(COUNTIF($A$5:$A$204,A189)&gt;1,"ID duplicado",IF(OR(B189="",C189="",D189="",E189="",F189="",G189=""),"Dados incompletos",IF(OR(NOT(ISNUMBER(B189)),NOT(ISNUMBER(F189)),F189&lt;=0),"Data ou valor inválido",IF(COUNTIF('Listas'!$A$5:$A$104,C189)=0,"Fornecedor fora da lista",IF(COUNTIF('Listas'!$D$5:$D$24,D189)=0,"Categoria fora da lista",IF(AND(G189&lt;&gt;"Confirmada",G189&lt;&gt;"A revisar"),"Situação inválida",IF(G189="A revisar","Revisar lançamento","")))))))))</f>
        <v/>
      </c>
    </row>
    <row r="190">
      <c r="A190" s="27" t="n"/>
      <c r="B190" s="33" t="n"/>
      <c r="C190" s="27" t="n"/>
      <c r="D190" s="27" t="n"/>
      <c r="E190" s="31" t="n"/>
      <c r="F190" s="22" t="n"/>
      <c r="G190" s="27" t="n"/>
      <c r="H190" s="29">
        <f>IF(B190="","",IF('Configuração'!$C$3&lt;&gt;"OK","Revisar premissas",IF(AND(B190&gt;='Configuração'!$B$3,B190&lt;='Configuração'!$B$4),"Atual",IF(AND(B190&gt;='Configuração'!$B$5,B190&lt;='Configuração'!$B$6),"Anterior","Fora dos períodos"))))</f>
        <v/>
      </c>
      <c r="I190" s="29">
        <f>IF(COUNTA(A190:G190)=0,"",IF(A190="","ID ausente",IF(COUNTIF($A$5:$A$204,A190)&gt;1,"ID duplicado",IF(OR(B190="",C190="",D190="",E190="",F190="",G190=""),"Dados incompletos",IF(OR(NOT(ISNUMBER(B190)),NOT(ISNUMBER(F190)),F190&lt;=0),"Data ou valor inválido",IF(COUNTIF('Listas'!$A$5:$A$104,C190)=0,"Fornecedor fora da lista",IF(COUNTIF('Listas'!$D$5:$D$24,D190)=0,"Categoria fora da lista",IF(AND(G190&lt;&gt;"Confirmada",G190&lt;&gt;"A revisar"),"Situação inválida",IF(G190="A revisar","Revisar lançamento","")))))))))</f>
        <v/>
      </c>
    </row>
    <row r="191">
      <c r="A191" s="27" t="n"/>
      <c r="B191" s="33" t="n"/>
      <c r="C191" s="27" t="n"/>
      <c r="D191" s="27" t="n"/>
      <c r="E191" s="31" t="n"/>
      <c r="F191" s="22" t="n"/>
      <c r="G191" s="27" t="n"/>
      <c r="H191" s="28">
        <f>IF(B191="","",IF('Configuração'!$C$3&lt;&gt;"OK","Revisar premissas",IF(AND(B191&gt;='Configuração'!$B$3,B191&lt;='Configuração'!$B$4),"Atual",IF(AND(B191&gt;='Configuração'!$B$5,B191&lt;='Configuração'!$B$6),"Anterior","Fora dos períodos"))))</f>
        <v/>
      </c>
      <c r="I191" s="28">
        <f>IF(COUNTA(A191:G191)=0,"",IF(A191="","ID ausente",IF(COUNTIF($A$5:$A$204,A191)&gt;1,"ID duplicado",IF(OR(B191="",C191="",D191="",E191="",F191="",G191=""),"Dados incompletos",IF(OR(NOT(ISNUMBER(B191)),NOT(ISNUMBER(F191)),F191&lt;=0),"Data ou valor inválido",IF(COUNTIF('Listas'!$A$5:$A$104,C191)=0,"Fornecedor fora da lista",IF(COUNTIF('Listas'!$D$5:$D$24,D191)=0,"Categoria fora da lista",IF(AND(G191&lt;&gt;"Confirmada",G191&lt;&gt;"A revisar"),"Situação inválida",IF(G191="A revisar","Revisar lançamento","")))))))))</f>
        <v/>
      </c>
    </row>
    <row r="192">
      <c r="A192" s="27" t="n"/>
      <c r="B192" s="33" t="n"/>
      <c r="C192" s="27" t="n"/>
      <c r="D192" s="27" t="n"/>
      <c r="E192" s="31" t="n"/>
      <c r="F192" s="22" t="n"/>
      <c r="G192" s="27" t="n"/>
      <c r="H192" s="29">
        <f>IF(B192="","",IF('Configuração'!$C$3&lt;&gt;"OK","Revisar premissas",IF(AND(B192&gt;='Configuração'!$B$3,B192&lt;='Configuração'!$B$4),"Atual",IF(AND(B192&gt;='Configuração'!$B$5,B192&lt;='Configuração'!$B$6),"Anterior","Fora dos períodos"))))</f>
        <v/>
      </c>
      <c r="I192" s="29">
        <f>IF(COUNTA(A192:G192)=0,"",IF(A192="","ID ausente",IF(COUNTIF($A$5:$A$204,A192)&gt;1,"ID duplicado",IF(OR(B192="",C192="",D192="",E192="",F192="",G192=""),"Dados incompletos",IF(OR(NOT(ISNUMBER(B192)),NOT(ISNUMBER(F192)),F192&lt;=0),"Data ou valor inválido",IF(COUNTIF('Listas'!$A$5:$A$104,C192)=0,"Fornecedor fora da lista",IF(COUNTIF('Listas'!$D$5:$D$24,D192)=0,"Categoria fora da lista",IF(AND(G192&lt;&gt;"Confirmada",G192&lt;&gt;"A revisar"),"Situação inválida",IF(G192="A revisar","Revisar lançamento","")))))))))</f>
        <v/>
      </c>
    </row>
    <row r="193">
      <c r="A193" s="27" t="n"/>
      <c r="B193" s="33" t="n"/>
      <c r="C193" s="27" t="n"/>
      <c r="D193" s="27" t="n"/>
      <c r="E193" s="31" t="n"/>
      <c r="F193" s="22" t="n"/>
      <c r="G193" s="27" t="n"/>
      <c r="H193" s="28">
        <f>IF(B193="","",IF('Configuração'!$C$3&lt;&gt;"OK","Revisar premissas",IF(AND(B193&gt;='Configuração'!$B$3,B193&lt;='Configuração'!$B$4),"Atual",IF(AND(B193&gt;='Configuração'!$B$5,B193&lt;='Configuração'!$B$6),"Anterior","Fora dos períodos"))))</f>
        <v/>
      </c>
      <c r="I193" s="28">
        <f>IF(COUNTA(A193:G193)=0,"",IF(A193="","ID ausente",IF(COUNTIF($A$5:$A$204,A193)&gt;1,"ID duplicado",IF(OR(B193="",C193="",D193="",E193="",F193="",G193=""),"Dados incompletos",IF(OR(NOT(ISNUMBER(B193)),NOT(ISNUMBER(F193)),F193&lt;=0),"Data ou valor inválido",IF(COUNTIF('Listas'!$A$5:$A$104,C193)=0,"Fornecedor fora da lista",IF(COUNTIF('Listas'!$D$5:$D$24,D193)=0,"Categoria fora da lista",IF(AND(G193&lt;&gt;"Confirmada",G193&lt;&gt;"A revisar"),"Situação inválida",IF(G193="A revisar","Revisar lançamento","")))))))))</f>
        <v/>
      </c>
    </row>
    <row r="194">
      <c r="A194" s="27" t="n"/>
      <c r="B194" s="33" t="n"/>
      <c r="C194" s="27" t="n"/>
      <c r="D194" s="27" t="n"/>
      <c r="E194" s="31" t="n"/>
      <c r="F194" s="22" t="n"/>
      <c r="G194" s="27" t="n"/>
      <c r="H194" s="29">
        <f>IF(B194="","",IF('Configuração'!$C$3&lt;&gt;"OK","Revisar premissas",IF(AND(B194&gt;='Configuração'!$B$3,B194&lt;='Configuração'!$B$4),"Atual",IF(AND(B194&gt;='Configuração'!$B$5,B194&lt;='Configuração'!$B$6),"Anterior","Fora dos períodos"))))</f>
        <v/>
      </c>
      <c r="I194" s="29">
        <f>IF(COUNTA(A194:G194)=0,"",IF(A194="","ID ausente",IF(COUNTIF($A$5:$A$204,A194)&gt;1,"ID duplicado",IF(OR(B194="",C194="",D194="",E194="",F194="",G194=""),"Dados incompletos",IF(OR(NOT(ISNUMBER(B194)),NOT(ISNUMBER(F194)),F194&lt;=0),"Data ou valor inválido",IF(COUNTIF('Listas'!$A$5:$A$104,C194)=0,"Fornecedor fora da lista",IF(COUNTIF('Listas'!$D$5:$D$24,D194)=0,"Categoria fora da lista",IF(AND(G194&lt;&gt;"Confirmada",G194&lt;&gt;"A revisar"),"Situação inválida",IF(G194="A revisar","Revisar lançamento","")))))))))</f>
        <v/>
      </c>
    </row>
    <row r="195">
      <c r="A195" s="27" t="n"/>
      <c r="B195" s="33" t="n"/>
      <c r="C195" s="27" t="n"/>
      <c r="D195" s="27" t="n"/>
      <c r="E195" s="31" t="n"/>
      <c r="F195" s="22" t="n"/>
      <c r="G195" s="27" t="n"/>
      <c r="H195" s="28">
        <f>IF(B195="","",IF('Configuração'!$C$3&lt;&gt;"OK","Revisar premissas",IF(AND(B195&gt;='Configuração'!$B$3,B195&lt;='Configuração'!$B$4),"Atual",IF(AND(B195&gt;='Configuração'!$B$5,B195&lt;='Configuração'!$B$6),"Anterior","Fora dos períodos"))))</f>
        <v/>
      </c>
      <c r="I195" s="28">
        <f>IF(COUNTA(A195:G195)=0,"",IF(A195="","ID ausente",IF(COUNTIF($A$5:$A$204,A195)&gt;1,"ID duplicado",IF(OR(B195="",C195="",D195="",E195="",F195="",G195=""),"Dados incompletos",IF(OR(NOT(ISNUMBER(B195)),NOT(ISNUMBER(F195)),F195&lt;=0),"Data ou valor inválido",IF(COUNTIF('Listas'!$A$5:$A$104,C195)=0,"Fornecedor fora da lista",IF(COUNTIF('Listas'!$D$5:$D$24,D195)=0,"Categoria fora da lista",IF(AND(G195&lt;&gt;"Confirmada",G195&lt;&gt;"A revisar"),"Situação inválida",IF(G195="A revisar","Revisar lançamento","")))))))))</f>
        <v/>
      </c>
    </row>
    <row r="196">
      <c r="A196" s="27" t="n"/>
      <c r="B196" s="33" t="n"/>
      <c r="C196" s="27" t="n"/>
      <c r="D196" s="27" t="n"/>
      <c r="E196" s="31" t="n"/>
      <c r="F196" s="22" t="n"/>
      <c r="G196" s="27" t="n"/>
      <c r="H196" s="29">
        <f>IF(B196="","",IF('Configuração'!$C$3&lt;&gt;"OK","Revisar premissas",IF(AND(B196&gt;='Configuração'!$B$3,B196&lt;='Configuração'!$B$4),"Atual",IF(AND(B196&gt;='Configuração'!$B$5,B196&lt;='Configuração'!$B$6),"Anterior","Fora dos períodos"))))</f>
        <v/>
      </c>
      <c r="I196" s="29">
        <f>IF(COUNTA(A196:G196)=0,"",IF(A196="","ID ausente",IF(COUNTIF($A$5:$A$204,A196)&gt;1,"ID duplicado",IF(OR(B196="",C196="",D196="",E196="",F196="",G196=""),"Dados incompletos",IF(OR(NOT(ISNUMBER(B196)),NOT(ISNUMBER(F196)),F196&lt;=0),"Data ou valor inválido",IF(COUNTIF('Listas'!$A$5:$A$104,C196)=0,"Fornecedor fora da lista",IF(COUNTIF('Listas'!$D$5:$D$24,D196)=0,"Categoria fora da lista",IF(AND(G196&lt;&gt;"Confirmada",G196&lt;&gt;"A revisar"),"Situação inválida",IF(G196="A revisar","Revisar lançamento","")))))))))</f>
        <v/>
      </c>
    </row>
    <row r="197">
      <c r="A197" s="27" t="n"/>
      <c r="B197" s="33" t="n"/>
      <c r="C197" s="27" t="n"/>
      <c r="D197" s="27" t="n"/>
      <c r="E197" s="31" t="n"/>
      <c r="F197" s="22" t="n"/>
      <c r="G197" s="27" t="n"/>
      <c r="H197" s="28">
        <f>IF(B197="","",IF('Configuração'!$C$3&lt;&gt;"OK","Revisar premissas",IF(AND(B197&gt;='Configuração'!$B$3,B197&lt;='Configuração'!$B$4),"Atual",IF(AND(B197&gt;='Configuração'!$B$5,B197&lt;='Configuração'!$B$6),"Anterior","Fora dos períodos"))))</f>
        <v/>
      </c>
      <c r="I197" s="28">
        <f>IF(COUNTA(A197:G197)=0,"",IF(A197="","ID ausente",IF(COUNTIF($A$5:$A$204,A197)&gt;1,"ID duplicado",IF(OR(B197="",C197="",D197="",E197="",F197="",G197=""),"Dados incompletos",IF(OR(NOT(ISNUMBER(B197)),NOT(ISNUMBER(F197)),F197&lt;=0),"Data ou valor inválido",IF(COUNTIF('Listas'!$A$5:$A$104,C197)=0,"Fornecedor fora da lista",IF(COUNTIF('Listas'!$D$5:$D$24,D197)=0,"Categoria fora da lista",IF(AND(G197&lt;&gt;"Confirmada",G197&lt;&gt;"A revisar"),"Situação inválida",IF(G197="A revisar","Revisar lançamento","")))))))))</f>
        <v/>
      </c>
    </row>
    <row r="198">
      <c r="A198" s="27" t="n"/>
      <c r="B198" s="33" t="n"/>
      <c r="C198" s="27" t="n"/>
      <c r="D198" s="27" t="n"/>
      <c r="E198" s="31" t="n"/>
      <c r="F198" s="22" t="n"/>
      <c r="G198" s="27" t="n"/>
      <c r="H198" s="29">
        <f>IF(B198="","",IF('Configuração'!$C$3&lt;&gt;"OK","Revisar premissas",IF(AND(B198&gt;='Configuração'!$B$3,B198&lt;='Configuração'!$B$4),"Atual",IF(AND(B198&gt;='Configuração'!$B$5,B198&lt;='Configuração'!$B$6),"Anterior","Fora dos períodos"))))</f>
        <v/>
      </c>
      <c r="I198" s="29">
        <f>IF(COUNTA(A198:G198)=0,"",IF(A198="","ID ausente",IF(COUNTIF($A$5:$A$204,A198)&gt;1,"ID duplicado",IF(OR(B198="",C198="",D198="",E198="",F198="",G198=""),"Dados incompletos",IF(OR(NOT(ISNUMBER(B198)),NOT(ISNUMBER(F198)),F198&lt;=0),"Data ou valor inválido",IF(COUNTIF('Listas'!$A$5:$A$104,C198)=0,"Fornecedor fora da lista",IF(COUNTIF('Listas'!$D$5:$D$24,D198)=0,"Categoria fora da lista",IF(AND(G198&lt;&gt;"Confirmada",G198&lt;&gt;"A revisar"),"Situação inválida",IF(G198="A revisar","Revisar lançamento","")))))))))</f>
        <v/>
      </c>
    </row>
    <row r="199">
      <c r="A199" s="27" t="n"/>
      <c r="B199" s="33" t="n"/>
      <c r="C199" s="27" t="n"/>
      <c r="D199" s="27" t="n"/>
      <c r="E199" s="31" t="n"/>
      <c r="F199" s="22" t="n"/>
      <c r="G199" s="27" t="n"/>
      <c r="H199" s="28">
        <f>IF(B199="","",IF('Configuração'!$C$3&lt;&gt;"OK","Revisar premissas",IF(AND(B199&gt;='Configuração'!$B$3,B199&lt;='Configuração'!$B$4),"Atual",IF(AND(B199&gt;='Configuração'!$B$5,B199&lt;='Configuração'!$B$6),"Anterior","Fora dos períodos"))))</f>
        <v/>
      </c>
      <c r="I199" s="28">
        <f>IF(COUNTA(A199:G199)=0,"",IF(A199="","ID ausente",IF(COUNTIF($A$5:$A$204,A199)&gt;1,"ID duplicado",IF(OR(B199="",C199="",D199="",E199="",F199="",G199=""),"Dados incompletos",IF(OR(NOT(ISNUMBER(B199)),NOT(ISNUMBER(F199)),F199&lt;=0),"Data ou valor inválido",IF(COUNTIF('Listas'!$A$5:$A$104,C199)=0,"Fornecedor fora da lista",IF(COUNTIF('Listas'!$D$5:$D$24,D199)=0,"Categoria fora da lista",IF(AND(G199&lt;&gt;"Confirmada",G199&lt;&gt;"A revisar"),"Situação inválida",IF(G199="A revisar","Revisar lançamento","")))))))))</f>
        <v/>
      </c>
    </row>
    <row r="200">
      <c r="A200" s="27" t="n"/>
      <c r="B200" s="33" t="n"/>
      <c r="C200" s="27" t="n"/>
      <c r="D200" s="27" t="n"/>
      <c r="E200" s="31" t="n"/>
      <c r="F200" s="22" t="n"/>
      <c r="G200" s="27" t="n"/>
      <c r="H200" s="29">
        <f>IF(B200="","",IF('Configuração'!$C$3&lt;&gt;"OK","Revisar premissas",IF(AND(B200&gt;='Configuração'!$B$3,B200&lt;='Configuração'!$B$4),"Atual",IF(AND(B200&gt;='Configuração'!$B$5,B200&lt;='Configuração'!$B$6),"Anterior","Fora dos períodos"))))</f>
        <v/>
      </c>
      <c r="I200" s="29">
        <f>IF(COUNTA(A200:G200)=0,"",IF(A200="","ID ausente",IF(COUNTIF($A$5:$A$204,A200)&gt;1,"ID duplicado",IF(OR(B200="",C200="",D200="",E200="",F200="",G200=""),"Dados incompletos",IF(OR(NOT(ISNUMBER(B200)),NOT(ISNUMBER(F200)),F200&lt;=0),"Data ou valor inválido",IF(COUNTIF('Listas'!$A$5:$A$104,C200)=0,"Fornecedor fora da lista",IF(COUNTIF('Listas'!$D$5:$D$24,D200)=0,"Categoria fora da lista",IF(AND(G200&lt;&gt;"Confirmada",G200&lt;&gt;"A revisar"),"Situação inválida",IF(G200="A revisar","Revisar lançamento","")))))))))</f>
        <v/>
      </c>
    </row>
    <row r="201">
      <c r="A201" s="27" t="n"/>
      <c r="B201" s="33" t="n"/>
      <c r="C201" s="27" t="n"/>
      <c r="D201" s="27" t="n"/>
      <c r="E201" s="31" t="n"/>
      <c r="F201" s="22" t="n"/>
      <c r="G201" s="27" t="n"/>
      <c r="H201" s="28">
        <f>IF(B201="","",IF('Configuração'!$C$3&lt;&gt;"OK","Revisar premissas",IF(AND(B201&gt;='Configuração'!$B$3,B201&lt;='Configuração'!$B$4),"Atual",IF(AND(B201&gt;='Configuração'!$B$5,B201&lt;='Configuração'!$B$6),"Anterior","Fora dos períodos"))))</f>
        <v/>
      </c>
      <c r="I201" s="28">
        <f>IF(COUNTA(A201:G201)=0,"",IF(A201="","ID ausente",IF(COUNTIF($A$5:$A$204,A201)&gt;1,"ID duplicado",IF(OR(B201="",C201="",D201="",E201="",F201="",G201=""),"Dados incompletos",IF(OR(NOT(ISNUMBER(B201)),NOT(ISNUMBER(F201)),F201&lt;=0),"Data ou valor inválido",IF(COUNTIF('Listas'!$A$5:$A$104,C201)=0,"Fornecedor fora da lista",IF(COUNTIF('Listas'!$D$5:$D$24,D201)=0,"Categoria fora da lista",IF(AND(G201&lt;&gt;"Confirmada",G201&lt;&gt;"A revisar"),"Situação inválida",IF(G201="A revisar","Revisar lançamento","")))))))))</f>
        <v/>
      </c>
    </row>
    <row r="202">
      <c r="A202" s="27" t="n"/>
      <c r="B202" s="33" t="n"/>
      <c r="C202" s="27" t="n"/>
      <c r="D202" s="27" t="n"/>
      <c r="E202" s="31" t="n"/>
      <c r="F202" s="22" t="n"/>
      <c r="G202" s="27" t="n"/>
      <c r="H202" s="29">
        <f>IF(B202="","",IF('Configuração'!$C$3&lt;&gt;"OK","Revisar premissas",IF(AND(B202&gt;='Configuração'!$B$3,B202&lt;='Configuração'!$B$4),"Atual",IF(AND(B202&gt;='Configuração'!$B$5,B202&lt;='Configuração'!$B$6),"Anterior","Fora dos períodos"))))</f>
        <v/>
      </c>
      <c r="I202" s="29">
        <f>IF(COUNTA(A202:G202)=0,"",IF(A202="","ID ausente",IF(COUNTIF($A$5:$A$204,A202)&gt;1,"ID duplicado",IF(OR(B202="",C202="",D202="",E202="",F202="",G202=""),"Dados incompletos",IF(OR(NOT(ISNUMBER(B202)),NOT(ISNUMBER(F202)),F202&lt;=0),"Data ou valor inválido",IF(COUNTIF('Listas'!$A$5:$A$104,C202)=0,"Fornecedor fora da lista",IF(COUNTIF('Listas'!$D$5:$D$24,D202)=0,"Categoria fora da lista",IF(AND(G202&lt;&gt;"Confirmada",G202&lt;&gt;"A revisar"),"Situação inválida",IF(G202="A revisar","Revisar lançamento","")))))))))</f>
        <v/>
      </c>
    </row>
    <row r="203">
      <c r="A203" s="27" t="n"/>
      <c r="B203" s="33" t="n"/>
      <c r="C203" s="27" t="n"/>
      <c r="D203" s="27" t="n"/>
      <c r="E203" s="31" t="n"/>
      <c r="F203" s="22" t="n"/>
      <c r="G203" s="27" t="n"/>
      <c r="H203" s="28">
        <f>IF(B203="","",IF('Configuração'!$C$3&lt;&gt;"OK","Revisar premissas",IF(AND(B203&gt;='Configuração'!$B$3,B203&lt;='Configuração'!$B$4),"Atual",IF(AND(B203&gt;='Configuração'!$B$5,B203&lt;='Configuração'!$B$6),"Anterior","Fora dos períodos"))))</f>
        <v/>
      </c>
      <c r="I203" s="28">
        <f>IF(COUNTA(A203:G203)=0,"",IF(A203="","ID ausente",IF(COUNTIF($A$5:$A$204,A203)&gt;1,"ID duplicado",IF(OR(B203="",C203="",D203="",E203="",F203="",G203=""),"Dados incompletos",IF(OR(NOT(ISNUMBER(B203)),NOT(ISNUMBER(F203)),F203&lt;=0),"Data ou valor inválido",IF(COUNTIF('Listas'!$A$5:$A$104,C203)=0,"Fornecedor fora da lista",IF(COUNTIF('Listas'!$D$5:$D$24,D203)=0,"Categoria fora da lista",IF(AND(G203&lt;&gt;"Confirmada",G203&lt;&gt;"A revisar"),"Situação inválida",IF(G203="A revisar","Revisar lançamento","")))))))))</f>
        <v/>
      </c>
    </row>
    <row r="204">
      <c r="A204" s="27" t="n"/>
      <c r="B204" s="33" t="n"/>
      <c r="C204" s="27" t="n"/>
      <c r="D204" s="27" t="n"/>
      <c r="E204" s="31" t="n"/>
      <c r="F204" s="22" t="n"/>
      <c r="G204" s="27" t="n"/>
      <c r="H204" s="29">
        <f>IF(B204="","",IF('Configuração'!$C$3&lt;&gt;"OK","Revisar premissas",IF(AND(B204&gt;='Configuração'!$B$3,B204&lt;='Configuração'!$B$4),"Atual",IF(AND(B204&gt;='Configuração'!$B$5,B204&lt;='Configuração'!$B$6),"Anterior","Fora dos períodos"))))</f>
        <v/>
      </c>
      <c r="I204" s="29">
        <f>IF(COUNTA(A204:G204)=0,"",IF(A204="","ID ausente",IF(COUNTIF($A$5:$A$204,A204)&gt;1,"ID duplicado",IF(OR(B204="",C204="",D204="",E204="",F204="",G204=""),"Dados incompletos",IF(OR(NOT(ISNUMBER(B204)),NOT(ISNUMBER(F204)),F204&lt;=0),"Data ou valor inválido",IF(COUNTIF('Listas'!$A$5:$A$104,C204)=0,"Fornecedor fora da lista",IF(COUNTIF('Listas'!$D$5:$D$24,D204)=0,"Categoria fora da lista",IF(AND(G204&lt;&gt;"Confirmada",G204&lt;&gt;"A revisar"),"Situação inválida",IF(G204="A revisar","Revisar lançamento","")))))))))</f>
        <v/>
      </c>
    </row>
  </sheetData>
  <autoFilter ref="A4:I204"/>
  <mergeCells count="1">
    <mergeCell ref="A1:I1"/>
  </mergeCells>
  <conditionalFormatting sqref="I5:I204">
    <cfRule type="expression" priority="1" dxfId="2">
      <formula>AND($I5&lt;&gt;"",$I5&lt;&gt;"Revisar lançamento")</formula>
    </cfRule>
    <cfRule type="expression" priority="2" dxfId="5">
      <formula>$I5="Revisar lançamento"</formula>
    </cfRule>
  </conditionalFormatting>
  <conditionalFormatting sqref="H5:H204">
    <cfRule type="expression" priority="3" dxfId="4">
      <formula>$H5="Fora dos períodos"</formula>
    </cfRule>
    <cfRule type="expression" priority="4" dxfId="6">
      <formula>$H5="Revisar premissas"</formula>
    </cfRule>
  </conditionalFormatting>
  <dataValidations count="7">
    <dataValidation sqref="A5:A204" showDropDown="0" showInputMessage="0" showErrorMessage="1" allowBlank="0" errorTitle="ID duplicado" error="Informe um ID único ou deixe a célula vazia." type="custom" errorStyle="stop">
      <formula1>OR(A5="",COUNTIF($A$5:$A$204,A5)=1)</formula1>
    </dataValidation>
    <dataValidation sqref="B5:B204" showDropDown="0" showInputMessage="0" showErrorMessage="1" allowBlank="0" errorTitle="Data inválida" error="Informe uma data entre 01/01/2000 e 31/12/2100." type="date" errorStyle="stop" operator="between">
      <formula1>DATE(2000,1,1)</formula1>
      <formula2>DATE(2100,12,31)</formula2>
    </dataValidation>
    <dataValidation sqref="C5:C204" showDropDown="0" showInputMessage="0" showErrorMessage="1" allowBlank="0" errorTitle="Fornecedor inválido" error="Selecione um fornecedor cadastrado na planilha Listas." type="list" errorStyle="stop">
      <formula1>INDIRECT("'Listas'!$A$5:$A$104")</formula1>
    </dataValidation>
    <dataValidation sqref="D5:D204" showDropDown="0" showInputMessage="0" showErrorMessage="1" allowBlank="0" errorTitle="Categoria inválida" error="Selecione uma categoria permitida na planilha Listas." type="list" errorStyle="stop">
      <formula1>INDIRECT("'Listas'!$D$5:$D$24")</formula1>
    </dataValidation>
    <dataValidation sqref="E5:E204" showDropDown="0" showInputMessage="0" showErrorMessage="1" allowBlank="0" errorTitle="Descrição muito longa" error="Informe uma descrição com até 120 caracteres." type="textLength" errorStyle="stop" operator="lessThanOrEqual">
      <formula1>120</formula1>
    </dataValidation>
    <dataValidation sqref="F5:F204" showDropDown="0" showInputMessage="0" showErrorMessage="1" allowBlank="0" errorTitle="Valor inválido" error="Informe um valor numérico maior que zero." type="decimal" errorStyle="stop" operator="greaterThan">
      <formula1>0</formula1>
    </dataValidation>
    <dataValidation sqref="G5:G204" showDropDown="0" showInputMessage="0" showErrorMessage="1" allowBlank="0" errorTitle="Situação inválida" error="Selecione “Confirmada” ou “A revisar”." type="list" errorStyle="stop">
      <formula1>INDIRECT("'Listas'!$F$5:$F$6")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Despesas da igreja por fornecedor</dc:title>
  <dc:description xmlns:dc="http://purl.org/dc/elements/1.1/">Arquivo autônomo para análise administrativa de despesas confirmadas, com dados exclusivamente fictícios.</dc:description>
  <dc:subject xmlns:dc="http://purl.org/dc/elements/1.1/">Comparação administrativa de despesas confirmadas por fornecedor</dc:subject>
  <dcterms:created xmlns:dcterms="http://purl.org/dc/terms/" xmlns:xsi="http://www.w3.org/2001/XMLSchema-instance" xsi:type="dcterms:W3CDTF">2026-09-11T04:12:09Z</dcterms:created>
  <dcterms:modified xmlns:dcterms="http://purl.org/dc/terms/" xmlns:xsi="http://www.w3.org/2001/XMLSchema-instance" xsi:type="dcterms:W3CDTF">2026-09-11T04:12:10+00:00Z</dcterms:modified>
</cp:coreProperties>
</file>