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Lançamentos" sheetId="3" state="visible" r:id="rId3"/>
  </sheets>
  <definedNames>
    <definedName name="_xlnm._FilterDatabase" localSheetId="0" hidden="1">'Resumo'!$A$17:$D$25</definedName>
    <definedName name="_xlnm.Print_Area" localSheetId="0">'Resumo'!$A$1:$D$30</definedName>
    <definedName name="_xlnm._FilterDatabase" localSheetId="1" hidden="1">'Premissas'!$D$1:$E$21</definedName>
    <definedName name="_xlnm.Print_Area" localSheetId="1">'Premissas'!$A$1:$K$21</definedName>
    <definedName name="_xlnm._FilterDatabase" localSheetId="2" hidden="1">'Lançamentos'!$A$3:$O$203</definedName>
    <definedName name="_xlnm.Print_Area" localSheetId="2">'Lançamentos'!$A$1:$O$203</definedName>
  </definedNames>
  <calcPr calcId="0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&quot;R$&quot; #,##0.00;[Red]-&quot;R$&quot; #,##0.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0"/>
    </font>
    <font>
      <name val="Calibri"/>
      <color rgb="00233332"/>
      <sz val="10"/>
    </font>
    <font>
      <name val="Calibri"/>
      <b val="1"/>
      <color rgb="00233332"/>
      <sz val="10"/>
    </font>
    <font>
      <name val="Calibri"/>
      <i val="1"/>
      <color rgb="005D6C68"/>
      <sz val="9"/>
    </font>
  </fonts>
  <fills count="8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C8873A"/>
      </patternFill>
    </fill>
    <fill>
      <patternFill patternType="solid">
        <fgColor rgb="00FFF1C9"/>
      </patternFill>
    </fill>
    <fill>
      <patternFill patternType="solid">
        <fgColor rgb="00E8EEEB"/>
      </patternFill>
    </fill>
    <fill>
      <patternFill patternType="solid">
        <fgColor rgb="00FFFFFF"/>
      </patternFill>
    </fill>
    <fill>
      <patternFill patternType="solid">
        <fgColor rgb="00F3F7F4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7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/>
    </xf>
    <xf numFmtId="165" fontId="3" fillId="7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right" vertical="center"/>
    </xf>
    <xf numFmtId="164" fontId="4" fillId="7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5" fontId="4" fillId="6" borderId="1" applyAlignment="1" pivotButton="0" quotePrefix="0" xfId="0">
      <alignment horizontal="right" vertical="center"/>
    </xf>
    <xf numFmtId="165" fontId="3" fillId="7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6">
    <dxf>
      <font>
        <name val="Calibri"/>
        <b val="1"/>
        <color rgb="00B84A3A"/>
        <sz val="10"/>
      </font>
      <fill>
        <patternFill patternType="solid">
          <fgColor rgb="00F6DEDB"/>
        </patternFill>
      </fill>
    </dxf>
    <dxf>
      <fill>
        <patternFill patternType="solid">
          <fgColor rgb="00FFF1C9"/>
        </patternFill>
      </fill>
    </dxf>
    <dxf>
      <font>
        <name val="Calibri"/>
        <b val="1"/>
        <color rgb="00B84A3A"/>
        <sz val="10"/>
      </font>
      <fill>
        <patternFill patternType="solid">
          <fgColor rgb="00F8DFC0"/>
        </patternFill>
      </fill>
    </dxf>
    <dxf>
      <font>
        <name val="Calibri"/>
        <b val="1"/>
        <color rgb="002F7A68"/>
        <sz val="10"/>
      </font>
      <fill>
        <patternFill patternType="solid">
          <fgColor rgb="00DCEFE8"/>
        </patternFill>
      </fill>
    </dxf>
    <dxf>
      <font>
        <name val="Calibri"/>
        <b val="1"/>
        <color rgb="002F7A68"/>
        <sz val="10"/>
      </font>
    </dxf>
    <dxf>
      <font>
        <name val="Calibri"/>
        <strike val="1"/>
        <color rgb="005D6C68"/>
        <sz val="10"/>
      </font>
      <fill>
        <patternFill patternType="solid">
          <fgColor rgb="00E2E6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F7A68"/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22" customWidth="1" min="3" max="3"/>
    <col width="21" customWidth="1" min="4" max="4"/>
  </cols>
  <sheetData>
    <row r="1" ht="30" customHeight="1">
      <c r="A1" s="1" t="inlineStr">
        <is>
          <t>Resumo mensal — controle financeiro administrativo</t>
        </is>
      </c>
      <c r="B1" s="28" t="n"/>
      <c r="C1" s="28" t="n"/>
      <c r="D1" s="29" t="n"/>
    </row>
    <row r="2"/>
    <row r="3">
      <c r="A3" s="2" t="inlineStr">
        <is>
          <t>Mês em análise</t>
        </is>
      </c>
      <c r="B3" s="30">
        <f>IF('Premissas'!$B$4="","",'Premissas'!$B$4)</f>
        <v/>
      </c>
    </row>
    <row r="4">
      <c r="A4" s="4" t="inlineStr">
        <is>
          <t>Último dia do período</t>
        </is>
      </c>
      <c r="B4" s="31">
        <f>IF(B3="","",EOMONTH(B3,0))</f>
        <v/>
      </c>
    </row>
    <row r="5"/>
    <row r="6">
      <c r="A6" s="4" t="inlineStr">
        <is>
          <t>Saldo inicial do mês</t>
        </is>
      </c>
      <c r="B6" s="32">
        <f>IF($B$3="","",'Premissas'!$B$3+SUMIFS('Lançamentos'!$J$4:$J$203,'Lançamentos'!$B$4:$B$203,"&gt;="&amp;'Premissas'!$B$2,'Lançamentos'!$B$4:$B$203,"&lt;"&amp;$B$3)-SUMIFS('Lançamentos'!$K$4:$K$203,'Lançamentos'!$B$4:$B$203,"&gt;="&amp;'Premissas'!$B$2,'Lançamentos'!$B$4:$B$203,"&lt;"&amp;$B$3))</f>
        <v/>
      </c>
    </row>
    <row r="7">
      <c r="A7" s="2" t="inlineStr">
        <is>
          <t>Receitas confirmadas</t>
        </is>
      </c>
      <c r="B7" s="33">
        <f>IF($B$3="","",SUMIFS('Lançamentos'!$J$4:$J$203,'Lançamentos'!$B$4:$B$203,"&gt;="&amp;$B$3,'Lançamentos'!$B$4:$B$203,"&lt;="&amp;$B$4))</f>
        <v/>
      </c>
    </row>
    <row r="8">
      <c r="A8" s="4" t="inlineStr">
        <is>
          <t>Despesas confirmadas</t>
        </is>
      </c>
      <c r="B8" s="32">
        <f>IF($B$3="","",SUMIFS('Lançamentos'!$K$4:$K$203,'Lançamentos'!$B$4:$B$203,"&gt;="&amp;$B$3,'Lançamentos'!$B$4:$B$203,"&lt;="&amp;$B$4))</f>
        <v/>
      </c>
    </row>
    <row r="9">
      <c r="A9" s="2" t="inlineStr">
        <is>
          <t>Movimento líquido</t>
        </is>
      </c>
      <c r="B9" s="33">
        <f>IF(OR(B7="",B8=""),"",B7-B8)</f>
        <v/>
      </c>
    </row>
    <row r="10">
      <c r="A10" s="4" t="inlineStr">
        <is>
          <t>Saldo final apurado</t>
        </is>
      </c>
      <c r="B10" s="32">
        <f>IF(OR(B6="",B9=""),"",B6+B9)</f>
        <v/>
      </c>
    </row>
    <row r="11">
      <c r="A11" s="2" t="inlineStr">
        <is>
          <t>Receitas pendentes</t>
        </is>
      </c>
      <c r="B11" s="33">
        <f>IF($B$3="","",SUMIFS('Lançamentos'!$H$4:$H$203,'Lançamentos'!$B$4:$B$203,"&gt;="&amp;$B$3,'Lançamentos'!$B$4:$B$203,"&lt;="&amp;$B$4,'Lançamentos'!$C$4:$C$203,"Receita",'Lançamentos'!$I$4:$I$203,"Pendente",'Lançamentos'!$N$4:$N$203,"OK"))</f>
        <v/>
      </c>
    </row>
    <row r="12">
      <c r="A12" s="4" t="inlineStr">
        <is>
          <t>Despesas pendentes</t>
        </is>
      </c>
      <c r="B12" s="32">
        <f>IF($B$3="","",SUMIFS('Lançamentos'!$H$4:$H$203,'Lançamentos'!$B$4:$B$203,"&gt;="&amp;$B$3,'Lançamentos'!$B$4:$B$203,"&lt;="&amp;$B$4,'Lançamentos'!$C$4:$C$203,"Despesa",'Lançamentos'!$I$4:$I$203,"Pendente",'Lançamentos'!$N$4:$N$203,"OK"))</f>
        <v/>
      </c>
    </row>
    <row r="13">
      <c r="A13" s="2" t="inlineStr">
        <is>
          <t>Problemas de integridade</t>
        </is>
      </c>
      <c r="B13" s="8">
        <f>IF($B$3="","",COUNTIFS('Lançamentos'!$B$4:$B$203,"&gt;="&amp;$B$3,'Lançamentos'!$B$4:$B$203,"&lt;="&amp;$B$4,'Lançamentos'!$N$4:$N$203,"&lt;&gt;OK",'Lançamentos'!$N$4:$N$203,"&lt;&gt;"))</f>
        <v/>
      </c>
    </row>
    <row r="14">
      <c r="A14" s="4" t="inlineStr">
        <is>
          <t>Despesas altas para revisão</t>
        </is>
      </c>
      <c r="B14" s="9">
        <f>IF($B$3="","",COUNTIFS('Lançamentos'!$B$4:$B$203,"&gt;="&amp;$B$3,'Lançamentos'!$B$4:$B$203,"&lt;="&amp;$B$4,'Lançamentos'!$O$4:$O$203,"Revisar despesa alta"))</f>
        <v/>
      </c>
    </row>
    <row r="15"/>
    <row r="16"/>
    <row r="17" ht="34" customHeight="1">
      <c r="A17" s="10" t="inlineStr">
        <is>
          <t>Centro de custo</t>
        </is>
      </c>
      <c r="B17" s="10" t="inlineStr">
        <is>
          <t>Receitas confirmadas</t>
        </is>
      </c>
      <c r="C17" s="10" t="inlineStr">
        <is>
          <t>Despesas confirmadas</t>
        </is>
      </c>
      <c r="D17" s="10" t="inlineStr">
        <is>
          <t>Movimento líquido</t>
        </is>
      </c>
    </row>
    <row r="18">
      <c r="A18" s="11">
        <f>IF('Premissas'!$G$2="","",'Premissas'!$G$2)</f>
        <v/>
      </c>
      <c r="B18" s="34">
        <f>IF($A18="","",SUMIFS('Lançamentos'!$J$4:$J$203,'Lançamentos'!$E$4:$E$203,$A18,'Lançamentos'!$B$4:$B$203,"&gt;="&amp;$B$3,'Lançamentos'!$B$4:$B$203,"&lt;="&amp;$B$4))</f>
        <v/>
      </c>
      <c r="C18" s="34">
        <f>IF($A18="","",SUMIFS('Lançamentos'!$K$4:$K$203,'Lançamentos'!$E$4:$E$203,$A18,'Lançamentos'!$B$4:$B$203,"&gt;="&amp;$B$3,'Lançamentos'!$B$4:$B$203,"&lt;="&amp;$B$4))</f>
        <v/>
      </c>
      <c r="D18" s="34">
        <f>IF(OR(B18="",C18=""),"",B18-C18)</f>
        <v/>
      </c>
    </row>
    <row r="19">
      <c r="A19" s="13">
        <f>IF('Premissas'!$G$3="","",'Premissas'!$G$3)</f>
        <v/>
      </c>
      <c r="B19" s="35">
        <f>IF($A19="","",SUMIFS('Lançamentos'!$J$4:$J$203,'Lançamentos'!$E$4:$E$203,$A19,'Lançamentos'!$B$4:$B$203,"&gt;="&amp;$B$3,'Lançamentos'!$B$4:$B$203,"&lt;="&amp;$B$4))</f>
        <v/>
      </c>
      <c r="C19" s="35">
        <f>IF($A19="","",SUMIFS('Lançamentos'!$K$4:$K$203,'Lançamentos'!$E$4:$E$203,$A19,'Lançamentos'!$B$4:$B$203,"&gt;="&amp;$B$3,'Lançamentos'!$B$4:$B$203,"&lt;="&amp;$B$4))</f>
        <v/>
      </c>
      <c r="D19" s="35">
        <f>IF(OR(B19="",C19=""),"",B19-C19)</f>
        <v/>
      </c>
    </row>
    <row r="20">
      <c r="A20" s="11">
        <f>IF('Premissas'!$G$4="","",'Premissas'!$G$4)</f>
        <v/>
      </c>
      <c r="B20" s="34">
        <f>IF($A20="","",SUMIFS('Lançamentos'!$J$4:$J$203,'Lançamentos'!$E$4:$E$203,$A20,'Lançamentos'!$B$4:$B$203,"&gt;="&amp;$B$3,'Lançamentos'!$B$4:$B$203,"&lt;="&amp;$B$4))</f>
        <v/>
      </c>
      <c r="C20" s="34">
        <f>IF($A20="","",SUMIFS('Lançamentos'!$K$4:$K$203,'Lançamentos'!$E$4:$E$203,$A20,'Lançamentos'!$B$4:$B$203,"&gt;="&amp;$B$3,'Lançamentos'!$B$4:$B$203,"&lt;="&amp;$B$4))</f>
        <v/>
      </c>
      <c r="D20" s="34">
        <f>IF(OR(B20="",C20=""),"",B20-C20)</f>
        <v/>
      </c>
    </row>
    <row r="21">
      <c r="A21" s="13">
        <f>IF('Premissas'!$G$5="","",'Premissas'!$G$5)</f>
        <v/>
      </c>
      <c r="B21" s="35">
        <f>IF($A21="","",SUMIFS('Lançamentos'!$J$4:$J$203,'Lançamentos'!$E$4:$E$203,$A21,'Lançamentos'!$B$4:$B$203,"&gt;="&amp;$B$3,'Lançamentos'!$B$4:$B$203,"&lt;="&amp;$B$4))</f>
        <v/>
      </c>
      <c r="C21" s="35">
        <f>IF($A21="","",SUMIFS('Lançamentos'!$K$4:$K$203,'Lançamentos'!$E$4:$E$203,$A21,'Lançamentos'!$B$4:$B$203,"&gt;="&amp;$B$3,'Lançamentos'!$B$4:$B$203,"&lt;="&amp;$B$4))</f>
        <v/>
      </c>
      <c r="D21" s="35">
        <f>IF(OR(B21="",C21=""),"",B21-C21)</f>
        <v/>
      </c>
    </row>
    <row r="22">
      <c r="A22" s="11">
        <f>IF('Premissas'!$G$6="","",'Premissas'!$G$6)</f>
        <v/>
      </c>
      <c r="B22" s="34">
        <f>IF($A22="","",SUMIFS('Lançamentos'!$J$4:$J$203,'Lançamentos'!$E$4:$E$203,$A22,'Lançamentos'!$B$4:$B$203,"&gt;="&amp;$B$3,'Lançamentos'!$B$4:$B$203,"&lt;="&amp;$B$4))</f>
        <v/>
      </c>
      <c r="C22" s="34">
        <f>IF($A22="","",SUMIFS('Lançamentos'!$K$4:$K$203,'Lançamentos'!$E$4:$E$203,$A22,'Lançamentos'!$B$4:$B$203,"&gt;="&amp;$B$3,'Lançamentos'!$B$4:$B$203,"&lt;="&amp;$B$4))</f>
        <v/>
      </c>
      <c r="D22" s="34">
        <f>IF(OR(B22="",C22=""),"",B22-C22)</f>
        <v/>
      </c>
    </row>
    <row r="23">
      <c r="A23" s="13">
        <f>IF('Premissas'!$G$7="","",'Premissas'!$G$7)</f>
        <v/>
      </c>
      <c r="B23" s="35">
        <f>IF($A23="","",SUMIFS('Lançamentos'!$J$4:$J$203,'Lançamentos'!$E$4:$E$203,$A23,'Lançamentos'!$B$4:$B$203,"&gt;="&amp;$B$3,'Lançamentos'!$B$4:$B$203,"&lt;="&amp;$B$4))</f>
        <v/>
      </c>
      <c r="C23" s="35">
        <f>IF($A23="","",SUMIFS('Lançamentos'!$K$4:$K$203,'Lançamentos'!$E$4:$E$203,$A23,'Lançamentos'!$B$4:$B$203,"&gt;="&amp;$B$3,'Lançamentos'!$B$4:$B$203,"&lt;="&amp;$B$4))</f>
        <v/>
      </c>
      <c r="D23" s="35">
        <f>IF(OR(B23="",C23=""),"",B23-C23)</f>
        <v/>
      </c>
    </row>
    <row r="24">
      <c r="A24" s="11">
        <f>IF('Premissas'!$G$8="","",'Premissas'!$G$8)</f>
        <v/>
      </c>
      <c r="B24" s="34">
        <f>IF($A24="","",SUMIFS('Lançamentos'!$J$4:$J$203,'Lançamentos'!$E$4:$E$203,$A24,'Lançamentos'!$B$4:$B$203,"&gt;="&amp;$B$3,'Lançamentos'!$B$4:$B$203,"&lt;="&amp;$B$4))</f>
        <v/>
      </c>
      <c r="C24" s="34">
        <f>IF($A24="","",SUMIFS('Lançamentos'!$K$4:$K$203,'Lançamentos'!$E$4:$E$203,$A24,'Lançamentos'!$B$4:$B$203,"&gt;="&amp;$B$3,'Lançamentos'!$B$4:$B$203,"&lt;="&amp;$B$4))</f>
        <v/>
      </c>
      <c r="D24" s="34">
        <f>IF(OR(B24="",C24=""),"",B24-C24)</f>
        <v/>
      </c>
    </row>
    <row r="25">
      <c r="A25" s="13">
        <f>IF('Premissas'!$G$9="","",'Premissas'!$G$9)</f>
        <v/>
      </c>
      <c r="B25" s="35">
        <f>IF($A25="","",SUMIFS('Lançamentos'!$J$4:$J$203,'Lançamentos'!$E$4:$E$203,$A25,'Lançamentos'!$B$4:$B$203,"&gt;="&amp;$B$3,'Lançamentos'!$B$4:$B$203,"&lt;="&amp;$B$4))</f>
        <v/>
      </c>
      <c r="C25" s="35">
        <f>IF($A25="","",SUMIFS('Lançamentos'!$K$4:$K$203,'Lançamentos'!$E$4:$E$203,$A25,'Lançamentos'!$B$4:$B$203,"&gt;="&amp;$B$3,'Lançamentos'!$B$4:$B$203,"&lt;="&amp;$B$4))</f>
        <v/>
      </c>
      <c r="D25" s="35">
        <f>IF(OR(B25="",C25=""),"",B25-C25)</f>
        <v/>
      </c>
    </row>
    <row r="26"/>
    <row r="27"/>
    <row r="28" ht="32" customHeight="1">
      <c r="A28" s="15" t="inlineStr">
        <is>
          <t>Observação: o saldo é administrativo e apurado pelos lançamentos; não confirma saldo bancário.</t>
        </is>
      </c>
    </row>
    <row r="29" ht="32" customHeight="1">
      <c r="A29" s="15" t="inlineStr">
        <is>
          <t>Ordene os lançamentos por Data e Código antes de analisar o saldo acumulado.</t>
        </is>
      </c>
    </row>
    <row r="30" ht="32" customHeight="1">
      <c r="A30" s="15" t="inlineStr">
        <is>
          <t>Fora do escopo: orçamento, contas a pagar, conciliação bancária, recibos oficiais e obrigações contábeis ou tributárias.</t>
        </is>
      </c>
    </row>
  </sheetData>
  <autoFilter ref="A17:D25"/>
  <mergeCells count="1">
    <mergeCell ref="A1:D1"/>
  </mergeCells>
  <conditionalFormatting sqref="B10">
    <cfRule type="expression" priority="1" dxfId="0" stopIfTrue="1">
      <formula>AND(ISNUMBER(B10),B10&lt;0)</formula>
    </cfRule>
  </conditionalFormatting>
  <conditionalFormatting sqref="B11:B12">
    <cfRule type="expression" priority="2" dxfId="1" stopIfTrue="1">
      <formula>AND(ISNUMBER(B11),B11&gt;0)</formula>
    </cfRule>
  </conditionalFormatting>
  <conditionalFormatting sqref="B13">
    <cfRule type="expression" priority="3" dxfId="0" stopIfTrue="1">
      <formula>AND(ISNUMBER(B13),B13&gt;0)</formula>
    </cfRule>
  </conditionalFormatting>
  <conditionalFormatting sqref="B14">
    <cfRule type="expression" priority="4" dxfId="2" stopIfTrue="1">
      <formula>AND(ISNUMBER(B14),B14&gt;0)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K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3" customWidth="1" min="3" max="3"/>
    <col width="28" customWidth="1" min="4" max="4"/>
    <col width="20" customWidth="1" min="5" max="5"/>
    <col width="3" customWidth="1" min="6" max="6"/>
    <col width="22" customWidth="1" min="7" max="7"/>
    <col width="3" customWidth="1" min="8" max="8"/>
    <col width="18" customWidth="1" min="9" max="9"/>
    <col width="23" customWidth="1" min="10" max="10"/>
    <col width="18" customWidth="1" min="11" max="11"/>
  </cols>
  <sheetData>
    <row r="1" ht="30" customHeight="1">
      <c r="A1" s="1" t="inlineStr">
        <is>
          <t>Premissas do controle</t>
        </is>
      </c>
      <c r="B1" s="29" t="n"/>
      <c r="D1" s="16" t="inlineStr">
        <is>
          <t>Categorias</t>
        </is>
      </c>
      <c r="E1" s="16" t="inlineStr">
        <is>
          <t>Natureza esperada</t>
        </is>
      </c>
      <c r="G1" s="16" t="inlineStr">
        <is>
          <t>Centros de custo</t>
        </is>
      </c>
      <c r="I1" s="16" t="inlineStr">
        <is>
          <t>Naturezas fixas</t>
        </is>
      </c>
      <c r="J1" s="16" t="inlineStr">
        <is>
          <t>Meios de movimentação</t>
        </is>
      </c>
      <c r="K1" s="16" t="inlineStr">
        <is>
          <t>Situações fixas</t>
        </is>
      </c>
    </row>
    <row r="2">
      <c r="A2" s="17" t="inlineStr">
        <is>
          <t>Data inicial do controle</t>
        </is>
      </c>
      <c r="B2" s="36" t="n">
        <v>46266</v>
      </c>
      <c r="D2" s="19" t="inlineStr">
        <is>
          <t>Contribuições agregadas</t>
        </is>
      </c>
      <c r="E2" s="19" t="inlineStr">
        <is>
          <t>Receita</t>
        </is>
      </c>
      <c r="G2" s="19" t="inlineStr">
        <is>
          <t>Geral</t>
        </is>
      </c>
      <c r="I2" s="20" t="inlineStr">
        <is>
          <t>Receita</t>
        </is>
      </c>
      <c r="J2" s="19" t="inlineStr">
        <is>
          <t>Dinheiro</t>
        </is>
      </c>
      <c r="K2" s="20" t="inlineStr">
        <is>
          <t>Confirmado</t>
        </is>
      </c>
    </row>
    <row r="3">
      <c r="A3" s="17" t="inlineStr">
        <is>
          <t>Saldo inicial na data inicial</t>
        </is>
      </c>
      <c r="B3" s="37" t="n">
        <v>2500</v>
      </c>
      <c r="D3" s="19" t="inlineStr">
        <is>
          <t>Receita de eventos</t>
        </is>
      </c>
      <c r="E3" s="19" t="inlineStr">
        <is>
          <t>Receita</t>
        </is>
      </c>
      <c r="G3" s="19" t="inlineStr">
        <is>
          <t>Cultos</t>
        </is>
      </c>
      <c r="I3" s="20" t="inlineStr">
        <is>
          <t>Despesa</t>
        </is>
      </c>
      <c r="J3" s="19" t="inlineStr">
        <is>
          <t>Pix</t>
        </is>
      </c>
      <c r="K3" s="20" t="inlineStr">
        <is>
          <t>Pendente</t>
        </is>
      </c>
    </row>
    <row r="4">
      <c r="A4" s="17" t="inlineStr">
        <is>
          <t>Mês em análise</t>
        </is>
      </c>
      <c r="B4" s="36" t="n">
        <v>46266</v>
      </c>
      <c r="D4" s="19" t="inlineStr">
        <is>
          <t>Reembolso recebido</t>
        </is>
      </c>
      <c r="E4" s="19" t="inlineStr">
        <is>
          <t>Receita</t>
        </is>
      </c>
      <c r="G4" s="19" t="inlineStr">
        <is>
          <t>Ação social</t>
        </is>
      </c>
      <c r="J4" s="19" t="inlineStr">
        <is>
          <t>Cartão</t>
        </is>
      </c>
      <c r="K4" s="20" t="inlineStr">
        <is>
          <t>Cancelado</t>
        </is>
      </c>
    </row>
    <row r="5">
      <c r="A5" s="17" t="inlineStr">
        <is>
          <t>Limite para revisar despesa</t>
        </is>
      </c>
      <c r="B5" s="37" t="n">
        <v>1000</v>
      </c>
      <c r="D5" s="19" t="inlineStr">
        <is>
          <t>Outras receitas</t>
        </is>
      </c>
      <c r="E5" s="19" t="inlineStr">
        <is>
          <t>Receita</t>
        </is>
      </c>
      <c r="G5" s="19" t="inlineStr">
        <is>
          <t>Infraestrutura</t>
        </is>
      </c>
      <c r="J5" s="19" t="inlineStr">
        <is>
          <t>Transferência</t>
        </is>
      </c>
    </row>
    <row r="6">
      <c r="D6" s="19" t="inlineStr">
        <is>
          <t>Culto e liturgia</t>
        </is>
      </c>
      <c r="E6" s="19" t="inlineStr">
        <is>
          <t>Despesa</t>
        </is>
      </c>
      <c r="G6" s="19" t="inlineStr">
        <is>
          <t>Comunicação</t>
        </is>
      </c>
      <c r="J6" s="19" t="inlineStr">
        <is>
          <t>Boleto</t>
        </is>
      </c>
    </row>
    <row r="7">
      <c r="D7" s="19" t="inlineStr">
        <is>
          <t>Ação social</t>
        </is>
      </c>
      <c r="E7" s="19" t="inlineStr">
        <is>
          <t>Despesa</t>
        </is>
      </c>
      <c r="G7" s="19" t="inlineStr">
        <is>
          <t>Missões</t>
        </is>
      </c>
      <c r="J7" s="19" t="inlineStr">
        <is>
          <t>Outro</t>
        </is>
      </c>
    </row>
    <row r="8">
      <c r="D8" s="19" t="inlineStr">
        <is>
          <t>Manutenção</t>
        </is>
      </c>
      <c r="E8" s="19" t="inlineStr">
        <is>
          <t>Despesa</t>
        </is>
      </c>
      <c r="G8" s="19" t="inlineStr">
        <is>
          <t>Administração</t>
        </is>
      </c>
      <c r="J8" s="19" t="n"/>
    </row>
    <row r="9">
      <c r="D9" s="19" t="inlineStr">
        <is>
          <t>Comunicação</t>
        </is>
      </c>
      <c r="E9" s="19" t="inlineStr">
        <is>
          <t>Despesa</t>
        </is>
      </c>
      <c r="G9" s="19" t="inlineStr">
        <is>
          <t>Eventos</t>
        </is>
      </c>
      <c r="J9" s="19" t="n"/>
    </row>
    <row r="10">
      <c r="D10" s="19" t="inlineStr">
        <is>
          <t>Administração</t>
        </is>
      </c>
      <c r="E10" s="19" t="inlineStr">
        <is>
          <t>Despesa</t>
        </is>
      </c>
      <c r="G10" s="19" t="n"/>
      <c r="J10" s="19" t="n"/>
    </row>
    <row r="11">
      <c r="D11" s="19" t="inlineStr">
        <is>
          <t>Missões</t>
        </is>
      </c>
      <c r="E11" s="19" t="inlineStr">
        <is>
          <t>Despesa</t>
        </is>
      </c>
      <c r="G11" s="19" t="n"/>
    </row>
    <row r="12">
      <c r="D12" s="19" t="n"/>
      <c r="E12" s="19" t="n"/>
      <c r="G12" s="19" t="n"/>
    </row>
    <row r="13">
      <c r="D13" s="19" t="n"/>
      <c r="E13" s="19" t="n"/>
      <c r="G13" s="19" t="n"/>
    </row>
    <row r="14">
      <c r="D14" s="19" t="n"/>
      <c r="E14" s="19" t="n"/>
      <c r="G14" s="19" t="n"/>
    </row>
    <row r="15">
      <c r="D15" s="19" t="n"/>
      <c r="E15" s="19" t="n"/>
      <c r="G15" s="19" t="n"/>
    </row>
    <row r="16">
      <c r="D16" s="19" t="n"/>
      <c r="E16" s="19" t="n"/>
      <c r="G16" s="19" t="n"/>
    </row>
    <row r="17">
      <c r="D17" s="19" t="n"/>
      <c r="E17" s="19" t="n"/>
      <c r="G17" s="19" t="n"/>
    </row>
    <row r="18">
      <c r="D18" s="19" t="n"/>
      <c r="E18" s="19" t="n"/>
      <c r="G18" s="19" t="n"/>
    </row>
    <row r="19">
      <c r="D19" s="19" t="n"/>
      <c r="E19" s="19" t="n"/>
      <c r="G19" s="19" t="n"/>
    </row>
    <row r="20">
      <c r="D20" s="19" t="n"/>
      <c r="E20" s="19" t="n"/>
      <c r="G20" s="19" t="n"/>
    </row>
    <row r="21">
      <c r="D21" s="19" t="n"/>
      <c r="E21" s="19" t="n"/>
      <c r="G21" s="19" t="n"/>
    </row>
  </sheetData>
  <autoFilter ref="D1:E21"/>
  <mergeCells count="1">
    <mergeCell ref="A1:B1"/>
  </mergeCells>
  <conditionalFormatting sqref="D2:D21">
    <cfRule type="expression" priority="1" dxfId="0" stopIfTrue="1">
      <formula>AND(D2&lt;&gt;"",COUNTIF($D$2:$D$21,D2)&gt;1)</formula>
    </cfRule>
  </conditionalFormatting>
  <conditionalFormatting sqref="G2:G21">
    <cfRule type="expression" priority="2" dxfId="0" stopIfTrue="1">
      <formula>AND(G2&lt;&gt;"",COUNTIF($G$2:$G$21,G2)&gt;1)</formula>
    </cfRule>
  </conditionalFormatting>
  <dataValidations count="5">
    <dataValidation sqref="B2" showDropDown="0" showInputMessage="1" showErrorMessage="1" allowBlank="0" errorTitle="Data inicial inválida" error="Informe o primeiro dia de um mês." promptTitle="Data inicial inválida" prompt="Informe o primeiro dia de um mês." type="custom" errorStyle="stop">
      <formula1>AND(ISNUMBER(B2),DAY(B2)=1)</formula1>
    </dataValidation>
    <dataValidation sqref="B3" showDropDown="0" showInputMessage="1" showErrorMessage="1" allowBlank="0" errorTitle="Saldo inicial inválido" error="Informe um valor numérico para o saldo administrativo inicial." promptTitle="Saldo inicial inválido" prompt="Informe um valor numérico para o saldo administrativo inicial." type="decimal" errorStyle="stop" operator="between">
      <formula1>-999999999.99</formula1>
      <formula2>999999999.99</formula2>
    </dataValidation>
    <dataValidation sqref="B4" showDropDown="0" showInputMessage="1" showErrorMessage="1" allowBlank="0" errorTitle="Mês inválido" error="Informe o primeiro dia de um mês igual ou posterior à data inicial." promptTitle="Mês inválido" prompt="Informe o primeiro dia de um mês igual ou posterior à data inicial." type="custom" errorStyle="stop">
      <formula1>AND(ISNUMBER(B4),DAY(B4)=1,B4&gt;=$B$2)</formula1>
    </dataValidation>
    <dataValidation sqref="B5" showDropDown="0" showInputMessage="1" showErrorMessage="1" allowBlank="0" errorTitle="Limite inválido" error="Informe um valor maior que zero." promptTitle="Limite inválido" prompt="Informe um valor maior que zero." type="decimal" errorStyle="stop" operator="greaterThan">
      <formula1>0</formula1>
    </dataValidation>
    <dataValidation sqref="E2:E21" showDropDown="0" showInputMessage="1" showErrorMessage="1" allowBlank="0" errorTitle="Natureza inválida" error="Selecione Receita ou Despesa." promptTitle="Natureza inválida" prompt="Selecione Receita ou Despesa." type="list" errorStyle="stop">
      <formula1>$I$2:$I$3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73B3A"/>
    <outlinePr summaryBelow="1" summaryRight="1"/>
    <pageSetUpPr/>
  </sheetPr>
  <dimension ref="A1:O2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2" customWidth="1" min="3" max="3"/>
    <col width="27" customWidth="1" min="4" max="4"/>
    <col width="20" customWidth="1" min="5" max="5"/>
    <col width="43" customWidth="1" min="6" max="6"/>
    <col width="17" customWidth="1" min="7" max="7"/>
    <col width="16" customWidth="1" min="8" max="8"/>
    <col width="14" customWidth="1" min="9" max="9"/>
    <col width="21" customWidth="1" min="10" max="10"/>
    <col width="20" customWidth="1" min="11" max="11"/>
    <col width="19" customWidth="1" min="12" max="12"/>
    <col width="24" customWidth="1" min="13" max="13"/>
    <col width="27" customWidth="1" min="14" max="14"/>
    <col width="23" customWidth="1" min="15" max="15"/>
  </cols>
  <sheetData>
    <row r="1" ht="28" customHeight="1">
      <c r="A1" s="1" t="inlineStr">
        <is>
          <t>DADOS DE EXEMPLO FICTÍCIOS — substitua ou exclua as 10 primeiras linhas.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9" t="n"/>
    </row>
    <row r="2" ht="30" customHeight="1">
      <c r="A2" s="22" t="inlineStr">
        <is>
          <t>Ordenação recomendada: Data e Código. O saldo acumulado segue a ordem física das linhas e representa apenas apuração administrativa.</t>
        </is>
      </c>
    </row>
    <row r="3" ht="38" customHeight="1">
      <c r="A3" s="10" t="inlineStr">
        <is>
          <t>Código</t>
        </is>
      </c>
      <c r="B3" s="10" t="inlineStr">
        <is>
          <t>Data</t>
        </is>
      </c>
      <c r="C3" s="10" t="inlineStr">
        <is>
          <t>Natureza</t>
        </is>
      </c>
      <c r="D3" s="10" t="inlineStr">
        <is>
          <t>Categoria</t>
        </is>
      </c>
      <c r="E3" s="10" t="inlineStr">
        <is>
          <t>Centro de custo</t>
        </is>
      </c>
      <c r="F3" s="10" t="inlineStr">
        <is>
          <t>Descrição</t>
        </is>
      </c>
      <c r="G3" s="10" t="inlineStr">
        <is>
          <t>Meio</t>
        </is>
      </c>
      <c r="H3" s="10" t="inlineStr">
        <is>
          <t>Valor (R$)</t>
        </is>
      </c>
      <c r="I3" s="10" t="inlineStr">
        <is>
          <t>Situação</t>
        </is>
      </c>
      <c r="J3" s="10" t="inlineStr">
        <is>
          <t>Entrada confirmada (R$)</t>
        </is>
      </c>
      <c r="K3" s="10" t="inlineStr">
        <is>
          <t>Saída confirmada (R$)</t>
        </is>
      </c>
      <c r="L3" s="10" t="inlineStr">
        <is>
          <t>Saldo acumulado (R$)</t>
        </is>
      </c>
      <c r="M3" s="10" t="inlineStr">
        <is>
          <t>Natureza da categoria</t>
        </is>
      </c>
      <c r="N3" s="10" t="inlineStr">
        <is>
          <t>Integridade</t>
        </is>
      </c>
      <c r="O3" s="10" t="inlineStr">
        <is>
          <t>Revisão</t>
        </is>
      </c>
    </row>
    <row r="4" ht="30" customHeight="1">
      <c r="A4" s="23" t="inlineStr">
        <is>
          <t>LC-EX-001</t>
        </is>
      </c>
      <c r="B4" s="38" t="n">
        <v>46266</v>
      </c>
      <c r="C4" s="23" t="inlineStr">
        <is>
          <t>Receita</t>
        </is>
      </c>
      <c r="D4" s="19" t="inlineStr">
        <is>
          <t>Contribuições agregadas</t>
        </is>
      </c>
      <c r="E4" s="19" t="inlineStr">
        <is>
          <t>Geral</t>
        </is>
      </c>
      <c r="F4" s="25" t="inlineStr">
        <is>
          <t>Exemplo fictício — contribuições reunidas</t>
        </is>
      </c>
      <c r="G4" s="23" t="inlineStr">
        <is>
          <t>Dinheiro</t>
        </is>
      </c>
      <c r="H4" s="37" t="n">
        <v>1800</v>
      </c>
      <c r="I4" s="23" t="inlineStr">
        <is>
          <t>Confirmado</t>
        </is>
      </c>
      <c r="J4" s="39">
        <f>IF(COUNTA($A4:$I4)=0,"",IF(AND($N4="OK",$I4="Confirmado",$C4="Receita"),$H4,0))</f>
        <v/>
      </c>
      <c r="K4" s="39">
        <f>IF(COUNTA($A4:$I4)=0,"",IF(AND($N4="OK",$I4="Confirmado",$C4="Despesa"),$H4,0))</f>
        <v/>
      </c>
      <c r="L4" s="39">
        <f>IF(COUNTA($A4:$I4)=0,"",'Premissas'!$B$3+SUM($J$4:J4)-SUM($K$4:K4))</f>
        <v/>
      </c>
      <c r="M4" s="27">
        <f>IF($D4="","",IFERROR(VLOOKUP($D4,'Premissas'!$D$2:$E$21,2,FALSE),"Categoria não cadastrada"))</f>
        <v/>
      </c>
      <c r="N4" s="27">
        <f>IF(COUNTA($A4:$I4)=0,"",IF($A4="","Código ausente",IF(COUNTIF($A$4:$A$203,$A4)&gt;1,"Código duplicado",IF(OR($B4="",NOT(ISNUMBER($B4)),$B4&lt;'Premissas'!$B$2),"Data inválida",IF(OR(COUNTIF('Premissas'!$I$2:$I$3,$C4)=0,$D4="",$M4="Categoria não cadastrada",$C4&lt;&gt;$M4,$E4="",COUNTIF('Premissas'!$G$2:$G$21,$E4)=0,$F4="",$G4="",COUNTIF('Premissas'!$J$2:$J$10,$G4)=0,NOT(ISNUMBER($H4)),$H4&lt;=0,$I4="",COUNTIF('Premissas'!$K$2:$K$4,$I4)=0),"Corrigir dados obrigatórios","OK")))))</f>
        <v/>
      </c>
      <c r="O4" s="27">
        <f>IF(COUNTA($A4:$I4)=0,"",IF($N4&lt;&gt;"OK","Corrigir cadastro",IF(AND($C4="Despesa",$I4="Confirmado",$H4&gt;'Premissas'!$B$5),"Revisar despesa alta","Sem revisão")))</f>
        <v/>
      </c>
    </row>
    <row r="5" ht="30" customHeight="1">
      <c r="A5" s="23" t="inlineStr">
        <is>
          <t>LC-EX-002</t>
        </is>
      </c>
      <c r="B5" s="38" t="n">
        <v>46267</v>
      </c>
      <c r="C5" s="23" t="inlineStr">
        <is>
          <t>Despesa</t>
        </is>
      </c>
      <c r="D5" s="19" t="inlineStr">
        <is>
          <t>Culto e liturgia</t>
        </is>
      </c>
      <c r="E5" s="19" t="inlineStr">
        <is>
          <t>Cultos</t>
        </is>
      </c>
      <c r="F5" s="25" t="inlineStr">
        <is>
          <t>Exemplo fictício — materiais de culto</t>
        </is>
      </c>
      <c r="G5" s="23" t="inlineStr">
        <is>
          <t>Pix</t>
        </is>
      </c>
      <c r="H5" s="37" t="n">
        <v>240</v>
      </c>
      <c r="I5" s="23" t="inlineStr">
        <is>
          <t>Confirmado</t>
        </is>
      </c>
      <c r="J5" s="39">
        <f>IF(COUNTA($A5:$I5)=0,"",IF(AND($N5="OK",$I5="Confirmado",$C5="Receita"),$H5,0))</f>
        <v/>
      </c>
      <c r="K5" s="39">
        <f>IF(COUNTA($A5:$I5)=0,"",IF(AND($N5="OK",$I5="Confirmado",$C5="Despesa"),$H5,0))</f>
        <v/>
      </c>
      <c r="L5" s="39">
        <f>IF(COUNTA($A5:$I5)=0,"",'Premissas'!$B$3+SUM($J$4:J5)-SUM($K$4:K5))</f>
        <v/>
      </c>
      <c r="M5" s="27">
        <f>IF($D5="","",IFERROR(VLOOKUP($D5,'Premissas'!$D$2:$E$21,2,FALSE),"Categoria não cadastrada"))</f>
        <v/>
      </c>
      <c r="N5" s="27">
        <f>IF(COUNTA($A5:$I5)=0,"",IF($A5="","Código ausente",IF(COUNTIF($A$4:$A$203,$A5)&gt;1,"Código duplicado",IF(OR($B5="",NOT(ISNUMBER($B5)),$B5&lt;'Premissas'!$B$2),"Data inválida",IF(OR(COUNTIF('Premissas'!$I$2:$I$3,$C5)=0,$D5="",$M5="Categoria não cadastrada",$C5&lt;&gt;$M5,$E5="",COUNTIF('Premissas'!$G$2:$G$21,$E5)=0,$F5="",$G5="",COUNTIF('Premissas'!$J$2:$J$10,$G5)=0,NOT(ISNUMBER($H5)),$H5&lt;=0,$I5="",COUNTIF('Premissas'!$K$2:$K$4,$I5)=0),"Corrigir dados obrigatórios","OK")))))</f>
        <v/>
      </c>
      <c r="O5" s="27">
        <f>IF(COUNTA($A5:$I5)=0,"",IF($N5&lt;&gt;"OK","Corrigir cadastro",IF(AND($C5="Despesa",$I5="Confirmado",$H5&gt;'Premissas'!$B$5),"Revisar despesa alta","Sem revisão")))</f>
        <v/>
      </c>
    </row>
    <row r="6" ht="30" customHeight="1">
      <c r="A6" s="23" t="inlineStr">
        <is>
          <t>LC-EX-003</t>
        </is>
      </c>
      <c r="B6" s="38" t="n">
        <v>46268</v>
      </c>
      <c r="C6" s="23" t="inlineStr">
        <is>
          <t>Despesa</t>
        </is>
      </c>
      <c r="D6" s="19" t="inlineStr">
        <is>
          <t>Ação social</t>
        </is>
      </c>
      <c r="E6" s="19" t="inlineStr">
        <is>
          <t>Ação social</t>
        </is>
      </c>
      <c r="F6" s="25" t="inlineStr">
        <is>
          <t>Exemplo fictício — itens de apoio demonstrativos</t>
        </is>
      </c>
      <c r="G6" s="23" t="inlineStr">
        <is>
          <t>Transferência</t>
        </is>
      </c>
      <c r="H6" s="37" t="n">
        <v>650</v>
      </c>
      <c r="I6" s="23" t="inlineStr">
        <is>
          <t>Confirmado</t>
        </is>
      </c>
      <c r="J6" s="39">
        <f>IF(COUNTA($A6:$I6)=0,"",IF(AND($N6="OK",$I6="Confirmado",$C6="Receita"),$H6,0))</f>
        <v/>
      </c>
      <c r="K6" s="39">
        <f>IF(COUNTA($A6:$I6)=0,"",IF(AND($N6="OK",$I6="Confirmado",$C6="Despesa"),$H6,0))</f>
        <v/>
      </c>
      <c r="L6" s="39">
        <f>IF(COUNTA($A6:$I6)=0,"",'Premissas'!$B$3+SUM($J$4:J6)-SUM($K$4:K6))</f>
        <v/>
      </c>
      <c r="M6" s="27">
        <f>IF($D6="","",IFERROR(VLOOKUP($D6,'Premissas'!$D$2:$E$21,2,FALSE),"Categoria não cadastrada"))</f>
        <v/>
      </c>
      <c r="N6" s="27">
        <f>IF(COUNTA($A6:$I6)=0,"",IF($A6="","Código ausente",IF(COUNTIF($A$4:$A$203,$A6)&gt;1,"Código duplicado",IF(OR($B6="",NOT(ISNUMBER($B6)),$B6&lt;'Premissas'!$B$2),"Data inválida",IF(OR(COUNTIF('Premissas'!$I$2:$I$3,$C6)=0,$D6="",$M6="Categoria não cadastrada",$C6&lt;&gt;$M6,$E6="",COUNTIF('Premissas'!$G$2:$G$21,$E6)=0,$F6="",$G6="",COUNTIF('Premissas'!$J$2:$J$10,$G6)=0,NOT(ISNUMBER($H6)),$H6&lt;=0,$I6="",COUNTIF('Premissas'!$K$2:$K$4,$I6)=0),"Corrigir dados obrigatórios","OK")))))</f>
        <v/>
      </c>
      <c r="O6" s="27">
        <f>IF(COUNTA($A6:$I6)=0,"",IF($N6&lt;&gt;"OK","Corrigir cadastro",IF(AND($C6="Despesa",$I6="Confirmado",$H6&gt;'Premissas'!$B$5),"Revisar despesa alta","Sem revisão")))</f>
        <v/>
      </c>
    </row>
    <row r="7" ht="30" customHeight="1">
      <c r="A7" s="23" t="inlineStr">
        <is>
          <t>LC-EX-004</t>
        </is>
      </c>
      <c r="B7" s="38" t="n">
        <v>46269</v>
      </c>
      <c r="C7" s="23" t="inlineStr">
        <is>
          <t>Receita</t>
        </is>
      </c>
      <c r="D7" s="19" t="inlineStr">
        <is>
          <t>Receita de eventos</t>
        </is>
      </c>
      <c r="E7" s="19" t="inlineStr">
        <is>
          <t>Eventos</t>
        </is>
      </c>
      <c r="F7" s="25" t="inlineStr">
        <is>
          <t>Exemplo fictício — atividade comunitária</t>
        </is>
      </c>
      <c r="G7" s="23" t="inlineStr">
        <is>
          <t>Cartão</t>
        </is>
      </c>
      <c r="H7" s="37" t="n">
        <v>900</v>
      </c>
      <c r="I7" s="23" t="inlineStr">
        <is>
          <t>Confirmado</t>
        </is>
      </c>
      <c r="J7" s="39">
        <f>IF(COUNTA($A7:$I7)=0,"",IF(AND($N7="OK",$I7="Confirmado",$C7="Receita"),$H7,0))</f>
        <v/>
      </c>
      <c r="K7" s="39">
        <f>IF(COUNTA($A7:$I7)=0,"",IF(AND($N7="OK",$I7="Confirmado",$C7="Despesa"),$H7,0))</f>
        <v/>
      </c>
      <c r="L7" s="39">
        <f>IF(COUNTA($A7:$I7)=0,"",'Premissas'!$B$3+SUM($J$4:J7)-SUM($K$4:K7))</f>
        <v/>
      </c>
      <c r="M7" s="27">
        <f>IF($D7="","",IFERROR(VLOOKUP($D7,'Premissas'!$D$2:$E$21,2,FALSE),"Categoria não cadastrada"))</f>
        <v/>
      </c>
      <c r="N7" s="27">
        <f>IF(COUNTA($A7:$I7)=0,"",IF($A7="","Código ausente",IF(COUNTIF($A$4:$A$203,$A7)&gt;1,"Código duplicado",IF(OR($B7="",NOT(ISNUMBER($B7)),$B7&lt;'Premissas'!$B$2),"Data inválida",IF(OR(COUNTIF('Premissas'!$I$2:$I$3,$C7)=0,$D7="",$M7="Categoria não cadastrada",$C7&lt;&gt;$M7,$E7="",COUNTIF('Premissas'!$G$2:$G$21,$E7)=0,$F7="",$G7="",COUNTIF('Premissas'!$J$2:$J$10,$G7)=0,NOT(ISNUMBER($H7)),$H7&lt;=0,$I7="",COUNTIF('Premissas'!$K$2:$K$4,$I7)=0),"Corrigir dados obrigatórios","OK")))))</f>
        <v/>
      </c>
      <c r="O7" s="27">
        <f>IF(COUNTA($A7:$I7)=0,"",IF($N7&lt;&gt;"OK","Corrigir cadastro",IF(AND($C7="Despesa",$I7="Confirmado",$H7&gt;'Premissas'!$B$5),"Revisar despesa alta","Sem revisão")))</f>
        <v/>
      </c>
    </row>
    <row r="8" ht="30" customHeight="1">
      <c r="A8" s="23" t="inlineStr">
        <is>
          <t>LC-EX-005</t>
        </is>
      </c>
      <c r="B8" s="38" t="n">
        <v>46270</v>
      </c>
      <c r="C8" s="23" t="inlineStr">
        <is>
          <t>Despesa</t>
        </is>
      </c>
      <c r="D8" s="19" t="inlineStr">
        <is>
          <t>Manutenção</t>
        </is>
      </c>
      <c r="E8" s="19" t="inlineStr">
        <is>
          <t>Infraestrutura</t>
        </is>
      </c>
      <c r="F8" s="25" t="inlineStr">
        <is>
          <t>Exemplo fictício — reparo predial</t>
        </is>
      </c>
      <c r="G8" s="23" t="inlineStr">
        <is>
          <t>Boleto</t>
        </is>
      </c>
      <c r="H8" s="37" t="n">
        <v>1200</v>
      </c>
      <c r="I8" s="23" t="inlineStr">
        <is>
          <t>Confirmado</t>
        </is>
      </c>
      <c r="J8" s="39">
        <f>IF(COUNTA($A8:$I8)=0,"",IF(AND($N8="OK",$I8="Confirmado",$C8="Receita"),$H8,0))</f>
        <v/>
      </c>
      <c r="K8" s="39">
        <f>IF(COUNTA($A8:$I8)=0,"",IF(AND($N8="OK",$I8="Confirmado",$C8="Despesa"),$H8,0))</f>
        <v/>
      </c>
      <c r="L8" s="39">
        <f>IF(COUNTA($A8:$I8)=0,"",'Premissas'!$B$3+SUM($J$4:J8)-SUM($K$4:K8))</f>
        <v/>
      </c>
      <c r="M8" s="27">
        <f>IF($D8="","",IFERROR(VLOOKUP($D8,'Premissas'!$D$2:$E$21,2,FALSE),"Categoria não cadastrada"))</f>
        <v/>
      </c>
      <c r="N8" s="27">
        <f>IF(COUNTA($A8:$I8)=0,"",IF($A8="","Código ausente",IF(COUNTIF($A$4:$A$203,$A8)&gt;1,"Código duplicado",IF(OR($B8="",NOT(ISNUMBER($B8)),$B8&lt;'Premissas'!$B$2),"Data inválida",IF(OR(COUNTIF('Premissas'!$I$2:$I$3,$C8)=0,$D8="",$M8="Categoria não cadastrada",$C8&lt;&gt;$M8,$E8="",COUNTIF('Premissas'!$G$2:$G$21,$E8)=0,$F8="",$G8="",COUNTIF('Premissas'!$J$2:$J$10,$G8)=0,NOT(ISNUMBER($H8)),$H8&lt;=0,$I8="",COUNTIF('Premissas'!$K$2:$K$4,$I8)=0),"Corrigir dados obrigatórios","OK")))))</f>
        <v/>
      </c>
      <c r="O8" s="27">
        <f>IF(COUNTA($A8:$I8)=0,"",IF($N8&lt;&gt;"OK","Corrigir cadastro",IF(AND($C8="Despesa",$I8="Confirmado",$H8&gt;'Premissas'!$B$5),"Revisar despesa alta","Sem revisão")))</f>
        <v/>
      </c>
    </row>
    <row r="9" ht="30" customHeight="1">
      <c r="A9" s="23" t="inlineStr">
        <is>
          <t>LC-EX-006</t>
        </is>
      </c>
      <c r="B9" s="38" t="n">
        <v>46271</v>
      </c>
      <c r="C9" s="23" t="inlineStr">
        <is>
          <t>Despesa</t>
        </is>
      </c>
      <c r="D9" s="19" t="inlineStr">
        <is>
          <t>Comunicação</t>
        </is>
      </c>
      <c r="E9" s="19" t="inlineStr">
        <is>
          <t>Comunicação</t>
        </is>
      </c>
      <c r="F9" s="25" t="inlineStr">
        <is>
          <t>Exemplo fictício — material informativo</t>
        </is>
      </c>
      <c r="G9" s="23" t="inlineStr">
        <is>
          <t>Pix</t>
        </is>
      </c>
      <c r="H9" s="37" t="n">
        <v>180</v>
      </c>
      <c r="I9" s="23" t="inlineStr">
        <is>
          <t>Pendente</t>
        </is>
      </c>
      <c r="J9" s="39">
        <f>IF(COUNTA($A9:$I9)=0,"",IF(AND($N9="OK",$I9="Confirmado",$C9="Receita"),$H9,0))</f>
        <v/>
      </c>
      <c r="K9" s="39">
        <f>IF(COUNTA($A9:$I9)=0,"",IF(AND($N9="OK",$I9="Confirmado",$C9="Despesa"),$H9,0))</f>
        <v/>
      </c>
      <c r="L9" s="39">
        <f>IF(COUNTA($A9:$I9)=0,"",'Premissas'!$B$3+SUM($J$4:J9)-SUM($K$4:K9))</f>
        <v/>
      </c>
      <c r="M9" s="27">
        <f>IF($D9="","",IFERROR(VLOOKUP($D9,'Premissas'!$D$2:$E$21,2,FALSE),"Categoria não cadastrada"))</f>
        <v/>
      </c>
      <c r="N9" s="27">
        <f>IF(COUNTA($A9:$I9)=0,"",IF($A9="","Código ausente",IF(COUNTIF($A$4:$A$203,$A9)&gt;1,"Código duplicado",IF(OR($B9="",NOT(ISNUMBER($B9)),$B9&lt;'Premissas'!$B$2),"Data inválida",IF(OR(COUNTIF('Premissas'!$I$2:$I$3,$C9)=0,$D9="",$M9="Categoria não cadastrada",$C9&lt;&gt;$M9,$E9="",COUNTIF('Premissas'!$G$2:$G$21,$E9)=0,$F9="",$G9="",COUNTIF('Premissas'!$J$2:$J$10,$G9)=0,NOT(ISNUMBER($H9)),$H9&lt;=0,$I9="",COUNTIF('Premissas'!$K$2:$K$4,$I9)=0),"Corrigir dados obrigatórios","OK")))))</f>
        <v/>
      </c>
      <c r="O9" s="27">
        <f>IF(COUNTA($A9:$I9)=0,"",IF($N9&lt;&gt;"OK","Corrigir cadastro",IF(AND($C9="Despesa",$I9="Confirmado",$H9&gt;'Premissas'!$B$5),"Revisar despesa alta","Sem revisão")))</f>
        <v/>
      </c>
    </row>
    <row r="10" ht="30" customHeight="1">
      <c r="A10" s="23" t="inlineStr">
        <is>
          <t>LC-EX-007</t>
        </is>
      </c>
      <c r="B10" s="38" t="n">
        <v>46272</v>
      </c>
      <c r="C10" s="23" t="inlineStr">
        <is>
          <t>Receita</t>
        </is>
      </c>
      <c r="D10" s="19" t="inlineStr">
        <is>
          <t>Reembolso recebido</t>
        </is>
      </c>
      <c r="E10" s="19" t="inlineStr">
        <is>
          <t>Administração</t>
        </is>
      </c>
      <c r="F10" s="25" t="inlineStr">
        <is>
          <t>Exemplo fictício — reembolso administrativo</t>
        </is>
      </c>
      <c r="G10" s="23" t="inlineStr">
        <is>
          <t>Transferência</t>
        </is>
      </c>
      <c r="H10" s="37" t="n">
        <v>320</v>
      </c>
      <c r="I10" s="23" t="inlineStr">
        <is>
          <t>Confirmado</t>
        </is>
      </c>
      <c r="J10" s="39">
        <f>IF(COUNTA($A10:$I10)=0,"",IF(AND($N10="OK",$I10="Confirmado",$C10="Receita"),$H10,0))</f>
        <v/>
      </c>
      <c r="K10" s="39">
        <f>IF(COUNTA($A10:$I10)=0,"",IF(AND($N10="OK",$I10="Confirmado",$C10="Despesa"),$H10,0))</f>
        <v/>
      </c>
      <c r="L10" s="39">
        <f>IF(COUNTA($A10:$I10)=0,"",'Premissas'!$B$3+SUM($J$4:J10)-SUM($K$4:K10))</f>
        <v/>
      </c>
      <c r="M10" s="27">
        <f>IF($D10="","",IFERROR(VLOOKUP($D10,'Premissas'!$D$2:$E$21,2,FALSE),"Categoria não cadastrada"))</f>
        <v/>
      </c>
      <c r="N10" s="27">
        <f>IF(COUNTA($A10:$I10)=0,"",IF($A10="","Código ausente",IF(COUNTIF($A$4:$A$203,$A10)&gt;1,"Código duplicado",IF(OR($B10="",NOT(ISNUMBER($B10)),$B10&lt;'Premissas'!$B$2),"Data inválida",IF(OR(COUNTIF('Premissas'!$I$2:$I$3,$C10)=0,$D10="",$M10="Categoria não cadastrada",$C10&lt;&gt;$M10,$E10="",COUNTIF('Premissas'!$G$2:$G$21,$E10)=0,$F10="",$G10="",COUNTIF('Premissas'!$J$2:$J$10,$G10)=0,NOT(ISNUMBER($H10)),$H10&lt;=0,$I10="",COUNTIF('Premissas'!$K$2:$K$4,$I10)=0),"Corrigir dados obrigatórios","OK")))))</f>
        <v/>
      </c>
      <c r="O10" s="27">
        <f>IF(COUNTA($A10:$I10)=0,"",IF($N10&lt;&gt;"OK","Corrigir cadastro",IF(AND($C10="Despesa",$I10="Confirmado",$H10&gt;'Premissas'!$B$5),"Revisar despesa alta","Sem revisão")))</f>
        <v/>
      </c>
    </row>
    <row r="11" ht="30" customHeight="1">
      <c r="A11" s="23" t="inlineStr">
        <is>
          <t>LC-EX-008</t>
        </is>
      </c>
      <c r="B11" s="38" t="n">
        <v>46273</v>
      </c>
      <c r="C11" s="23" t="inlineStr">
        <is>
          <t>Despesa</t>
        </is>
      </c>
      <c r="D11" s="19" t="inlineStr">
        <is>
          <t>Administração</t>
        </is>
      </c>
      <c r="E11" s="19" t="inlineStr">
        <is>
          <t>Administração</t>
        </is>
      </c>
      <c r="F11" s="25" t="inlineStr">
        <is>
          <t>Exemplo fictício — materiais de escritório</t>
        </is>
      </c>
      <c r="G11" s="23" t="inlineStr">
        <is>
          <t>Dinheiro</t>
        </is>
      </c>
      <c r="H11" s="37" t="n">
        <v>95</v>
      </c>
      <c r="I11" s="23" t="inlineStr">
        <is>
          <t>Confirmado</t>
        </is>
      </c>
      <c r="J11" s="39">
        <f>IF(COUNTA($A11:$I11)=0,"",IF(AND($N11="OK",$I11="Confirmado",$C11="Receita"),$H11,0))</f>
        <v/>
      </c>
      <c r="K11" s="39">
        <f>IF(COUNTA($A11:$I11)=0,"",IF(AND($N11="OK",$I11="Confirmado",$C11="Despesa"),$H11,0))</f>
        <v/>
      </c>
      <c r="L11" s="39">
        <f>IF(COUNTA($A11:$I11)=0,"",'Premissas'!$B$3+SUM($J$4:J11)-SUM($K$4:K11))</f>
        <v/>
      </c>
      <c r="M11" s="27">
        <f>IF($D11="","",IFERROR(VLOOKUP($D11,'Premissas'!$D$2:$E$21,2,FALSE),"Categoria não cadastrada"))</f>
        <v/>
      </c>
      <c r="N11" s="27">
        <f>IF(COUNTA($A11:$I11)=0,"",IF($A11="","Código ausente",IF(COUNTIF($A$4:$A$203,$A11)&gt;1,"Código duplicado",IF(OR($B11="",NOT(ISNUMBER($B11)),$B11&lt;'Premissas'!$B$2),"Data inválida",IF(OR(COUNTIF('Premissas'!$I$2:$I$3,$C11)=0,$D11="",$M11="Categoria não cadastrada",$C11&lt;&gt;$M11,$E11="",COUNTIF('Premissas'!$G$2:$G$21,$E11)=0,$F11="",$G11="",COUNTIF('Premissas'!$J$2:$J$10,$G11)=0,NOT(ISNUMBER($H11)),$H11&lt;=0,$I11="",COUNTIF('Premissas'!$K$2:$K$4,$I11)=0),"Corrigir dados obrigatórios","OK")))))</f>
        <v/>
      </c>
      <c r="O11" s="27">
        <f>IF(COUNTA($A11:$I11)=0,"",IF($N11&lt;&gt;"OK","Corrigir cadastro",IF(AND($C11="Despesa",$I11="Confirmado",$H11&gt;'Premissas'!$B$5),"Revisar despesa alta","Sem revisão")))</f>
        <v/>
      </c>
    </row>
    <row r="12" ht="30" customHeight="1">
      <c r="A12" s="23" t="inlineStr">
        <is>
          <t>LC-EX-009</t>
        </is>
      </c>
      <c r="B12" s="38" t="n">
        <v>46274</v>
      </c>
      <c r="C12" s="23" t="inlineStr">
        <is>
          <t>Despesa</t>
        </is>
      </c>
      <c r="D12" s="19" t="inlineStr">
        <is>
          <t>Missões</t>
        </is>
      </c>
      <c r="E12" s="19" t="inlineStr">
        <is>
          <t>Missões</t>
        </is>
      </c>
      <c r="F12" s="25" t="inlineStr">
        <is>
          <t>Exemplo fictício — apoio cancelado</t>
        </is>
      </c>
      <c r="G12" s="23" t="inlineStr">
        <is>
          <t>Transferência</t>
        </is>
      </c>
      <c r="H12" s="37" t="n">
        <v>400</v>
      </c>
      <c r="I12" s="23" t="inlineStr">
        <is>
          <t>Cancelado</t>
        </is>
      </c>
      <c r="J12" s="39">
        <f>IF(COUNTA($A12:$I12)=0,"",IF(AND($N12="OK",$I12="Confirmado",$C12="Receita"),$H12,0))</f>
        <v/>
      </c>
      <c r="K12" s="39">
        <f>IF(COUNTA($A12:$I12)=0,"",IF(AND($N12="OK",$I12="Confirmado",$C12="Despesa"),$H12,0))</f>
        <v/>
      </c>
      <c r="L12" s="39">
        <f>IF(COUNTA($A12:$I12)=0,"",'Premissas'!$B$3+SUM($J$4:J12)-SUM($K$4:K12))</f>
        <v/>
      </c>
      <c r="M12" s="27">
        <f>IF($D12="","",IFERROR(VLOOKUP($D12,'Premissas'!$D$2:$E$21,2,FALSE),"Categoria não cadastrada"))</f>
        <v/>
      </c>
      <c r="N12" s="27">
        <f>IF(COUNTA($A12:$I12)=0,"",IF($A12="","Código ausente",IF(COUNTIF($A$4:$A$203,$A12)&gt;1,"Código duplicado",IF(OR($B12="",NOT(ISNUMBER($B12)),$B12&lt;'Premissas'!$B$2),"Data inválida",IF(OR(COUNTIF('Premissas'!$I$2:$I$3,$C12)=0,$D12="",$M12="Categoria não cadastrada",$C12&lt;&gt;$M12,$E12="",COUNTIF('Premissas'!$G$2:$G$21,$E12)=0,$F12="",$G12="",COUNTIF('Premissas'!$J$2:$J$10,$G12)=0,NOT(ISNUMBER($H12)),$H12&lt;=0,$I12="",COUNTIF('Premissas'!$K$2:$K$4,$I12)=0),"Corrigir dados obrigatórios","OK")))))</f>
        <v/>
      </c>
      <c r="O12" s="27">
        <f>IF(COUNTA($A12:$I12)=0,"",IF($N12&lt;&gt;"OK","Corrigir cadastro",IF(AND($C12="Despesa",$I12="Confirmado",$H12&gt;'Premissas'!$B$5),"Revisar despesa alta","Sem revisão")))</f>
        <v/>
      </c>
    </row>
    <row r="13" ht="30" customHeight="1">
      <c r="A13" s="23" t="inlineStr">
        <is>
          <t>LC-EX-010</t>
        </is>
      </c>
      <c r="B13" s="38" t="n">
        <v>46275</v>
      </c>
      <c r="C13" s="23" t="inlineStr">
        <is>
          <t>Receita</t>
        </is>
      </c>
      <c r="D13" s="19" t="inlineStr">
        <is>
          <t>Outras receitas</t>
        </is>
      </c>
      <c r="E13" s="19" t="inlineStr">
        <is>
          <t>Geral</t>
        </is>
      </c>
      <c r="F13" s="25" t="inlineStr">
        <is>
          <t>Exemplo fictício — receita eventual</t>
        </is>
      </c>
      <c r="G13" s="23" t="inlineStr">
        <is>
          <t>Pix</t>
        </is>
      </c>
      <c r="H13" s="37" t="n">
        <v>150</v>
      </c>
      <c r="I13" s="23" t="inlineStr">
        <is>
          <t>Pendente</t>
        </is>
      </c>
      <c r="J13" s="39">
        <f>IF(COUNTA($A13:$I13)=0,"",IF(AND($N13="OK",$I13="Confirmado",$C13="Receita"),$H13,0))</f>
        <v/>
      </c>
      <c r="K13" s="39">
        <f>IF(COUNTA($A13:$I13)=0,"",IF(AND($N13="OK",$I13="Confirmado",$C13="Despesa"),$H13,0))</f>
        <v/>
      </c>
      <c r="L13" s="39">
        <f>IF(COUNTA($A13:$I13)=0,"",'Premissas'!$B$3+SUM($J$4:J13)-SUM($K$4:K13))</f>
        <v/>
      </c>
      <c r="M13" s="27">
        <f>IF($D13="","",IFERROR(VLOOKUP($D13,'Premissas'!$D$2:$E$21,2,FALSE),"Categoria não cadastrada"))</f>
        <v/>
      </c>
      <c r="N13" s="27">
        <f>IF(COUNTA($A13:$I13)=0,"",IF($A13="","Código ausente",IF(COUNTIF($A$4:$A$203,$A13)&gt;1,"Código duplicado",IF(OR($B13="",NOT(ISNUMBER($B13)),$B13&lt;'Premissas'!$B$2),"Data inválida",IF(OR(COUNTIF('Premissas'!$I$2:$I$3,$C13)=0,$D13="",$M13="Categoria não cadastrada",$C13&lt;&gt;$M13,$E13="",COUNTIF('Premissas'!$G$2:$G$21,$E13)=0,$F13="",$G13="",COUNTIF('Premissas'!$J$2:$J$10,$G13)=0,NOT(ISNUMBER($H13)),$H13&lt;=0,$I13="",COUNTIF('Premissas'!$K$2:$K$4,$I13)=0),"Corrigir dados obrigatórios","OK")))))</f>
        <v/>
      </c>
      <c r="O13" s="27">
        <f>IF(COUNTA($A13:$I13)=0,"",IF($N13&lt;&gt;"OK","Corrigir cadastro",IF(AND($C13="Despesa",$I13="Confirmado",$H13&gt;'Premissas'!$B$5),"Revisar despesa alta","Sem revisão")))</f>
        <v/>
      </c>
    </row>
    <row r="14" ht="30" customHeight="1">
      <c r="A14" s="23" t="n"/>
      <c r="B14" s="38" t="n"/>
      <c r="C14" s="23" t="n"/>
      <c r="D14" s="19" t="n"/>
      <c r="E14" s="19" t="n"/>
      <c r="F14" s="25" t="n"/>
      <c r="G14" s="23" t="n"/>
      <c r="H14" s="37" t="n"/>
      <c r="I14" s="23" t="n"/>
      <c r="J14" s="39">
        <f>IF(COUNTA($A14:$I14)=0,"",IF(AND($N14="OK",$I14="Confirmado",$C14="Receita"),$H14,0))</f>
        <v/>
      </c>
      <c r="K14" s="39">
        <f>IF(COUNTA($A14:$I14)=0,"",IF(AND($N14="OK",$I14="Confirmado",$C14="Despesa"),$H14,0))</f>
        <v/>
      </c>
      <c r="L14" s="39">
        <f>IF(COUNTA($A14:$I14)=0,"",'Premissas'!$B$3+SUM($J$4:J14)-SUM($K$4:K14))</f>
        <v/>
      </c>
      <c r="M14" s="27">
        <f>IF($D14="","",IFERROR(VLOOKUP($D14,'Premissas'!$D$2:$E$21,2,FALSE),"Categoria não cadastrada"))</f>
        <v/>
      </c>
      <c r="N14" s="27">
        <f>IF(COUNTA($A14:$I14)=0,"",IF($A14="","Código ausente",IF(COUNTIF($A$4:$A$203,$A14)&gt;1,"Código duplicado",IF(OR($B14="",NOT(ISNUMBER($B14)),$B14&lt;'Premissas'!$B$2),"Data inválida",IF(OR(COUNTIF('Premissas'!$I$2:$I$3,$C14)=0,$D14="",$M14="Categoria não cadastrada",$C14&lt;&gt;$M14,$E14="",COUNTIF('Premissas'!$G$2:$G$21,$E14)=0,$F14="",$G14="",COUNTIF('Premissas'!$J$2:$J$10,$G14)=0,NOT(ISNUMBER($H14)),$H14&lt;=0,$I14="",COUNTIF('Premissas'!$K$2:$K$4,$I14)=0),"Corrigir dados obrigatórios","OK")))))</f>
        <v/>
      </c>
      <c r="O14" s="27">
        <f>IF(COUNTA($A14:$I14)=0,"",IF($N14&lt;&gt;"OK","Corrigir cadastro",IF(AND($C14="Despesa",$I14="Confirmado",$H14&gt;'Premissas'!$B$5),"Revisar despesa alta","Sem revisão")))</f>
        <v/>
      </c>
    </row>
    <row r="15" ht="30" customHeight="1">
      <c r="A15" s="23" t="n"/>
      <c r="B15" s="38" t="n"/>
      <c r="C15" s="23" t="n"/>
      <c r="D15" s="19" t="n"/>
      <c r="E15" s="19" t="n"/>
      <c r="F15" s="25" t="n"/>
      <c r="G15" s="23" t="n"/>
      <c r="H15" s="37" t="n"/>
      <c r="I15" s="23" t="n"/>
      <c r="J15" s="39">
        <f>IF(COUNTA($A15:$I15)=0,"",IF(AND($N15="OK",$I15="Confirmado",$C15="Receita"),$H15,0))</f>
        <v/>
      </c>
      <c r="K15" s="39">
        <f>IF(COUNTA($A15:$I15)=0,"",IF(AND($N15="OK",$I15="Confirmado",$C15="Despesa"),$H15,0))</f>
        <v/>
      </c>
      <c r="L15" s="39">
        <f>IF(COUNTA($A15:$I15)=0,"",'Premissas'!$B$3+SUM($J$4:J15)-SUM($K$4:K15))</f>
        <v/>
      </c>
      <c r="M15" s="27">
        <f>IF($D15="","",IFERROR(VLOOKUP($D15,'Premissas'!$D$2:$E$21,2,FALSE),"Categoria não cadastrada"))</f>
        <v/>
      </c>
      <c r="N15" s="27">
        <f>IF(COUNTA($A15:$I15)=0,"",IF($A15="","Código ausente",IF(COUNTIF($A$4:$A$203,$A15)&gt;1,"Código duplicado",IF(OR($B15="",NOT(ISNUMBER($B15)),$B15&lt;'Premissas'!$B$2),"Data inválida",IF(OR(COUNTIF('Premissas'!$I$2:$I$3,$C15)=0,$D15="",$M15="Categoria não cadastrada",$C15&lt;&gt;$M15,$E15="",COUNTIF('Premissas'!$G$2:$G$21,$E15)=0,$F15="",$G15="",COUNTIF('Premissas'!$J$2:$J$10,$G15)=0,NOT(ISNUMBER($H15)),$H15&lt;=0,$I15="",COUNTIF('Premissas'!$K$2:$K$4,$I15)=0),"Corrigir dados obrigatórios","OK")))))</f>
        <v/>
      </c>
      <c r="O15" s="27">
        <f>IF(COUNTA($A15:$I15)=0,"",IF($N15&lt;&gt;"OK","Corrigir cadastro",IF(AND($C15="Despesa",$I15="Confirmado",$H15&gt;'Premissas'!$B$5),"Revisar despesa alta","Sem revisão")))</f>
        <v/>
      </c>
    </row>
    <row r="16" ht="30" customHeight="1">
      <c r="A16" s="23" t="n"/>
      <c r="B16" s="38" t="n"/>
      <c r="C16" s="23" t="n"/>
      <c r="D16" s="19" t="n"/>
      <c r="E16" s="19" t="n"/>
      <c r="F16" s="25" t="n"/>
      <c r="G16" s="23" t="n"/>
      <c r="H16" s="37" t="n"/>
      <c r="I16" s="23" t="n"/>
      <c r="J16" s="39">
        <f>IF(COUNTA($A16:$I16)=0,"",IF(AND($N16="OK",$I16="Confirmado",$C16="Receita"),$H16,0))</f>
        <v/>
      </c>
      <c r="K16" s="39">
        <f>IF(COUNTA($A16:$I16)=0,"",IF(AND($N16="OK",$I16="Confirmado",$C16="Despesa"),$H16,0))</f>
        <v/>
      </c>
      <c r="L16" s="39">
        <f>IF(COUNTA($A16:$I16)=0,"",'Premissas'!$B$3+SUM($J$4:J16)-SUM($K$4:K16))</f>
        <v/>
      </c>
      <c r="M16" s="27">
        <f>IF($D16="","",IFERROR(VLOOKUP($D16,'Premissas'!$D$2:$E$21,2,FALSE),"Categoria não cadastrada"))</f>
        <v/>
      </c>
      <c r="N16" s="27">
        <f>IF(COUNTA($A16:$I16)=0,"",IF($A16="","Código ausente",IF(COUNTIF($A$4:$A$203,$A16)&gt;1,"Código duplicado",IF(OR($B16="",NOT(ISNUMBER($B16)),$B16&lt;'Premissas'!$B$2),"Data inválida",IF(OR(COUNTIF('Premissas'!$I$2:$I$3,$C16)=0,$D16="",$M16="Categoria não cadastrada",$C16&lt;&gt;$M16,$E16="",COUNTIF('Premissas'!$G$2:$G$21,$E16)=0,$F16="",$G16="",COUNTIF('Premissas'!$J$2:$J$10,$G16)=0,NOT(ISNUMBER($H16)),$H16&lt;=0,$I16="",COUNTIF('Premissas'!$K$2:$K$4,$I16)=0),"Corrigir dados obrigatórios","OK")))))</f>
        <v/>
      </c>
      <c r="O16" s="27">
        <f>IF(COUNTA($A16:$I16)=0,"",IF($N16&lt;&gt;"OK","Corrigir cadastro",IF(AND($C16="Despesa",$I16="Confirmado",$H16&gt;'Premissas'!$B$5),"Revisar despesa alta","Sem revisão")))</f>
        <v/>
      </c>
    </row>
    <row r="17" ht="30" customHeight="1">
      <c r="A17" s="23" t="n"/>
      <c r="B17" s="38" t="n"/>
      <c r="C17" s="23" t="n"/>
      <c r="D17" s="19" t="n"/>
      <c r="E17" s="19" t="n"/>
      <c r="F17" s="25" t="n"/>
      <c r="G17" s="23" t="n"/>
      <c r="H17" s="37" t="n"/>
      <c r="I17" s="23" t="n"/>
      <c r="J17" s="39">
        <f>IF(COUNTA($A17:$I17)=0,"",IF(AND($N17="OK",$I17="Confirmado",$C17="Receita"),$H17,0))</f>
        <v/>
      </c>
      <c r="K17" s="39">
        <f>IF(COUNTA($A17:$I17)=0,"",IF(AND($N17="OK",$I17="Confirmado",$C17="Despesa"),$H17,0))</f>
        <v/>
      </c>
      <c r="L17" s="39">
        <f>IF(COUNTA($A17:$I17)=0,"",'Premissas'!$B$3+SUM($J$4:J17)-SUM($K$4:K17))</f>
        <v/>
      </c>
      <c r="M17" s="27">
        <f>IF($D17="","",IFERROR(VLOOKUP($D17,'Premissas'!$D$2:$E$21,2,FALSE),"Categoria não cadastrada"))</f>
        <v/>
      </c>
      <c r="N17" s="27">
        <f>IF(COUNTA($A17:$I17)=0,"",IF($A17="","Código ausente",IF(COUNTIF($A$4:$A$203,$A17)&gt;1,"Código duplicado",IF(OR($B17="",NOT(ISNUMBER($B17)),$B17&lt;'Premissas'!$B$2),"Data inválida",IF(OR(COUNTIF('Premissas'!$I$2:$I$3,$C17)=0,$D17="",$M17="Categoria não cadastrada",$C17&lt;&gt;$M17,$E17="",COUNTIF('Premissas'!$G$2:$G$21,$E17)=0,$F17="",$G17="",COUNTIF('Premissas'!$J$2:$J$10,$G17)=0,NOT(ISNUMBER($H17)),$H17&lt;=0,$I17="",COUNTIF('Premissas'!$K$2:$K$4,$I17)=0),"Corrigir dados obrigatórios","OK")))))</f>
        <v/>
      </c>
      <c r="O17" s="27">
        <f>IF(COUNTA($A17:$I17)=0,"",IF($N17&lt;&gt;"OK","Corrigir cadastro",IF(AND($C17="Despesa",$I17="Confirmado",$H17&gt;'Premissas'!$B$5),"Revisar despesa alta","Sem revisão")))</f>
        <v/>
      </c>
    </row>
    <row r="18" ht="30" customHeight="1">
      <c r="A18" s="23" t="n"/>
      <c r="B18" s="38" t="n"/>
      <c r="C18" s="23" t="n"/>
      <c r="D18" s="19" t="n"/>
      <c r="E18" s="19" t="n"/>
      <c r="F18" s="25" t="n"/>
      <c r="G18" s="23" t="n"/>
      <c r="H18" s="37" t="n"/>
      <c r="I18" s="23" t="n"/>
      <c r="J18" s="39">
        <f>IF(COUNTA($A18:$I18)=0,"",IF(AND($N18="OK",$I18="Confirmado",$C18="Receita"),$H18,0))</f>
        <v/>
      </c>
      <c r="K18" s="39">
        <f>IF(COUNTA($A18:$I18)=0,"",IF(AND($N18="OK",$I18="Confirmado",$C18="Despesa"),$H18,0))</f>
        <v/>
      </c>
      <c r="L18" s="39">
        <f>IF(COUNTA($A18:$I18)=0,"",'Premissas'!$B$3+SUM($J$4:J18)-SUM($K$4:K18))</f>
        <v/>
      </c>
      <c r="M18" s="27">
        <f>IF($D18="","",IFERROR(VLOOKUP($D18,'Premissas'!$D$2:$E$21,2,FALSE),"Categoria não cadastrada"))</f>
        <v/>
      </c>
      <c r="N18" s="27">
        <f>IF(COUNTA($A18:$I18)=0,"",IF($A18="","Código ausente",IF(COUNTIF($A$4:$A$203,$A18)&gt;1,"Código duplicado",IF(OR($B18="",NOT(ISNUMBER($B18)),$B18&lt;'Premissas'!$B$2),"Data inválida",IF(OR(COUNTIF('Premissas'!$I$2:$I$3,$C18)=0,$D18="",$M18="Categoria não cadastrada",$C18&lt;&gt;$M18,$E18="",COUNTIF('Premissas'!$G$2:$G$21,$E18)=0,$F18="",$G18="",COUNTIF('Premissas'!$J$2:$J$10,$G18)=0,NOT(ISNUMBER($H18)),$H18&lt;=0,$I18="",COUNTIF('Premissas'!$K$2:$K$4,$I18)=0),"Corrigir dados obrigatórios","OK")))))</f>
        <v/>
      </c>
      <c r="O18" s="27">
        <f>IF(COUNTA($A18:$I18)=0,"",IF($N18&lt;&gt;"OK","Corrigir cadastro",IF(AND($C18="Despesa",$I18="Confirmado",$H18&gt;'Premissas'!$B$5),"Revisar despesa alta","Sem revisão")))</f>
        <v/>
      </c>
    </row>
    <row r="19" ht="30" customHeight="1">
      <c r="A19" s="23" t="n"/>
      <c r="B19" s="38" t="n"/>
      <c r="C19" s="23" t="n"/>
      <c r="D19" s="19" t="n"/>
      <c r="E19" s="19" t="n"/>
      <c r="F19" s="25" t="n"/>
      <c r="G19" s="23" t="n"/>
      <c r="H19" s="37" t="n"/>
      <c r="I19" s="23" t="n"/>
      <c r="J19" s="39">
        <f>IF(COUNTA($A19:$I19)=0,"",IF(AND($N19="OK",$I19="Confirmado",$C19="Receita"),$H19,0))</f>
        <v/>
      </c>
      <c r="K19" s="39">
        <f>IF(COUNTA($A19:$I19)=0,"",IF(AND($N19="OK",$I19="Confirmado",$C19="Despesa"),$H19,0))</f>
        <v/>
      </c>
      <c r="L19" s="39">
        <f>IF(COUNTA($A19:$I19)=0,"",'Premissas'!$B$3+SUM($J$4:J19)-SUM($K$4:K19))</f>
        <v/>
      </c>
      <c r="M19" s="27">
        <f>IF($D19="","",IFERROR(VLOOKUP($D19,'Premissas'!$D$2:$E$21,2,FALSE),"Categoria não cadastrada"))</f>
        <v/>
      </c>
      <c r="N19" s="27">
        <f>IF(COUNTA($A19:$I19)=0,"",IF($A19="","Código ausente",IF(COUNTIF($A$4:$A$203,$A19)&gt;1,"Código duplicado",IF(OR($B19="",NOT(ISNUMBER($B19)),$B19&lt;'Premissas'!$B$2),"Data inválida",IF(OR(COUNTIF('Premissas'!$I$2:$I$3,$C19)=0,$D19="",$M19="Categoria não cadastrada",$C19&lt;&gt;$M19,$E19="",COUNTIF('Premissas'!$G$2:$G$21,$E19)=0,$F19="",$G19="",COUNTIF('Premissas'!$J$2:$J$10,$G19)=0,NOT(ISNUMBER($H19)),$H19&lt;=0,$I19="",COUNTIF('Premissas'!$K$2:$K$4,$I19)=0),"Corrigir dados obrigatórios","OK")))))</f>
        <v/>
      </c>
      <c r="O19" s="27">
        <f>IF(COUNTA($A19:$I19)=0,"",IF($N19&lt;&gt;"OK","Corrigir cadastro",IF(AND($C19="Despesa",$I19="Confirmado",$H19&gt;'Premissas'!$B$5),"Revisar despesa alta","Sem revisão")))</f>
        <v/>
      </c>
    </row>
    <row r="20" ht="30" customHeight="1">
      <c r="A20" s="23" t="n"/>
      <c r="B20" s="38" t="n"/>
      <c r="C20" s="23" t="n"/>
      <c r="D20" s="19" t="n"/>
      <c r="E20" s="19" t="n"/>
      <c r="F20" s="25" t="n"/>
      <c r="G20" s="23" t="n"/>
      <c r="H20" s="37" t="n"/>
      <c r="I20" s="23" t="n"/>
      <c r="J20" s="39">
        <f>IF(COUNTA($A20:$I20)=0,"",IF(AND($N20="OK",$I20="Confirmado",$C20="Receita"),$H20,0))</f>
        <v/>
      </c>
      <c r="K20" s="39">
        <f>IF(COUNTA($A20:$I20)=0,"",IF(AND($N20="OK",$I20="Confirmado",$C20="Despesa"),$H20,0))</f>
        <v/>
      </c>
      <c r="L20" s="39">
        <f>IF(COUNTA($A20:$I20)=0,"",'Premissas'!$B$3+SUM($J$4:J20)-SUM($K$4:K20))</f>
        <v/>
      </c>
      <c r="M20" s="27">
        <f>IF($D20="","",IFERROR(VLOOKUP($D20,'Premissas'!$D$2:$E$21,2,FALSE),"Categoria não cadastrada"))</f>
        <v/>
      </c>
      <c r="N20" s="27">
        <f>IF(COUNTA($A20:$I20)=0,"",IF($A20="","Código ausente",IF(COUNTIF($A$4:$A$203,$A20)&gt;1,"Código duplicado",IF(OR($B20="",NOT(ISNUMBER($B20)),$B20&lt;'Premissas'!$B$2),"Data inválida",IF(OR(COUNTIF('Premissas'!$I$2:$I$3,$C20)=0,$D20="",$M20="Categoria não cadastrada",$C20&lt;&gt;$M20,$E20="",COUNTIF('Premissas'!$G$2:$G$21,$E20)=0,$F20="",$G20="",COUNTIF('Premissas'!$J$2:$J$10,$G20)=0,NOT(ISNUMBER($H20)),$H20&lt;=0,$I20="",COUNTIF('Premissas'!$K$2:$K$4,$I20)=0),"Corrigir dados obrigatórios","OK")))))</f>
        <v/>
      </c>
      <c r="O20" s="27">
        <f>IF(COUNTA($A20:$I20)=0,"",IF($N20&lt;&gt;"OK","Corrigir cadastro",IF(AND($C20="Despesa",$I20="Confirmado",$H20&gt;'Premissas'!$B$5),"Revisar despesa alta","Sem revisão")))</f>
        <v/>
      </c>
    </row>
    <row r="21" ht="30" customHeight="1">
      <c r="A21" s="23" t="n"/>
      <c r="B21" s="38" t="n"/>
      <c r="C21" s="23" t="n"/>
      <c r="D21" s="19" t="n"/>
      <c r="E21" s="19" t="n"/>
      <c r="F21" s="25" t="n"/>
      <c r="G21" s="23" t="n"/>
      <c r="H21" s="37" t="n"/>
      <c r="I21" s="23" t="n"/>
      <c r="J21" s="39">
        <f>IF(COUNTA($A21:$I21)=0,"",IF(AND($N21="OK",$I21="Confirmado",$C21="Receita"),$H21,0))</f>
        <v/>
      </c>
      <c r="K21" s="39">
        <f>IF(COUNTA($A21:$I21)=0,"",IF(AND($N21="OK",$I21="Confirmado",$C21="Despesa"),$H21,0))</f>
        <v/>
      </c>
      <c r="L21" s="39">
        <f>IF(COUNTA($A21:$I21)=0,"",'Premissas'!$B$3+SUM($J$4:J21)-SUM($K$4:K21))</f>
        <v/>
      </c>
      <c r="M21" s="27">
        <f>IF($D21="","",IFERROR(VLOOKUP($D21,'Premissas'!$D$2:$E$21,2,FALSE),"Categoria não cadastrada"))</f>
        <v/>
      </c>
      <c r="N21" s="27">
        <f>IF(COUNTA($A21:$I21)=0,"",IF($A21="","Código ausente",IF(COUNTIF($A$4:$A$203,$A21)&gt;1,"Código duplicado",IF(OR($B21="",NOT(ISNUMBER($B21)),$B21&lt;'Premissas'!$B$2),"Data inválida",IF(OR(COUNTIF('Premissas'!$I$2:$I$3,$C21)=0,$D21="",$M21="Categoria não cadastrada",$C21&lt;&gt;$M21,$E21="",COUNTIF('Premissas'!$G$2:$G$21,$E21)=0,$F21="",$G21="",COUNTIF('Premissas'!$J$2:$J$10,$G21)=0,NOT(ISNUMBER($H21)),$H21&lt;=0,$I21="",COUNTIF('Premissas'!$K$2:$K$4,$I21)=0),"Corrigir dados obrigatórios","OK")))))</f>
        <v/>
      </c>
      <c r="O21" s="27">
        <f>IF(COUNTA($A21:$I21)=0,"",IF($N21&lt;&gt;"OK","Corrigir cadastro",IF(AND($C21="Despesa",$I21="Confirmado",$H21&gt;'Premissas'!$B$5),"Revisar despesa alta","Sem revisão")))</f>
        <v/>
      </c>
    </row>
    <row r="22" ht="30" customHeight="1">
      <c r="A22" s="23" t="n"/>
      <c r="B22" s="38" t="n"/>
      <c r="C22" s="23" t="n"/>
      <c r="D22" s="19" t="n"/>
      <c r="E22" s="19" t="n"/>
      <c r="F22" s="25" t="n"/>
      <c r="G22" s="23" t="n"/>
      <c r="H22" s="37" t="n"/>
      <c r="I22" s="23" t="n"/>
      <c r="J22" s="39">
        <f>IF(COUNTA($A22:$I22)=0,"",IF(AND($N22="OK",$I22="Confirmado",$C22="Receita"),$H22,0))</f>
        <v/>
      </c>
      <c r="K22" s="39">
        <f>IF(COUNTA($A22:$I22)=0,"",IF(AND($N22="OK",$I22="Confirmado",$C22="Despesa"),$H22,0))</f>
        <v/>
      </c>
      <c r="L22" s="39">
        <f>IF(COUNTA($A22:$I22)=0,"",'Premissas'!$B$3+SUM($J$4:J22)-SUM($K$4:K22))</f>
        <v/>
      </c>
      <c r="M22" s="27">
        <f>IF($D22="","",IFERROR(VLOOKUP($D22,'Premissas'!$D$2:$E$21,2,FALSE),"Categoria não cadastrada"))</f>
        <v/>
      </c>
      <c r="N22" s="27">
        <f>IF(COUNTA($A22:$I22)=0,"",IF($A22="","Código ausente",IF(COUNTIF($A$4:$A$203,$A22)&gt;1,"Código duplicado",IF(OR($B22="",NOT(ISNUMBER($B22)),$B22&lt;'Premissas'!$B$2),"Data inválida",IF(OR(COUNTIF('Premissas'!$I$2:$I$3,$C22)=0,$D22="",$M22="Categoria não cadastrada",$C22&lt;&gt;$M22,$E22="",COUNTIF('Premissas'!$G$2:$G$21,$E22)=0,$F22="",$G22="",COUNTIF('Premissas'!$J$2:$J$10,$G22)=0,NOT(ISNUMBER($H22)),$H22&lt;=0,$I22="",COUNTIF('Premissas'!$K$2:$K$4,$I22)=0),"Corrigir dados obrigatórios","OK")))))</f>
        <v/>
      </c>
      <c r="O22" s="27">
        <f>IF(COUNTA($A22:$I22)=0,"",IF($N22&lt;&gt;"OK","Corrigir cadastro",IF(AND($C22="Despesa",$I22="Confirmado",$H22&gt;'Premissas'!$B$5),"Revisar despesa alta","Sem revisão")))</f>
        <v/>
      </c>
    </row>
    <row r="23" ht="30" customHeight="1">
      <c r="A23" s="23" t="n"/>
      <c r="B23" s="38" t="n"/>
      <c r="C23" s="23" t="n"/>
      <c r="D23" s="19" t="n"/>
      <c r="E23" s="19" t="n"/>
      <c r="F23" s="25" t="n"/>
      <c r="G23" s="23" t="n"/>
      <c r="H23" s="37" t="n"/>
      <c r="I23" s="23" t="n"/>
      <c r="J23" s="39">
        <f>IF(COUNTA($A23:$I23)=0,"",IF(AND($N23="OK",$I23="Confirmado",$C23="Receita"),$H23,0))</f>
        <v/>
      </c>
      <c r="K23" s="39">
        <f>IF(COUNTA($A23:$I23)=0,"",IF(AND($N23="OK",$I23="Confirmado",$C23="Despesa"),$H23,0))</f>
        <v/>
      </c>
      <c r="L23" s="39">
        <f>IF(COUNTA($A23:$I23)=0,"",'Premissas'!$B$3+SUM($J$4:J23)-SUM($K$4:K23))</f>
        <v/>
      </c>
      <c r="M23" s="27">
        <f>IF($D23="","",IFERROR(VLOOKUP($D23,'Premissas'!$D$2:$E$21,2,FALSE),"Categoria não cadastrada"))</f>
        <v/>
      </c>
      <c r="N23" s="27">
        <f>IF(COUNTA($A23:$I23)=0,"",IF($A23="","Código ausente",IF(COUNTIF($A$4:$A$203,$A23)&gt;1,"Código duplicado",IF(OR($B23="",NOT(ISNUMBER($B23)),$B23&lt;'Premissas'!$B$2),"Data inválida",IF(OR(COUNTIF('Premissas'!$I$2:$I$3,$C23)=0,$D23="",$M23="Categoria não cadastrada",$C23&lt;&gt;$M23,$E23="",COUNTIF('Premissas'!$G$2:$G$21,$E23)=0,$F23="",$G23="",COUNTIF('Premissas'!$J$2:$J$10,$G23)=0,NOT(ISNUMBER($H23)),$H23&lt;=0,$I23="",COUNTIF('Premissas'!$K$2:$K$4,$I23)=0),"Corrigir dados obrigatórios","OK")))))</f>
        <v/>
      </c>
      <c r="O23" s="27">
        <f>IF(COUNTA($A23:$I23)=0,"",IF($N23&lt;&gt;"OK","Corrigir cadastro",IF(AND($C23="Despesa",$I23="Confirmado",$H23&gt;'Premissas'!$B$5),"Revisar despesa alta","Sem revisão")))</f>
        <v/>
      </c>
    </row>
    <row r="24" ht="30" customHeight="1">
      <c r="A24" s="23" t="n"/>
      <c r="B24" s="38" t="n"/>
      <c r="C24" s="23" t="n"/>
      <c r="D24" s="19" t="n"/>
      <c r="E24" s="19" t="n"/>
      <c r="F24" s="25" t="n"/>
      <c r="G24" s="23" t="n"/>
      <c r="H24" s="37" t="n"/>
      <c r="I24" s="23" t="n"/>
      <c r="J24" s="39">
        <f>IF(COUNTA($A24:$I24)=0,"",IF(AND($N24="OK",$I24="Confirmado",$C24="Receita"),$H24,0))</f>
        <v/>
      </c>
      <c r="K24" s="39">
        <f>IF(COUNTA($A24:$I24)=0,"",IF(AND($N24="OK",$I24="Confirmado",$C24="Despesa"),$H24,0))</f>
        <v/>
      </c>
      <c r="L24" s="39">
        <f>IF(COUNTA($A24:$I24)=0,"",'Premissas'!$B$3+SUM($J$4:J24)-SUM($K$4:K24))</f>
        <v/>
      </c>
      <c r="M24" s="27">
        <f>IF($D24="","",IFERROR(VLOOKUP($D24,'Premissas'!$D$2:$E$21,2,FALSE),"Categoria não cadastrada"))</f>
        <v/>
      </c>
      <c r="N24" s="27">
        <f>IF(COUNTA($A24:$I24)=0,"",IF($A24="","Código ausente",IF(COUNTIF($A$4:$A$203,$A24)&gt;1,"Código duplicado",IF(OR($B24="",NOT(ISNUMBER($B24)),$B24&lt;'Premissas'!$B$2),"Data inválida",IF(OR(COUNTIF('Premissas'!$I$2:$I$3,$C24)=0,$D24="",$M24="Categoria não cadastrada",$C24&lt;&gt;$M24,$E24="",COUNTIF('Premissas'!$G$2:$G$21,$E24)=0,$F24="",$G24="",COUNTIF('Premissas'!$J$2:$J$10,$G24)=0,NOT(ISNUMBER($H24)),$H24&lt;=0,$I24="",COUNTIF('Premissas'!$K$2:$K$4,$I24)=0),"Corrigir dados obrigatórios","OK")))))</f>
        <v/>
      </c>
      <c r="O24" s="27">
        <f>IF(COUNTA($A24:$I24)=0,"",IF($N24&lt;&gt;"OK","Corrigir cadastro",IF(AND($C24="Despesa",$I24="Confirmado",$H24&gt;'Premissas'!$B$5),"Revisar despesa alta","Sem revisão")))</f>
        <v/>
      </c>
    </row>
    <row r="25" ht="30" customHeight="1">
      <c r="A25" s="23" t="n"/>
      <c r="B25" s="38" t="n"/>
      <c r="C25" s="23" t="n"/>
      <c r="D25" s="19" t="n"/>
      <c r="E25" s="19" t="n"/>
      <c r="F25" s="25" t="n"/>
      <c r="G25" s="23" t="n"/>
      <c r="H25" s="37" t="n"/>
      <c r="I25" s="23" t="n"/>
      <c r="J25" s="39">
        <f>IF(COUNTA($A25:$I25)=0,"",IF(AND($N25="OK",$I25="Confirmado",$C25="Receita"),$H25,0))</f>
        <v/>
      </c>
      <c r="K25" s="39">
        <f>IF(COUNTA($A25:$I25)=0,"",IF(AND($N25="OK",$I25="Confirmado",$C25="Despesa"),$H25,0))</f>
        <v/>
      </c>
      <c r="L25" s="39">
        <f>IF(COUNTA($A25:$I25)=0,"",'Premissas'!$B$3+SUM($J$4:J25)-SUM($K$4:K25))</f>
        <v/>
      </c>
      <c r="M25" s="27">
        <f>IF($D25="","",IFERROR(VLOOKUP($D25,'Premissas'!$D$2:$E$21,2,FALSE),"Categoria não cadastrada"))</f>
        <v/>
      </c>
      <c r="N25" s="27">
        <f>IF(COUNTA($A25:$I25)=0,"",IF($A25="","Código ausente",IF(COUNTIF($A$4:$A$203,$A25)&gt;1,"Código duplicado",IF(OR($B25="",NOT(ISNUMBER($B25)),$B25&lt;'Premissas'!$B$2),"Data inválida",IF(OR(COUNTIF('Premissas'!$I$2:$I$3,$C25)=0,$D25="",$M25="Categoria não cadastrada",$C25&lt;&gt;$M25,$E25="",COUNTIF('Premissas'!$G$2:$G$21,$E25)=0,$F25="",$G25="",COUNTIF('Premissas'!$J$2:$J$10,$G25)=0,NOT(ISNUMBER($H25)),$H25&lt;=0,$I25="",COUNTIF('Premissas'!$K$2:$K$4,$I25)=0),"Corrigir dados obrigatórios","OK")))))</f>
        <v/>
      </c>
      <c r="O25" s="27">
        <f>IF(COUNTA($A25:$I25)=0,"",IF($N25&lt;&gt;"OK","Corrigir cadastro",IF(AND($C25="Despesa",$I25="Confirmado",$H25&gt;'Premissas'!$B$5),"Revisar despesa alta","Sem revisão")))</f>
        <v/>
      </c>
    </row>
    <row r="26" ht="30" customHeight="1">
      <c r="A26" s="23" t="n"/>
      <c r="B26" s="38" t="n"/>
      <c r="C26" s="23" t="n"/>
      <c r="D26" s="19" t="n"/>
      <c r="E26" s="19" t="n"/>
      <c r="F26" s="25" t="n"/>
      <c r="G26" s="23" t="n"/>
      <c r="H26" s="37" t="n"/>
      <c r="I26" s="23" t="n"/>
      <c r="J26" s="39">
        <f>IF(COUNTA($A26:$I26)=0,"",IF(AND($N26="OK",$I26="Confirmado",$C26="Receita"),$H26,0))</f>
        <v/>
      </c>
      <c r="K26" s="39">
        <f>IF(COUNTA($A26:$I26)=0,"",IF(AND($N26="OK",$I26="Confirmado",$C26="Despesa"),$H26,0))</f>
        <v/>
      </c>
      <c r="L26" s="39">
        <f>IF(COUNTA($A26:$I26)=0,"",'Premissas'!$B$3+SUM($J$4:J26)-SUM($K$4:K26))</f>
        <v/>
      </c>
      <c r="M26" s="27">
        <f>IF($D26="","",IFERROR(VLOOKUP($D26,'Premissas'!$D$2:$E$21,2,FALSE),"Categoria não cadastrada"))</f>
        <v/>
      </c>
      <c r="N26" s="27">
        <f>IF(COUNTA($A26:$I26)=0,"",IF($A26="","Código ausente",IF(COUNTIF($A$4:$A$203,$A26)&gt;1,"Código duplicado",IF(OR($B26="",NOT(ISNUMBER($B26)),$B26&lt;'Premissas'!$B$2),"Data inválida",IF(OR(COUNTIF('Premissas'!$I$2:$I$3,$C26)=0,$D26="",$M26="Categoria não cadastrada",$C26&lt;&gt;$M26,$E26="",COUNTIF('Premissas'!$G$2:$G$21,$E26)=0,$F26="",$G26="",COUNTIF('Premissas'!$J$2:$J$10,$G26)=0,NOT(ISNUMBER($H26)),$H26&lt;=0,$I26="",COUNTIF('Premissas'!$K$2:$K$4,$I26)=0),"Corrigir dados obrigatórios","OK")))))</f>
        <v/>
      </c>
      <c r="O26" s="27">
        <f>IF(COUNTA($A26:$I26)=0,"",IF($N26&lt;&gt;"OK","Corrigir cadastro",IF(AND($C26="Despesa",$I26="Confirmado",$H26&gt;'Premissas'!$B$5),"Revisar despesa alta","Sem revisão")))</f>
        <v/>
      </c>
    </row>
    <row r="27" ht="30" customHeight="1">
      <c r="A27" s="23" t="n"/>
      <c r="B27" s="38" t="n"/>
      <c r="C27" s="23" t="n"/>
      <c r="D27" s="19" t="n"/>
      <c r="E27" s="19" t="n"/>
      <c r="F27" s="25" t="n"/>
      <c r="G27" s="23" t="n"/>
      <c r="H27" s="37" t="n"/>
      <c r="I27" s="23" t="n"/>
      <c r="J27" s="39">
        <f>IF(COUNTA($A27:$I27)=0,"",IF(AND($N27="OK",$I27="Confirmado",$C27="Receita"),$H27,0))</f>
        <v/>
      </c>
      <c r="K27" s="39">
        <f>IF(COUNTA($A27:$I27)=0,"",IF(AND($N27="OK",$I27="Confirmado",$C27="Despesa"),$H27,0))</f>
        <v/>
      </c>
      <c r="L27" s="39">
        <f>IF(COUNTA($A27:$I27)=0,"",'Premissas'!$B$3+SUM($J$4:J27)-SUM($K$4:K27))</f>
        <v/>
      </c>
      <c r="M27" s="27">
        <f>IF($D27="","",IFERROR(VLOOKUP($D27,'Premissas'!$D$2:$E$21,2,FALSE),"Categoria não cadastrada"))</f>
        <v/>
      </c>
      <c r="N27" s="27">
        <f>IF(COUNTA($A27:$I27)=0,"",IF($A27="","Código ausente",IF(COUNTIF($A$4:$A$203,$A27)&gt;1,"Código duplicado",IF(OR($B27="",NOT(ISNUMBER($B27)),$B27&lt;'Premissas'!$B$2),"Data inválida",IF(OR(COUNTIF('Premissas'!$I$2:$I$3,$C27)=0,$D27="",$M27="Categoria não cadastrada",$C27&lt;&gt;$M27,$E27="",COUNTIF('Premissas'!$G$2:$G$21,$E27)=0,$F27="",$G27="",COUNTIF('Premissas'!$J$2:$J$10,$G27)=0,NOT(ISNUMBER($H27)),$H27&lt;=0,$I27="",COUNTIF('Premissas'!$K$2:$K$4,$I27)=0),"Corrigir dados obrigatórios","OK")))))</f>
        <v/>
      </c>
      <c r="O27" s="27">
        <f>IF(COUNTA($A27:$I27)=0,"",IF($N27&lt;&gt;"OK","Corrigir cadastro",IF(AND($C27="Despesa",$I27="Confirmado",$H27&gt;'Premissas'!$B$5),"Revisar despesa alta","Sem revisão")))</f>
        <v/>
      </c>
    </row>
    <row r="28" ht="30" customHeight="1">
      <c r="A28" s="23" t="n"/>
      <c r="B28" s="38" t="n"/>
      <c r="C28" s="23" t="n"/>
      <c r="D28" s="19" t="n"/>
      <c r="E28" s="19" t="n"/>
      <c r="F28" s="25" t="n"/>
      <c r="G28" s="23" t="n"/>
      <c r="H28" s="37" t="n"/>
      <c r="I28" s="23" t="n"/>
      <c r="J28" s="39">
        <f>IF(COUNTA($A28:$I28)=0,"",IF(AND($N28="OK",$I28="Confirmado",$C28="Receita"),$H28,0))</f>
        <v/>
      </c>
      <c r="K28" s="39">
        <f>IF(COUNTA($A28:$I28)=0,"",IF(AND($N28="OK",$I28="Confirmado",$C28="Despesa"),$H28,0))</f>
        <v/>
      </c>
      <c r="L28" s="39">
        <f>IF(COUNTA($A28:$I28)=0,"",'Premissas'!$B$3+SUM($J$4:J28)-SUM($K$4:K28))</f>
        <v/>
      </c>
      <c r="M28" s="27">
        <f>IF($D28="","",IFERROR(VLOOKUP($D28,'Premissas'!$D$2:$E$21,2,FALSE),"Categoria não cadastrada"))</f>
        <v/>
      </c>
      <c r="N28" s="27">
        <f>IF(COUNTA($A28:$I28)=0,"",IF($A28="","Código ausente",IF(COUNTIF($A$4:$A$203,$A28)&gt;1,"Código duplicado",IF(OR($B28="",NOT(ISNUMBER($B28)),$B28&lt;'Premissas'!$B$2),"Data inválida",IF(OR(COUNTIF('Premissas'!$I$2:$I$3,$C28)=0,$D28="",$M28="Categoria não cadastrada",$C28&lt;&gt;$M28,$E28="",COUNTIF('Premissas'!$G$2:$G$21,$E28)=0,$F28="",$G28="",COUNTIF('Premissas'!$J$2:$J$10,$G28)=0,NOT(ISNUMBER($H28)),$H28&lt;=0,$I28="",COUNTIF('Premissas'!$K$2:$K$4,$I28)=0),"Corrigir dados obrigatórios","OK")))))</f>
        <v/>
      </c>
      <c r="O28" s="27">
        <f>IF(COUNTA($A28:$I28)=0,"",IF($N28&lt;&gt;"OK","Corrigir cadastro",IF(AND($C28="Despesa",$I28="Confirmado",$H28&gt;'Premissas'!$B$5),"Revisar despesa alta","Sem revisão")))</f>
        <v/>
      </c>
    </row>
    <row r="29" ht="30" customHeight="1">
      <c r="A29" s="23" t="n"/>
      <c r="B29" s="38" t="n"/>
      <c r="C29" s="23" t="n"/>
      <c r="D29" s="19" t="n"/>
      <c r="E29" s="19" t="n"/>
      <c r="F29" s="25" t="n"/>
      <c r="G29" s="23" t="n"/>
      <c r="H29" s="37" t="n"/>
      <c r="I29" s="23" t="n"/>
      <c r="J29" s="39">
        <f>IF(COUNTA($A29:$I29)=0,"",IF(AND($N29="OK",$I29="Confirmado",$C29="Receita"),$H29,0))</f>
        <v/>
      </c>
      <c r="K29" s="39">
        <f>IF(COUNTA($A29:$I29)=0,"",IF(AND($N29="OK",$I29="Confirmado",$C29="Despesa"),$H29,0))</f>
        <v/>
      </c>
      <c r="L29" s="39">
        <f>IF(COUNTA($A29:$I29)=0,"",'Premissas'!$B$3+SUM($J$4:J29)-SUM($K$4:K29))</f>
        <v/>
      </c>
      <c r="M29" s="27">
        <f>IF($D29="","",IFERROR(VLOOKUP($D29,'Premissas'!$D$2:$E$21,2,FALSE),"Categoria não cadastrada"))</f>
        <v/>
      </c>
      <c r="N29" s="27">
        <f>IF(COUNTA($A29:$I29)=0,"",IF($A29="","Código ausente",IF(COUNTIF($A$4:$A$203,$A29)&gt;1,"Código duplicado",IF(OR($B29="",NOT(ISNUMBER($B29)),$B29&lt;'Premissas'!$B$2),"Data inválida",IF(OR(COUNTIF('Premissas'!$I$2:$I$3,$C29)=0,$D29="",$M29="Categoria não cadastrada",$C29&lt;&gt;$M29,$E29="",COUNTIF('Premissas'!$G$2:$G$21,$E29)=0,$F29="",$G29="",COUNTIF('Premissas'!$J$2:$J$10,$G29)=0,NOT(ISNUMBER($H29)),$H29&lt;=0,$I29="",COUNTIF('Premissas'!$K$2:$K$4,$I29)=0),"Corrigir dados obrigatórios","OK")))))</f>
        <v/>
      </c>
      <c r="O29" s="27">
        <f>IF(COUNTA($A29:$I29)=0,"",IF($N29&lt;&gt;"OK","Corrigir cadastro",IF(AND($C29="Despesa",$I29="Confirmado",$H29&gt;'Premissas'!$B$5),"Revisar despesa alta","Sem revisão")))</f>
        <v/>
      </c>
    </row>
    <row r="30" ht="30" customHeight="1">
      <c r="A30" s="23" t="n"/>
      <c r="B30" s="38" t="n"/>
      <c r="C30" s="23" t="n"/>
      <c r="D30" s="19" t="n"/>
      <c r="E30" s="19" t="n"/>
      <c r="F30" s="25" t="n"/>
      <c r="G30" s="23" t="n"/>
      <c r="H30" s="37" t="n"/>
      <c r="I30" s="23" t="n"/>
      <c r="J30" s="39">
        <f>IF(COUNTA($A30:$I30)=0,"",IF(AND($N30="OK",$I30="Confirmado",$C30="Receita"),$H30,0))</f>
        <v/>
      </c>
      <c r="K30" s="39">
        <f>IF(COUNTA($A30:$I30)=0,"",IF(AND($N30="OK",$I30="Confirmado",$C30="Despesa"),$H30,0))</f>
        <v/>
      </c>
      <c r="L30" s="39">
        <f>IF(COUNTA($A30:$I30)=0,"",'Premissas'!$B$3+SUM($J$4:J30)-SUM($K$4:K30))</f>
        <v/>
      </c>
      <c r="M30" s="27">
        <f>IF($D30="","",IFERROR(VLOOKUP($D30,'Premissas'!$D$2:$E$21,2,FALSE),"Categoria não cadastrada"))</f>
        <v/>
      </c>
      <c r="N30" s="27">
        <f>IF(COUNTA($A30:$I30)=0,"",IF($A30="","Código ausente",IF(COUNTIF($A$4:$A$203,$A30)&gt;1,"Código duplicado",IF(OR($B30="",NOT(ISNUMBER($B30)),$B30&lt;'Premissas'!$B$2),"Data inválida",IF(OR(COUNTIF('Premissas'!$I$2:$I$3,$C30)=0,$D30="",$M30="Categoria não cadastrada",$C30&lt;&gt;$M30,$E30="",COUNTIF('Premissas'!$G$2:$G$21,$E30)=0,$F30="",$G30="",COUNTIF('Premissas'!$J$2:$J$10,$G30)=0,NOT(ISNUMBER($H30)),$H30&lt;=0,$I30="",COUNTIF('Premissas'!$K$2:$K$4,$I30)=0),"Corrigir dados obrigatórios","OK")))))</f>
        <v/>
      </c>
      <c r="O30" s="27">
        <f>IF(COUNTA($A30:$I30)=0,"",IF($N30&lt;&gt;"OK","Corrigir cadastro",IF(AND($C30="Despesa",$I30="Confirmado",$H30&gt;'Premissas'!$B$5),"Revisar despesa alta","Sem revisão")))</f>
        <v/>
      </c>
    </row>
    <row r="31" ht="30" customHeight="1">
      <c r="A31" s="23" t="n"/>
      <c r="B31" s="38" t="n"/>
      <c r="C31" s="23" t="n"/>
      <c r="D31" s="19" t="n"/>
      <c r="E31" s="19" t="n"/>
      <c r="F31" s="25" t="n"/>
      <c r="G31" s="23" t="n"/>
      <c r="H31" s="37" t="n"/>
      <c r="I31" s="23" t="n"/>
      <c r="J31" s="39">
        <f>IF(COUNTA($A31:$I31)=0,"",IF(AND($N31="OK",$I31="Confirmado",$C31="Receita"),$H31,0))</f>
        <v/>
      </c>
      <c r="K31" s="39">
        <f>IF(COUNTA($A31:$I31)=0,"",IF(AND($N31="OK",$I31="Confirmado",$C31="Despesa"),$H31,0))</f>
        <v/>
      </c>
      <c r="L31" s="39">
        <f>IF(COUNTA($A31:$I31)=0,"",'Premissas'!$B$3+SUM($J$4:J31)-SUM($K$4:K31))</f>
        <v/>
      </c>
      <c r="M31" s="27">
        <f>IF($D31="","",IFERROR(VLOOKUP($D31,'Premissas'!$D$2:$E$21,2,FALSE),"Categoria não cadastrada"))</f>
        <v/>
      </c>
      <c r="N31" s="27">
        <f>IF(COUNTA($A31:$I31)=0,"",IF($A31="","Código ausente",IF(COUNTIF($A$4:$A$203,$A31)&gt;1,"Código duplicado",IF(OR($B31="",NOT(ISNUMBER($B31)),$B31&lt;'Premissas'!$B$2),"Data inválida",IF(OR(COUNTIF('Premissas'!$I$2:$I$3,$C31)=0,$D31="",$M31="Categoria não cadastrada",$C31&lt;&gt;$M31,$E31="",COUNTIF('Premissas'!$G$2:$G$21,$E31)=0,$F31="",$G31="",COUNTIF('Premissas'!$J$2:$J$10,$G31)=0,NOT(ISNUMBER($H31)),$H31&lt;=0,$I31="",COUNTIF('Premissas'!$K$2:$K$4,$I31)=0),"Corrigir dados obrigatórios","OK")))))</f>
        <v/>
      </c>
      <c r="O31" s="27">
        <f>IF(COUNTA($A31:$I31)=0,"",IF($N31&lt;&gt;"OK","Corrigir cadastro",IF(AND($C31="Despesa",$I31="Confirmado",$H31&gt;'Premissas'!$B$5),"Revisar despesa alta","Sem revisão")))</f>
        <v/>
      </c>
    </row>
    <row r="32" ht="30" customHeight="1">
      <c r="A32" s="23" t="n"/>
      <c r="B32" s="38" t="n"/>
      <c r="C32" s="23" t="n"/>
      <c r="D32" s="19" t="n"/>
      <c r="E32" s="19" t="n"/>
      <c r="F32" s="25" t="n"/>
      <c r="G32" s="23" t="n"/>
      <c r="H32" s="37" t="n"/>
      <c r="I32" s="23" t="n"/>
      <c r="J32" s="39">
        <f>IF(COUNTA($A32:$I32)=0,"",IF(AND($N32="OK",$I32="Confirmado",$C32="Receita"),$H32,0))</f>
        <v/>
      </c>
      <c r="K32" s="39">
        <f>IF(COUNTA($A32:$I32)=0,"",IF(AND($N32="OK",$I32="Confirmado",$C32="Despesa"),$H32,0))</f>
        <v/>
      </c>
      <c r="L32" s="39">
        <f>IF(COUNTA($A32:$I32)=0,"",'Premissas'!$B$3+SUM($J$4:J32)-SUM($K$4:K32))</f>
        <v/>
      </c>
      <c r="M32" s="27">
        <f>IF($D32="","",IFERROR(VLOOKUP($D32,'Premissas'!$D$2:$E$21,2,FALSE),"Categoria não cadastrada"))</f>
        <v/>
      </c>
      <c r="N32" s="27">
        <f>IF(COUNTA($A32:$I32)=0,"",IF($A32="","Código ausente",IF(COUNTIF($A$4:$A$203,$A32)&gt;1,"Código duplicado",IF(OR($B32="",NOT(ISNUMBER($B32)),$B32&lt;'Premissas'!$B$2),"Data inválida",IF(OR(COUNTIF('Premissas'!$I$2:$I$3,$C32)=0,$D32="",$M32="Categoria não cadastrada",$C32&lt;&gt;$M32,$E32="",COUNTIF('Premissas'!$G$2:$G$21,$E32)=0,$F32="",$G32="",COUNTIF('Premissas'!$J$2:$J$10,$G32)=0,NOT(ISNUMBER($H32)),$H32&lt;=0,$I32="",COUNTIF('Premissas'!$K$2:$K$4,$I32)=0),"Corrigir dados obrigatórios","OK")))))</f>
        <v/>
      </c>
      <c r="O32" s="27">
        <f>IF(COUNTA($A32:$I32)=0,"",IF($N32&lt;&gt;"OK","Corrigir cadastro",IF(AND($C32="Despesa",$I32="Confirmado",$H32&gt;'Premissas'!$B$5),"Revisar despesa alta","Sem revisão")))</f>
        <v/>
      </c>
    </row>
    <row r="33" ht="30" customHeight="1">
      <c r="A33" s="23" t="n"/>
      <c r="B33" s="38" t="n"/>
      <c r="C33" s="23" t="n"/>
      <c r="D33" s="19" t="n"/>
      <c r="E33" s="19" t="n"/>
      <c r="F33" s="25" t="n"/>
      <c r="G33" s="23" t="n"/>
      <c r="H33" s="37" t="n"/>
      <c r="I33" s="23" t="n"/>
      <c r="J33" s="39">
        <f>IF(COUNTA($A33:$I33)=0,"",IF(AND($N33="OK",$I33="Confirmado",$C33="Receita"),$H33,0))</f>
        <v/>
      </c>
      <c r="K33" s="39">
        <f>IF(COUNTA($A33:$I33)=0,"",IF(AND($N33="OK",$I33="Confirmado",$C33="Despesa"),$H33,0))</f>
        <v/>
      </c>
      <c r="L33" s="39">
        <f>IF(COUNTA($A33:$I33)=0,"",'Premissas'!$B$3+SUM($J$4:J33)-SUM($K$4:K33))</f>
        <v/>
      </c>
      <c r="M33" s="27">
        <f>IF($D33="","",IFERROR(VLOOKUP($D33,'Premissas'!$D$2:$E$21,2,FALSE),"Categoria não cadastrada"))</f>
        <v/>
      </c>
      <c r="N33" s="27">
        <f>IF(COUNTA($A33:$I33)=0,"",IF($A33="","Código ausente",IF(COUNTIF($A$4:$A$203,$A33)&gt;1,"Código duplicado",IF(OR($B33="",NOT(ISNUMBER($B33)),$B33&lt;'Premissas'!$B$2),"Data inválida",IF(OR(COUNTIF('Premissas'!$I$2:$I$3,$C33)=0,$D33="",$M33="Categoria não cadastrada",$C33&lt;&gt;$M33,$E33="",COUNTIF('Premissas'!$G$2:$G$21,$E33)=0,$F33="",$G33="",COUNTIF('Premissas'!$J$2:$J$10,$G33)=0,NOT(ISNUMBER($H33)),$H33&lt;=0,$I33="",COUNTIF('Premissas'!$K$2:$K$4,$I33)=0),"Corrigir dados obrigatórios","OK")))))</f>
        <v/>
      </c>
      <c r="O33" s="27">
        <f>IF(COUNTA($A33:$I33)=0,"",IF($N33&lt;&gt;"OK","Corrigir cadastro",IF(AND($C33="Despesa",$I33="Confirmado",$H33&gt;'Premissas'!$B$5),"Revisar despesa alta","Sem revisão")))</f>
        <v/>
      </c>
    </row>
    <row r="34" ht="30" customHeight="1">
      <c r="A34" s="23" t="n"/>
      <c r="B34" s="38" t="n"/>
      <c r="C34" s="23" t="n"/>
      <c r="D34" s="19" t="n"/>
      <c r="E34" s="19" t="n"/>
      <c r="F34" s="25" t="n"/>
      <c r="G34" s="23" t="n"/>
      <c r="H34" s="37" t="n"/>
      <c r="I34" s="23" t="n"/>
      <c r="J34" s="39">
        <f>IF(COUNTA($A34:$I34)=0,"",IF(AND($N34="OK",$I34="Confirmado",$C34="Receita"),$H34,0))</f>
        <v/>
      </c>
      <c r="K34" s="39">
        <f>IF(COUNTA($A34:$I34)=0,"",IF(AND($N34="OK",$I34="Confirmado",$C34="Despesa"),$H34,0))</f>
        <v/>
      </c>
      <c r="L34" s="39">
        <f>IF(COUNTA($A34:$I34)=0,"",'Premissas'!$B$3+SUM($J$4:J34)-SUM($K$4:K34))</f>
        <v/>
      </c>
      <c r="M34" s="27">
        <f>IF($D34="","",IFERROR(VLOOKUP($D34,'Premissas'!$D$2:$E$21,2,FALSE),"Categoria não cadastrada"))</f>
        <v/>
      </c>
      <c r="N34" s="27">
        <f>IF(COUNTA($A34:$I34)=0,"",IF($A34="","Código ausente",IF(COUNTIF($A$4:$A$203,$A34)&gt;1,"Código duplicado",IF(OR($B34="",NOT(ISNUMBER($B34)),$B34&lt;'Premissas'!$B$2),"Data inválida",IF(OR(COUNTIF('Premissas'!$I$2:$I$3,$C34)=0,$D34="",$M34="Categoria não cadastrada",$C34&lt;&gt;$M34,$E34="",COUNTIF('Premissas'!$G$2:$G$21,$E34)=0,$F34="",$G34="",COUNTIF('Premissas'!$J$2:$J$10,$G34)=0,NOT(ISNUMBER($H34)),$H34&lt;=0,$I34="",COUNTIF('Premissas'!$K$2:$K$4,$I34)=0),"Corrigir dados obrigatórios","OK")))))</f>
        <v/>
      </c>
      <c r="O34" s="27">
        <f>IF(COUNTA($A34:$I34)=0,"",IF($N34&lt;&gt;"OK","Corrigir cadastro",IF(AND($C34="Despesa",$I34="Confirmado",$H34&gt;'Premissas'!$B$5),"Revisar despesa alta","Sem revisão")))</f>
        <v/>
      </c>
    </row>
    <row r="35" ht="30" customHeight="1">
      <c r="A35" s="23" t="n"/>
      <c r="B35" s="38" t="n"/>
      <c r="C35" s="23" t="n"/>
      <c r="D35" s="19" t="n"/>
      <c r="E35" s="19" t="n"/>
      <c r="F35" s="25" t="n"/>
      <c r="G35" s="23" t="n"/>
      <c r="H35" s="37" t="n"/>
      <c r="I35" s="23" t="n"/>
      <c r="J35" s="39">
        <f>IF(COUNTA($A35:$I35)=0,"",IF(AND($N35="OK",$I35="Confirmado",$C35="Receita"),$H35,0))</f>
        <v/>
      </c>
      <c r="K35" s="39">
        <f>IF(COUNTA($A35:$I35)=0,"",IF(AND($N35="OK",$I35="Confirmado",$C35="Despesa"),$H35,0))</f>
        <v/>
      </c>
      <c r="L35" s="39">
        <f>IF(COUNTA($A35:$I35)=0,"",'Premissas'!$B$3+SUM($J$4:J35)-SUM($K$4:K35))</f>
        <v/>
      </c>
      <c r="M35" s="27">
        <f>IF($D35="","",IFERROR(VLOOKUP($D35,'Premissas'!$D$2:$E$21,2,FALSE),"Categoria não cadastrada"))</f>
        <v/>
      </c>
      <c r="N35" s="27">
        <f>IF(COUNTA($A35:$I35)=0,"",IF($A35="","Código ausente",IF(COUNTIF($A$4:$A$203,$A35)&gt;1,"Código duplicado",IF(OR($B35="",NOT(ISNUMBER($B35)),$B35&lt;'Premissas'!$B$2),"Data inválida",IF(OR(COUNTIF('Premissas'!$I$2:$I$3,$C35)=0,$D35="",$M35="Categoria não cadastrada",$C35&lt;&gt;$M35,$E35="",COUNTIF('Premissas'!$G$2:$G$21,$E35)=0,$F35="",$G35="",COUNTIF('Premissas'!$J$2:$J$10,$G35)=0,NOT(ISNUMBER($H35)),$H35&lt;=0,$I35="",COUNTIF('Premissas'!$K$2:$K$4,$I35)=0),"Corrigir dados obrigatórios","OK")))))</f>
        <v/>
      </c>
      <c r="O35" s="27">
        <f>IF(COUNTA($A35:$I35)=0,"",IF($N35&lt;&gt;"OK","Corrigir cadastro",IF(AND($C35="Despesa",$I35="Confirmado",$H35&gt;'Premissas'!$B$5),"Revisar despesa alta","Sem revisão")))</f>
        <v/>
      </c>
    </row>
    <row r="36" ht="30" customHeight="1">
      <c r="A36" s="23" t="n"/>
      <c r="B36" s="38" t="n"/>
      <c r="C36" s="23" t="n"/>
      <c r="D36" s="19" t="n"/>
      <c r="E36" s="19" t="n"/>
      <c r="F36" s="25" t="n"/>
      <c r="G36" s="23" t="n"/>
      <c r="H36" s="37" t="n"/>
      <c r="I36" s="23" t="n"/>
      <c r="J36" s="39">
        <f>IF(COUNTA($A36:$I36)=0,"",IF(AND($N36="OK",$I36="Confirmado",$C36="Receita"),$H36,0))</f>
        <v/>
      </c>
      <c r="K36" s="39">
        <f>IF(COUNTA($A36:$I36)=0,"",IF(AND($N36="OK",$I36="Confirmado",$C36="Despesa"),$H36,0))</f>
        <v/>
      </c>
      <c r="L36" s="39">
        <f>IF(COUNTA($A36:$I36)=0,"",'Premissas'!$B$3+SUM($J$4:J36)-SUM($K$4:K36))</f>
        <v/>
      </c>
      <c r="M36" s="27">
        <f>IF($D36="","",IFERROR(VLOOKUP($D36,'Premissas'!$D$2:$E$21,2,FALSE),"Categoria não cadastrada"))</f>
        <v/>
      </c>
      <c r="N36" s="27">
        <f>IF(COUNTA($A36:$I36)=0,"",IF($A36="","Código ausente",IF(COUNTIF($A$4:$A$203,$A36)&gt;1,"Código duplicado",IF(OR($B36="",NOT(ISNUMBER($B36)),$B36&lt;'Premissas'!$B$2),"Data inválida",IF(OR(COUNTIF('Premissas'!$I$2:$I$3,$C36)=0,$D36="",$M36="Categoria não cadastrada",$C36&lt;&gt;$M36,$E36="",COUNTIF('Premissas'!$G$2:$G$21,$E36)=0,$F36="",$G36="",COUNTIF('Premissas'!$J$2:$J$10,$G36)=0,NOT(ISNUMBER($H36)),$H36&lt;=0,$I36="",COUNTIF('Premissas'!$K$2:$K$4,$I36)=0),"Corrigir dados obrigatórios","OK")))))</f>
        <v/>
      </c>
      <c r="O36" s="27">
        <f>IF(COUNTA($A36:$I36)=0,"",IF($N36&lt;&gt;"OK","Corrigir cadastro",IF(AND($C36="Despesa",$I36="Confirmado",$H36&gt;'Premissas'!$B$5),"Revisar despesa alta","Sem revisão")))</f>
        <v/>
      </c>
    </row>
    <row r="37" ht="30" customHeight="1">
      <c r="A37" s="23" t="n"/>
      <c r="B37" s="38" t="n"/>
      <c r="C37" s="23" t="n"/>
      <c r="D37" s="19" t="n"/>
      <c r="E37" s="19" t="n"/>
      <c r="F37" s="25" t="n"/>
      <c r="G37" s="23" t="n"/>
      <c r="H37" s="37" t="n"/>
      <c r="I37" s="23" t="n"/>
      <c r="J37" s="39">
        <f>IF(COUNTA($A37:$I37)=0,"",IF(AND($N37="OK",$I37="Confirmado",$C37="Receita"),$H37,0))</f>
        <v/>
      </c>
      <c r="K37" s="39">
        <f>IF(COUNTA($A37:$I37)=0,"",IF(AND($N37="OK",$I37="Confirmado",$C37="Despesa"),$H37,0))</f>
        <v/>
      </c>
      <c r="L37" s="39">
        <f>IF(COUNTA($A37:$I37)=0,"",'Premissas'!$B$3+SUM($J$4:J37)-SUM($K$4:K37))</f>
        <v/>
      </c>
      <c r="M37" s="27">
        <f>IF($D37="","",IFERROR(VLOOKUP($D37,'Premissas'!$D$2:$E$21,2,FALSE),"Categoria não cadastrada"))</f>
        <v/>
      </c>
      <c r="N37" s="27">
        <f>IF(COUNTA($A37:$I37)=0,"",IF($A37="","Código ausente",IF(COUNTIF($A$4:$A$203,$A37)&gt;1,"Código duplicado",IF(OR($B37="",NOT(ISNUMBER($B37)),$B37&lt;'Premissas'!$B$2),"Data inválida",IF(OR(COUNTIF('Premissas'!$I$2:$I$3,$C37)=0,$D37="",$M37="Categoria não cadastrada",$C37&lt;&gt;$M37,$E37="",COUNTIF('Premissas'!$G$2:$G$21,$E37)=0,$F37="",$G37="",COUNTIF('Premissas'!$J$2:$J$10,$G37)=0,NOT(ISNUMBER($H37)),$H37&lt;=0,$I37="",COUNTIF('Premissas'!$K$2:$K$4,$I37)=0),"Corrigir dados obrigatórios","OK")))))</f>
        <v/>
      </c>
      <c r="O37" s="27">
        <f>IF(COUNTA($A37:$I37)=0,"",IF($N37&lt;&gt;"OK","Corrigir cadastro",IF(AND($C37="Despesa",$I37="Confirmado",$H37&gt;'Premissas'!$B$5),"Revisar despesa alta","Sem revisão")))</f>
        <v/>
      </c>
    </row>
    <row r="38" ht="30" customHeight="1">
      <c r="A38" s="23" t="n"/>
      <c r="B38" s="38" t="n"/>
      <c r="C38" s="23" t="n"/>
      <c r="D38" s="19" t="n"/>
      <c r="E38" s="19" t="n"/>
      <c r="F38" s="25" t="n"/>
      <c r="G38" s="23" t="n"/>
      <c r="H38" s="37" t="n"/>
      <c r="I38" s="23" t="n"/>
      <c r="J38" s="39">
        <f>IF(COUNTA($A38:$I38)=0,"",IF(AND($N38="OK",$I38="Confirmado",$C38="Receita"),$H38,0))</f>
        <v/>
      </c>
      <c r="K38" s="39">
        <f>IF(COUNTA($A38:$I38)=0,"",IF(AND($N38="OK",$I38="Confirmado",$C38="Despesa"),$H38,0))</f>
        <v/>
      </c>
      <c r="L38" s="39">
        <f>IF(COUNTA($A38:$I38)=0,"",'Premissas'!$B$3+SUM($J$4:J38)-SUM($K$4:K38))</f>
        <v/>
      </c>
      <c r="M38" s="27">
        <f>IF($D38="","",IFERROR(VLOOKUP($D38,'Premissas'!$D$2:$E$21,2,FALSE),"Categoria não cadastrada"))</f>
        <v/>
      </c>
      <c r="N38" s="27">
        <f>IF(COUNTA($A38:$I38)=0,"",IF($A38="","Código ausente",IF(COUNTIF($A$4:$A$203,$A38)&gt;1,"Código duplicado",IF(OR($B38="",NOT(ISNUMBER($B38)),$B38&lt;'Premissas'!$B$2),"Data inválida",IF(OR(COUNTIF('Premissas'!$I$2:$I$3,$C38)=0,$D38="",$M38="Categoria não cadastrada",$C38&lt;&gt;$M38,$E38="",COUNTIF('Premissas'!$G$2:$G$21,$E38)=0,$F38="",$G38="",COUNTIF('Premissas'!$J$2:$J$10,$G38)=0,NOT(ISNUMBER($H38)),$H38&lt;=0,$I38="",COUNTIF('Premissas'!$K$2:$K$4,$I38)=0),"Corrigir dados obrigatórios","OK")))))</f>
        <v/>
      </c>
      <c r="O38" s="27">
        <f>IF(COUNTA($A38:$I38)=0,"",IF($N38&lt;&gt;"OK","Corrigir cadastro",IF(AND($C38="Despesa",$I38="Confirmado",$H38&gt;'Premissas'!$B$5),"Revisar despesa alta","Sem revisão")))</f>
        <v/>
      </c>
    </row>
    <row r="39" ht="30" customHeight="1">
      <c r="A39" s="23" t="n"/>
      <c r="B39" s="38" t="n"/>
      <c r="C39" s="23" t="n"/>
      <c r="D39" s="19" t="n"/>
      <c r="E39" s="19" t="n"/>
      <c r="F39" s="25" t="n"/>
      <c r="G39" s="23" t="n"/>
      <c r="H39" s="37" t="n"/>
      <c r="I39" s="23" t="n"/>
      <c r="J39" s="39">
        <f>IF(COUNTA($A39:$I39)=0,"",IF(AND($N39="OK",$I39="Confirmado",$C39="Receita"),$H39,0))</f>
        <v/>
      </c>
      <c r="K39" s="39">
        <f>IF(COUNTA($A39:$I39)=0,"",IF(AND($N39="OK",$I39="Confirmado",$C39="Despesa"),$H39,0))</f>
        <v/>
      </c>
      <c r="L39" s="39">
        <f>IF(COUNTA($A39:$I39)=0,"",'Premissas'!$B$3+SUM($J$4:J39)-SUM($K$4:K39))</f>
        <v/>
      </c>
      <c r="M39" s="27">
        <f>IF($D39="","",IFERROR(VLOOKUP($D39,'Premissas'!$D$2:$E$21,2,FALSE),"Categoria não cadastrada"))</f>
        <v/>
      </c>
      <c r="N39" s="27">
        <f>IF(COUNTA($A39:$I39)=0,"",IF($A39="","Código ausente",IF(COUNTIF($A$4:$A$203,$A39)&gt;1,"Código duplicado",IF(OR($B39="",NOT(ISNUMBER($B39)),$B39&lt;'Premissas'!$B$2),"Data inválida",IF(OR(COUNTIF('Premissas'!$I$2:$I$3,$C39)=0,$D39="",$M39="Categoria não cadastrada",$C39&lt;&gt;$M39,$E39="",COUNTIF('Premissas'!$G$2:$G$21,$E39)=0,$F39="",$G39="",COUNTIF('Premissas'!$J$2:$J$10,$G39)=0,NOT(ISNUMBER($H39)),$H39&lt;=0,$I39="",COUNTIF('Premissas'!$K$2:$K$4,$I39)=0),"Corrigir dados obrigatórios","OK")))))</f>
        <v/>
      </c>
      <c r="O39" s="27">
        <f>IF(COUNTA($A39:$I39)=0,"",IF($N39&lt;&gt;"OK","Corrigir cadastro",IF(AND($C39="Despesa",$I39="Confirmado",$H39&gt;'Premissas'!$B$5),"Revisar despesa alta","Sem revisão")))</f>
        <v/>
      </c>
    </row>
    <row r="40" ht="30" customHeight="1">
      <c r="A40" s="23" t="n"/>
      <c r="B40" s="38" t="n"/>
      <c r="C40" s="23" t="n"/>
      <c r="D40" s="19" t="n"/>
      <c r="E40" s="19" t="n"/>
      <c r="F40" s="25" t="n"/>
      <c r="G40" s="23" t="n"/>
      <c r="H40" s="37" t="n"/>
      <c r="I40" s="23" t="n"/>
      <c r="J40" s="39">
        <f>IF(COUNTA($A40:$I40)=0,"",IF(AND($N40="OK",$I40="Confirmado",$C40="Receita"),$H40,0))</f>
        <v/>
      </c>
      <c r="K40" s="39">
        <f>IF(COUNTA($A40:$I40)=0,"",IF(AND($N40="OK",$I40="Confirmado",$C40="Despesa"),$H40,0))</f>
        <v/>
      </c>
      <c r="L40" s="39">
        <f>IF(COUNTA($A40:$I40)=0,"",'Premissas'!$B$3+SUM($J$4:J40)-SUM($K$4:K40))</f>
        <v/>
      </c>
      <c r="M40" s="27">
        <f>IF($D40="","",IFERROR(VLOOKUP($D40,'Premissas'!$D$2:$E$21,2,FALSE),"Categoria não cadastrada"))</f>
        <v/>
      </c>
      <c r="N40" s="27">
        <f>IF(COUNTA($A40:$I40)=0,"",IF($A40="","Código ausente",IF(COUNTIF($A$4:$A$203,$A40)&gt;1,"Código duplicado",IF(OR($B40="",NOT(ISNUMBER($B40)),$B40&lt;'Premissas'!$B$2),"Data inválida",IF(OR(COUNTIF('Premissas'!$I$2:$I$3,$C40)=0,$D40="",$M40="Categoria não cadastrada",$C40&lt;&gt;$M40,$E40="",COUNTIF('Premissas'!$G$2:$G$21,$E40)=0,$F40="",$G40="",COUNTIF('Premissas'!$J$2:$J$10,$G40)=0,NOT(ISNUMBER($H40)),$H40&lt;=0,$I40="",COUNTIF('Premissas'!$K$2:$K$4,$I40)=0),"Corrigir dados obrigatórios","OK")))))</f>
        <v/>
      </c>
      <c r="O40" s="27">
        <f>IF(COUNTA($A40:$I40)=0,"",IF($N40&lt;&gt;"OK","Corrigir cadastro",IF(AND($C40="Despesa",$I40="Confirmado",$H40&gt;'Premissas'!$B$5),"Revisar despesa alta","Sem revisão")))</f>
        <v/>
      </c>
    </row>
    <row r="41" ht="30" customHeight="1">
      <c r="A41" s="23" t="n"/>
      <c r="B41" s="38" t="n"/>
      <c r="C41" s="23" t="n"/>
      <c r="D41" s="19" t="n"/>
      <c r="E41" s="19" t="n"/>
      <c r="F41" s="25" t="n"/>
      <c r="G41" s="23" t="n"/>
      <c r="H41" s="37" t="n"/>
      <c r="I41" s="23" t="n"/>
      <c r="J41" s="39">
        <f>IF(COUNTA($A41:$I41)=0,"",IF(AND($N41="OK",$I41="Confirmado",$C41="Receita"),$H41,0))</f>
        <v/>
      </c>
      <c r="K41" s="39">
        <f>IF(COUNTA($A41:$I41)=0,"",IF(AND($N41="OK",$I41="Confirmado",$C41="Despesa"),$H41,0))</f>
        <v/>
      </c>
      <c r="L41" s="39">
        <f>IF(COUNTA($A41:$I41)=0,"",'Premissas'!$B$3+SUM($J$4:J41)-SUM($K$4:K41))</f>
        <v/>
      </c>
      <c r="M41" s="27">
        <f>IF($D41="","",IFERROR(VLOOKUP($D41,'Premissas'!$D$2:$E$21,2,FALSE),"Categoria não cadastrada"))</f>
        <v/>
      </c>
      <c r="N41" s="27">
        <f>IF(COUNTA($A41:$I41)=0,"",IF($A41="","Código ausente",IF(COUNTIF($A$4:$A$203,$A41)&gt;1,"Código duplicado",IF(OR($B41="",NOT(ISNUMBER($B41)),$B41&lt;'Premissas'!$B$2),"Data inválida",IF(OR(COUNTIF('Premissas'!$I$2:$I$3,$C41)=0,$D41="",$M41="Categoria não cadastrada",$C41&lt;&gt;$M41,$E41="",COUNTIF('Premissas'!$G$2:$G$21,$E41)=0,$F41="",$G41="",COUNTIF('Premissas'!$J$2:$J$10,$G41)=0,NOT(ISNUMBER($H41)),$H41&lt;=0,$I41="",COUNTIF('Premissas'!$K$2:$K$4,$I41)=0),"Corrigir dados obrigatórios","OK")))))</f>
        <v/>
      </c>
      <c r="O41" s="27">
        <f>IF(COUNTA($A41:$I41)=0,"",IF($N41&lt;&gt;"OK","Corrigir cadastro",IF(AND($C41="Despesa",$I41="Confirmado",$H41&gt;'Premissas'!$B$5),"Revisar despesa alta","Sem revisão")))</f>
        <v/>
      </c>
    </row>
    <row r="42" ht="30" customHeight="1">
      <c r="A42" s="23" t="n"/>
      <c r="B42" s="38" t="n"/>
      <c r="C42" s="23" t="n"/>
      <c r="D42" s="19" t="n"/>
      <c r="E42" s="19" t="n"/>
      <c r="F42" s="25" t="n"/>
      <c r="G42" s="23" t="n"/>
      <c r="H42" s="37" t="n"/>
      <c r="I42" s="23" t="n"/>
      <c r="J42" s="39">
        <f>IF(COUNTA($A42:$I42)=0,"",IF(AND($N42="OK",$I42="Confirmado",$C42="Receita"),$H42,0))</f>
        <v/>
      </c>
      <c r="K42" s="39">
        <f>IF(COUNTA($A42:$I42)=0,"",IF(AND($N42="OK",$I42="Confirmado",$C42="Despesa"),$H42,0))</f>
        <v/>
      </c>
      <c r="L42" s="39">
        <f>IF(COUNTA($A42:$I42)=0,"",'Premissas'!$B$3+SUM($J$4:J42)-SUM($K$4:K42))</f>
        <v/>
      </c>
      <c r="M42" s="27">
        <f>IF($D42="","",IFERROR(VLOOKUP($D42,'Premissas'!$D$2:$E$21,2,FALSE),"Categoria não cadastrada"))</f>
        <v/>
      </c>
      <c r="N42" s="27">
        <f>IF(COUNTA($A42:$I42)=0,"",IF($A42="","Código ausente",IF(COUNTIF($A$4:$A$203,$A42)&gt;1,"Código duplicado",IF(OR($B42="",NOT(ISNUMBER($B42)),$B42&lt;'Premissas'!$B$2),"Data inválida",IF(OR(COUNTIF('Premissas'!$I$2:$I$3,$C42)=0,$D42="",$M42="Categoria não cadastrada",$C42&lt;&gt;$M42,$E42="",COUNTIF('Premissas'!$G$2:$G$21,$E42)=0,$F42="",$G42="",COUNTIF('Premissas'!$J$2:$J$10,$G42)=0,NOT(ISNUMBER($H42)),$H42&lt;=0,$I42="",COUNTIF('Premissas'!$K$2:$K$4,$I42)=0),"Corrigir dados obrigatórios","OK")))))</f>
        <v/>
      </c>
      <c r="O42" s="27">
        <f>IF(COUNTA($A42:$I42)=0,"",IF($N42&lt;&gt;"OK","Corrigir cadastro",IF(AND($C42="Despesa",$I42="Confirmado",$H42&gt;'Premissas'!$B$5),"Revisar despesa alta","Sem revisão")))</f>
        <v/>
      </c>
    </row>
    <row r="43" ht="30" customHeight="1">
      <c r="A43" s="23" t="n"/>
      <c r="B43" s="38" t="n"/>
      <c r="C43" s="23" t="n"/>
      <c r="D43" s="19" t="n"/>
      <c r="E43" s="19" t="n"/>
      <c r="F43" s="25" t="n"/>
      <c r="G43" s="23" t="n"/>
      <c r="H43" s="37" t="n"/>
      <c r="I43" s="23" t="n"/>
      <c r="J43" s="39">
        <f>IF(COUNTA($A43:$I43)=0,"",IF(AND($N43="OK",$I43="Confirmado",$C43="Receita"),$H43,0))</f>
        <v/>
      </c>
      <c r="K43" s="39">
        <f>IF(COUNTA($A43:$I43)=0,"",IF(AND($N43="OK",$I43="Confirmado",$C43="Despesa"),$H43,0))</f>
        <v/>
      </c>
      <c r="L43" s="39">
        <f>IF(COUNTA($A43:$I43)=0,"",'Premissas'!$B$3+SUM($J$4:J43)-SUM($K$4:K43))</f>
        <v/>
      </c>
      <c r="M43" s="27">
        <f>IF($D43="","",IFERROR(VLOOKUP($D43,'Premissas'!$D$2:$E$21,2,FALSE),"Categoria não cadastrada"))</f>
        <v/>
      </c>
      <c r="N43" s="27">
        <f>IF(COUNTA($A43:$I43)=0,"",IF($A43="","Código ausente",IF(COUNTIF($A$4:$A$203,$A43)&gt;1,"Código duplicado",IF(OR($B43="",NOT(ISNUMBER($B43)),$B43&lt;'Premissas'!$B$2),"Data inválida",IF(OR(COUNTIF('Premissas'!$I$2:$I$3,$C43)=0,$D43="",$M43="Categoria não cadastrada",$C43&lt;&gt;$M43,$E43="",COUNTIF('Premissas'!$G$2:$G$21,$E43)=0,$F43="",$G43="",COUNTIF('Premissas'!$J$2:$J$10,$G43)=0,NOT(ISNUMBER($H43)),$H43&lt;=0,$I43="",COUNTIF('Premissas'!$K$2:$K$4,$I43)=0),"Corrigir dados obrigatórios","OK")))))</f>
        <v/>
      </c>
      <c r="O43" s="27">
        <f>IF(COUNTA($A43:$I43)=0,"",IF($N43&lt;&gt;"OK","Corrigir cadastro",IF(AND($C43="Despesa",$I43="Confirmado",$H43&gt;'Premissas'!$B$5),"Revisar despesa alta","Sem revisão")))</f>
        <v/>
      </c>
    </row>
    <row r="44" ht="30" customHeight="1">
      <c r="A44" s="23" t="n"/>
      <c r="B44" s="38" t="n"/>
      <c r="C44" s="23" t="n"/>
      <c r="D44" s="19" t="n"/>
      <c r="E44" s="19" t="n"/>
      <c r="F44" s="25" t="n"/>
      <c r="G44" s="23" t="n"/>
      <c r="H44" s="37" t="n"/>
      <c r="I44" s="23" t="n"/>
      <c r="J44" s="39">
        <f>IF(COUNTA($A44:$I44)=0,"",IF(AND($N44="OK",$I44="Confirmado",$C44="Receita"),$H44,0))</f>
        <v/>
      </c>
      <c r="K44" s="39">
        <f>IF(COUNTA($A44:$I44)=0,"",IF(AND($N44="OK",$I44="Confirmado",$C44="Despesa"),$H44,0))</f>
        <v/>
      </c>
      <c r="L44" s="39">
        <f>IF(COUNTA($A44:$I44)=0,"",'Premissas'!$B$3+SUM($J$4:J44)-SUM($K$4:K44))</f>
        <v/>
      </c>
      <c r="M44" s="27">
        <f>IF($D44="","",IFERROR(VLOOKUP($D44,'Premissas'!$D$2:$E$21,2,FALSE),"Categoria não cadastrada"))</f>
        <v/>
      </c>
      <c r="N44" s="27">
        <f>IF(COUNTA($A44:$I44)=0,"",IF($A44="","Código ausente",IF(COUNTIF($A$4:$A$203,$A44)&gt;1,"Código duplicado",IF(OR($B44="",NOT(ISNUMBER($B44)),$B44&lt;'Premissas'!$B$2),"Data inválida",IF(OR(COUNTIF('Premissas'!$I$2:$I$3,$C44)=0,$D44="",$M44="Categoria não cadastrada",$C44&lt;&gt;$M44,$E44="",COUNTIF('Premissas'!$G$2:$G$21,$E44)=0,$F44="",$G44="",COUNTIF('Premissas'!$J$2:$J$10,$G44)=0,NOT(ISNUMBER($H44)),$H44&lt;=0,$I44="",COUNTIF('Premissas'!$K$2:$K$4,$I44)=0),"Corrigir dados obrigatórios","OK")))))</f>
        <v/>
      </c>
      <c r="O44" s="27">
        <f>IF(COUNTA($A44:$I44)=0,"",IF($N44&lt;&gt;"OK","Corrigir cadastro",IF(AND($C44="Despesa",$I44="Confirmado",$H44&gt;'Premissas'!$B$5),"Revisar despesa alta","Sem revisão")))</f>
        <v/>
      </c>
    </row>
    <row r="45" ht="30" customHeight="1">
      <c r="A45" s="23" t="n"/>
      <c r="B45" s="38" t="n"/>
      <c r="C45" s="23" t="n"/>
      <c r="D45" s="19" t="n"/>
      <c r="E45" s="19" t="n"/>
      <c r="F45" s="25" t="n"/>
      <c r="G45" s="23" t="n"/>
      <c r="H45" s="37" t="n"/>
      <c r="I45" s="23" t="n"/>
      <c r="J45" s="39">
        <f>IF(COUNTA($A45:$I45)=0,"",IF(AND($N45="OK",$I45="Confirmado",$C45="Receita"),$H45,0))</f>
        <v/>
      </c>
      <c r="K45" s="39">
        <f>IF(COUNTA($A45:$I45)=0,"",IF(AND($N45="OK",$I45="Confirmado",$C45="Despesa"),$H45,0))</f>
        <v/>
      </c>
      <c r="L45" s="39">
        <f>IF(COUNTA($A45:$I45)=0,"",'Premissas'!$B$3+SUM($J$4:J45)-SUM($K$4:K45))</f>
        <v/>
      </c>
      <c r="M45" s="27">
        <f>IF($D45="","",IFERROR(VLOOKUP($D45,'Premissas'!$D$2:$E$21,2,FALSE),"Categoria não cadastrada"))</f>
        <v/>
      </c>
      <c r="N45" s="27">
        <f>IF(COUNTA($A45:$I45)=0,"",IF($A45="","Código ausente",IF(COUNTIF($A$4:$A$203,$A45)&gt;1,"Código duplicado",IF(OR($B45="",NOT(ISNUMBER($B45)),$B45&lt;'Premissas'!$B$2),"Data inválida",IF(OR(COUNTIF('Premissas'!$I$2:$I$3,$C45)=0,$D45="",$M45="Categoria não cadastrada",$C45&lt;&gt;$M45,$E45="",COUNTIF('Premissas'!$G$2:$G$21,$E45)=0,$F45="",$G45="",COUNTIF('Premissas'!$J$2:$J$10,$G45)=0,NOT(ISNUMBER($H45)),$H45&lt;=0,$I45="",COUNTIF('Premissas'!$K$2:$K$4,$I45)=0),"Corrigir dados obrigatórios","OK")))))</f>
        <v/>
      </c>
      <c r="O45" s="27">
        <f>IF(COUNTA($A45:$I45)=0,"",IF($N45&lt;&gt;"OK","Corrigir cadastro",IF(AND($C45="Despesa",$I45="Confirmado",$H45&gt;'Premissas'!$B$5),"Revisar despesa alta","Sem revisão")))</f>
        <v/>
      </c>
    </row>
    <row r="46" ht="30" customHeight="1">
      <c r="A46" s="23" t="n"/>
      <c r="B46" s="38" t="n"/>
      <c r="C46" s="23" t="n"/>
      <c r="D46" s="19" t="n"/>
      <c r="E46" s="19" t="n"/>
      <c r="F46" s="25" t="n"/>
      <c r="G46" s="23" t="n"/>
      <c r="H46" s="37" t="n"/>
      <c r="I46" s="23" t="n"/>
      <c r="J46" s="39">
        <f>IF(COUNTA($A46:$I46)=0,"",IF(AND($N46="OK",$I46="Confirmado",$C46="Receita"),$H46,0))</f>
        <v/>
      </c>
      <c r="K46" s="39">
        <f>IF(COUNTA($A46:$I46)=0,"",IF(AND($N46="OK",$I46="Confirmado",$C46="Despesa"),$H46,0))</f>
        <v/>
      </c>
      <c r="L46" s="39">
        <f>IF(COUNTA($A46:$I46)=0,"",'Premissas'!$B$3+SUM($J$4:J46)-SUM($K$4:K46))</f>
        <v/>
      </c>
      <c r="M46" s="27">
        <f>IF($D46="","",IFERROR(VLOOKUP($D46,'Premissas'!$D$2:$E$21,2,FALSE),"Categoria não cadastrada"))</f>
        <v/>
      </c>
      <c r="N46" s="27">
        <f>IF(COUNTA($A46:$I46)=0,"",IF($A46="","Código ausente",IF(COUNTIF($A$4:$A$203,$A46)&gt;1,"Código duplicado",IF(OR($B46="",NOT(ISNUMBER($B46)),$B46&lt;'Premissas'!$B$2),"Data inválida",IF(OR(COUNTIF('Premissas'!$I$2:$I$3,$C46)=0,$D46="",$M46="Categoria não cadastrada",$C46&lt;&gt;$M46,$E46="",COUNTIF('Premissas'!$G$2:$G$21,$E46)=0,$F46="",$G46="",COUNTIF('Premissas'!$J$2:$J$10,$G46)=0,NOT(ISNUMBER($H46)),$H46&lt;=0,$I46="",COUNTIF('Premissas'!$K$2:$K$4,$I46)=0),"Corrigir dados obrigatórios","OK")))))</f>
        <v/>
      </c>
      <c r="O46" s="27">
        <f>IF(COUNTA($A46:$I46)=0,"",IF($N46&lt;&gt;"OK","Corrigir cadastro",IF(AND($C46="Despesa",$I46="Confirmado",$H46&gt;'Premissas'!$B$5),"Revisar despesa alta","Sem revisão")))</f>
        <v/>
      </c>
    </row>
    <row r="47" ht="30" customHeight="1">
      <c r="A47" s="23" t="n"/>
      <c r="B47" s="38" t="n"/>
      <c r="C47" s="23" t="n"/>
      <c r="D47" s="19" t="n"/>
      <c r="E47" s="19" t="n"/>
      <c r="F47" s="25" t="n"/>
      <c r="G47" s="23" t="n"/>
      <c r="H47" s="37" t="n"/>
      <c r="I47" s="23" t="n"/>
      <c r="J47" s="39">
        <f>IF(COUNTA($A47:$I47)=0,"",IF(AND($N47="OK",$I47="Confirmado",$C47="Receita"),$H47,0))</f>
        <v/>
      </c>
      <c r="K47" s="39">
        <f>IF(COUNTA($A47:$I47)=0,"",IF(AND($N47="OK",$I47="Confirmado",$C47="Despesa"),$H47,0))</f>
        <v/>
      </c>
      <c r="L47" s="39">
        <f>IF(COUNTA($A47:$I47)=0,"",'Premissas'!$B$3+SUM($J$4:J47)-SUM($K$4:K47))</f>
        <v/>
      </c>
      <c r="M47" s="27">
        <f>IF($D47="","",IFERROR(VLOOKUP($D47,'Premissas'!$D$2:$E$21,2,FALSE),"Categoria não cadastrada"))</f>
        <v/>
      </c>
      <c r="N47" s="27">
        <f>IF(COUNTA($A47:$I47)=0,"",IF($A47="","Código ausente",IF(COUNTIF($A$4:$A$203,$A47)&gt;1,"Código duplicado",IF(OR($B47="",NOT(ISNUMBER($B47)),$B47&lt;'Premissas'!$B$2),"Data inválida",IF(OR(COUNTIF('Premissas'!$I$2:$I$3,$C47)=0,$D47="",$M47="Categoria não cadastrada",$C47&lt;&gt;$M47,$E47="",COUNTIF('Premissas'!$G$2:$G$21,$E47)=0,$F47="",$G47="",COUNTIF('Premissas'!$J$2:$J$10,$G47)=0,NOT(ISNUMBER($H47)),$H47&lt;=0,$I47="",COUNTIF('Premissas'!$K$2:$K$4,$I47)=0),"Corrigir dados obrigatórios","OK")))))</f>
        <v/>
      </c>
      <c r="O47" s="27">
        <f>IF(COUNTA($A47:$I47)=0,"",IF($N47&lt;&gt;"OK","Corrigir cadastro",IF(AND($C47="Despesa",$I47="Confirmado",$H47&gt;'Premissas'!$B$5),"Revisar despesa alta","Sem revisão")))</f>
        <v/>
      </c>
    </row>
    <row r="48" ht="30" customHeight="1">
      <c r="A48" s="23" t="n"/>
      <c r="B48" s="38" t="n"/>
      <c r="C48" s="23" t="n"/>
      <c r="D48" s="19" t="n"/>
      <c r="E48" s="19" t="n"/>
      <c r="F48" s="25" t="n"/>
      <c r="G48" s="23" t="n"/>
      <c r="H48" s="37" t="n"/>
      <c r="I48" s="23" t="n"/>
      <c r="J48" s="39">
        <f>IF(COUNTA($A48:$I48)=0,"",IF(AND($N48="OK",$I48="Confirmado",$C48="Receita"),$H48,0))</f>
        <v/>
      </c>
      <c r="K48" s="39">
        <f>IF(COUNTA($A48:$I48)=0,"",IF(AND($N48="OK",$I48="Confirmado",$C48="Despesa"),$H48,0))</f>
        <v/>
      </c>
      <c r="L48" s="39">
        <f>IF(COUNTA($A48:$I48)=0,"",'Premissas'!$B$3+SUM($J$4:J48)-SUM($K$4:K48))</f>
        <v/>
      </c>
      <c r="M48" s="27">
        <f>IF($D48="","",IFERROR(VLOOKUP($D48,'Premissas'!$D$2:$E$21,2,FALSE),"Categoria não cadastrada"))</f>
        <v/>
      </c>
      <c r="N48" s="27">
        <f>IF(COUNTA($A48:$I48)=0,"",IF($A48="","Código ausente",IF(COUNTIF($A$4:$A$203,$A48)&gt;1,"Código duplicado",IF(OR($B48="",NOT(ISNUMBER($B48)),$B48&lt;'Premissas'!$B$2),"Data inválida",IF(OR(COUNTIF('Premissas'!$I$2:$I$3,$C48)=0,$D48="",$M48="Categoria não cadastrada",$C48&lt;&gt;$M48,$E48="",COUNTIF('Premissas'!$G$2:$G$21,$E48)=0,$F48="",$G48="",COUNTIF('Premissas'!$J$2:$J$10,$G48)=0,NOT(ISNUMBER($H48)),$H48&lt;=0,$I48="",COUNTIF('Premissas'!$K$2:$K$4,$I48)=0),"Corrigir dados obrigatórios","OK")))))</f>
        <v/>
      </c>
      <c r="O48" s="27">
        <f>IF(COUNTA($A48:$I48)=0,"",IF($N48&lt;&gt;"OK","Corrigir cadastro",IF(AND($C48="Despesa",$I48="Confirmado",$H48&gt;'Premissas'!$B$5),"Revisar despesa alta","Sem revisão")))</f>
        <v/>
      </c>
    </row>
    <row r="49" ht="30" customHeight="1">
      <c r="A49" s="23" t="n"/>
      <c r="B49" s="38" t="n"/>
      <c r="C49" s="23" t="n"/>
      <c r="D49" s="19" t="n"/>
      <c r="E49" s="19" t="n"/>
      <c r="F49" s="25" t="n"/>
      <c r="G49" s="23" t="n"/>
      <c r="H49" s="37" t="n"/>
      <c r="I49" s="23" t="n"/>
      <c r="J49" s="39">
        <f>IF(COUNTA($A49:$I49)=0,"",IF(AND($N49="OK",$I49="Confirmado",$C49="Receita"),$H49,0))</f>
        <v/>
      </c>
      <c r="K49" s="39">
        <f>IF(COUNTA($A49:$I49)=0,"",IF(AND($N49="OK",$I49="Confirmado",$C49="Despesa"),$H49,0))</f>
        <v/>
      </c>
      <c r="L49" s="39">
        <f>IF(COUNTA($A49:$I49)=0,"",'Premissas'!$B$3+SUM($J$4:J49)-SUM($K$4:K49))</f>
        <v/>
      </c>
      <c r="M49" s="27">
        <f>IF($D49="","",IFERROR(VLOOKUP($D49,'Premissas'!$D$2:$E$21,2,FALSE),"Categoria não cadastrada"))</f>
        <v/>
      </c>
      <c r="N49" s="27">
        <f>IF(COUNTA($A49:$I49)=0,"",IF($A49="","Código ausente",IF(COUNTIF($A$4:$A$203,$A49)&gt;1,"Código duplicado",IF(OR($B49="",NOT(ISNUMBER($B49)),$B49&lt;'Premissas'!$B$2),"Data inválida",IF(OR(COUNTIF('Premissas'!$I$2:$I$3,$C49)=0,$D49="",$M49="Categoria não cadastrada",$C49&lt;&gt;$M49,$E49="",COUNTIF('Premissas'!$G$2:$G$21,$E49)=0,$F49="",$G49="",COUNTIF('Premissas'!$J$2:$J$10,$G49)=0,NOT(ISNUMBER($H49)),$H49&lt;=0,$I49="",COUNTIF('Premissas'!$K$2:$K$4,$I49)=0),"Corrigir dados obrigatórios","OK")))))</f>
        <v/>
      </c>
      <c r="O49" s="27">
        <f>IF(COUNTA($A49:$I49)=0,"",IF($N49&lt;&gt;"OK","Corrigir cadastro",IF(AND($C49="Despesa",$I49="Confirmado",$H49&gt;'Premissas'!$B$5),"Revisar despesa alta","Sem revisão")))</f>
        <v/>
      </c>
    </row>
    <row r="50" ht="30" customHeight="1">
      <c r="A50" s="23" t="n"/>
      <c r="B50" s="38" t="n"/>
      <c r="C50" s="23" t="n"/>
      <c r="D50" s="19" t="n"/>
      <c r="E50" s="19" t="n"/>
      <c r="F50" s="25" t="n"/>
      <c r="G50" s="23" t="n"/>
      <c r="H50" s="37" t="n"/>
      <c r="I50" s="23" t="n"/>
      <c r="J50" s="39">
        <f>IF(COUNTA($A50:$I50)=0,"",IF(AND($N50="OK",$I50="Confirmado",$C50="Receita"),$H50,0))</f>
        <v/>
      </c>
      <c r="K50" s="39">
        <f>IF(COUNTA($A50:$I50)=0,"",IF(AND($N50="OK",$I50="Confirmado",$C50="Despesa"),$H50,0))</f>
        <v/>
      </c>
      <c r="L50" s="39">
        <f>IF(COUNTA($A50:$I50)=0,"",'Premissas'!$B$3+SUM($J$4:J50)-SUM($K$4:K50))</f>
        <v/>
      </c>
      <c r="M50" s="27">
        <f>IF($D50="","",IFERROR(VLOOKUP($D50,'Premissas'!$D$2:$E$21,2,FALSE),"Categoria não cadastrada"))</f>
        <v/>
      </c>
      <c r="N50" s="27">
        <f>IF(COUNTA($A50:$I50)=0,"",IF($A50="","Código ausente",IF(COUNTIF($A$4:$A$203,$A50)&gt;1,"Código duplicado",IF(OR($B50="",NOT(ISNUMBER($B50)),$B50&lt;'Premissas'!$B$2),"Data inválida",IF(OR(COUNTIF('Premissas'!$I$2:$I$3,$C50)=0,$D50="",$M50="Categoria não cadastrada",$C50&lt;&gt;$M50,$E50="",COUNTIF('Premissas'!$G$2:$G$21,$E50)=0,$F50="",$G50="",COUNTIF('Premissas'!$J$2:$J$10,$G50)=0,NOT(ISNUMBER($H50)),$H50&lt;=0,$I50="",COUNTIF('Premissas'!$K$2:$K$4,$I50)=0),"Corrigir dados obrigatórios","OK")))))</f>
        <v/>
      </c>
      <c r="O50" s="27">
        <f>IF(COUNTA($A50:$I50)=0,"",IF($N50&lt;&gt;"OK","Corrigir cadastro",IF(AND($C50="Despesa",$I50="Confirmado",$H50&gt;'Premissas'!$B$5),"Revisar despesa alta","Sem revisão")))</f>
        <v/>
      </c>
    </row>
    <row r="51" ht="30" customHeight="1">
      <c r="A51" s="23" t="n"/>
      <c r="B51" s="38" t="n"/>
      <c r="C51" s="23" t="n"/>
      <c r="D51" s="19" t="n"/>
      <c r="E51" s="19" t="n"/>
      <c r="F51" s="25" t="n"/>
      <c r="G51" s="23" t="n"/>
      <c r="H51" s="37" t="n"/>
      <c r="I51" s="23" t="n"/>
      <c r="J51" s="39">
        <f>IF(COUNTA($A51:$I51)=0,"",IF(AND($N51="OK",$I51="Confirmado",$C51="Receita"),$H51,0))</f>
        <v/>
      </c>
      <c r="K51" s="39">
        <f>IF(COUNTA($A51:$I51)=0,"",IF(AND($N51="OK",$I51="Confirmado",$C51="Despesa"),$H51,0))</f>
        <v/>
      </c>
      <c r="L51" s="39">
        <f>IF(COUNTA($A51:$I51)=0,"",'Premissas'!$B$3+SUM($J$4:J51)-SUM($K$4:K51))</f>
        <v/>
      </c>
      <c r="M51" s="27">
        <f>IF($D51="","",IFERROR(VLOOKUP($D51,'Premissas'!$D$2:$E$21,2,FALSE),"Categoria não cadastrada"))</f>
        <v/>
      </c>
      <c r="N51" s="27">
        <f>IF(COUNTA($A51:$I51)=0,"",IF($A51="","Código ausente",IF(COUNTIF($A$4:$A$203,$A51)&gt;1,"Código duplicado",IF(OR($B51="",NOT(ISNUMBER($B51)),$B51&lt;'Premissas'!$B$2),"Data inválida",IF(OR(COUNTIF('Premissas'!$I$2:$I$3,$C51)=0,$D51="",$M51="Categoria não cadastrada",$C51&lt;&gt;$M51,$E51="",COUNTIF('Premissas'!$G$2:$G$21,$E51)=0,$F51="",$G51="",COUNTIF('Premissas'!$J$2:$J$10,$G51)=0,NOT(ISNUMBER($H51)),$H51&lt;=0,$I51="",COUNTIF('Premissas'!$K$2:$K$4,$I51)=0),"Corrigir dados obrigatórios","OK")))))</f>
        <v/>
      </c>
      <c r="O51" s="27">
        <f>IF(COUNTA($A51:$I51)=0,"",IF($N51&lt;&gt;"OK","Corrigir cadastro",IF(AND($C51="Despesa",$I51="Confirmado",$H51&gt;'Premissas'!$B$5),"Revisar despesa alta","Sem revisão")))</f>
        <v/>
      </c>
    </row>
    <row r="52" ht="30" customHeight="1">
      <c r="A52" s="23" t="n"/>
      <c r="B52" s="38" t="n"/>
      <c r="C52" s="23" t="n"/>
      <c r="D52" s="19" t="n"/>
      <c r="E52" s="19" t="n"/>
      <c r="F52" s="25" t="n"/>
      <c r="G52" s="23" t="n"/>
      <c r="H52" s="37" t="n"/>
      <c r="I52" s="23" t="n"/>
      <c r="J52" s="39">
        <f>IF(COUNTA($A52:$I52)=0,"",IF(AND($N52="OK",$I52="Confirmado",$C52="Receita"),$H52,0))</f>
        <v/>
      </c>
      <c r="K52" s="39">
        <f>IF(COUNTA($A52:$I52)=0,"",IF(AND($N52="OK",$I52="Confirmado",$C52="Despesa"),$H52,0))</f>
        <v/>
      </c>
      <c r="L52" s="39">
        <f>IF(COUNTA($A52:$I52)=0,"",'Premissas'!$B$3+SUM($J$4:J52)-SUM($K$4:K52))</f>
        <v/>
      </c>
      <c r="M52" s="27">
        <f>IF($D52="","",IFERROR(VLOOKUP($D52,'Premissas'!$D$2:$E$21,2,FALSE),"Categoria não cadastrada"))</f>
        <v/>
      </c>
      <c r="N52" s="27">
        <f>IF(COUNTA($A52:$I52)=0,"",IF($A52="","Código ausente",IF(COUNTIF($A$4:$A$203,$A52)&gt;1,"Código duplicado",IF(OR($B52="",NOT(ISNUMBER($B52)),$B52&lt;'Premissas'!$B$2),"Data inválida",IF(OR(COUNTIF('Premissas'!$I$2:$I$3,$C52)=0,$D52="",$M52="Categoria não cadastrada",$C52&lt;&gt;$M52,$E52="",COUNTIF('Premissas'!$G$2:$G$21,$E52)=0,$F52="",$G52="",COUNTIF('Premissas'!$J$2:$J$10,$G52)=0,NOT(ISNUMBER($H52)),$H52&lt;=0,$I52="",COUNTIF('Premissas'!$K$2:$K$4,$I52)=0),"Corrigir dados obrigatórios","OK")))))</f>
        <v/>
      </c>
      <c r="O52" s="27">
        <f>IF(COUNTA($A52:$I52)=0,"",IF($N52&lt;&gt;"OK","Corrigir cadastro",IF(AND($C52="Despesa",$I52="Confirmado",$H52&gt;'Premissas'!$B$5),"Revisar despesa alta","Sem revisão")))</f>
        <v/>
      </c>
    </row>
    <row r="53" ht="30" customHeight="1">
      <c r="A53" s="23" t="n"/>
      <c r="B53" s="38" t="n"/>
      <c r="C53" s="23" t="n"/>
      <c r="D53" s="19" t="n"/>
      <c r="E53" s="19" t="n"/>
      <c r="F53" s="25" t="n"/>
      <c r="G53" s="23" t="n"/>
      <c r="H53" s="37" t="n"/>
      <c r="I53" s="23" t="n"/>
      <c r="J53" s="39">
        <f>IF(COUNTA($A53:$I53)=0,"",IF(AND($N53="OK",$I53="Confirmado",$C53="Receita"),$H53,0))</f>
        <v/>
      </c>
      <c r="K53" s="39">
        <f>IF(COUNTA($A53:$I53)=0,"",IF(AND($N53="OK",$I53="Confirmado",$C53="Despesa"),$H53,0))</f>
        <v/>
      </c>
      <c r="L53" s="39">
        <f>IF(COUNTA($A53:$I53)=0,"",'Premissas'!$B$3+SUM($J$4:J53)-SUM($K$4:K53))</f>
        <v/>
      </c>
      <c r="M53" s="27">
        <f>IF($D53="","",IFERROR(VLOOKUP($D53,'Premissas'!$D$2:$E$21,2,FALSE),"Categoria não cadastrada"))</f>
        <v/>
      </c>
      <c r="N53" s="27">
        <f>IF(COUNTA($A53:$I53)=0,"",IF($A53="","Código ausente",IF(COUNTIF($A$4:$A$203,$A53)&gt;1,"Código duplicado",IF(OR($B53="",NOT(ISNUMBER($B53)),$B53&lt;'Premissas'!$B$2),"Data inválida",IF(OR(COUNTIF('Premissas'!$I$2:$I$3,$C53)=0,$D53="",$M53="Categoria não cadastrada",$C53&lt;&gt;$M53,$E53="",COUNTIF('Premissas'!$G$2:$G$21,$E53)=0,$F53="",$G53="",COUNTIF('Premissas'!$J$2:$J$10,$G53)=0,NOT(ISNUMBER($H53)),$H53&lt;=0,$I53="",COUNTIF('Premissas'!$K$2:$K$4,$I53)=0),"Corrigir dados obrigatórios","OK")))))</f>
        <v/>
      </c>
      <c r="O53" s="27">
        <f>IF(COUNTA($A53:$I53)=0,"",IF($N53&lt;&gt;"OK","Corrigir cadastro",IF(AND($C53="Despesa",$I53="Confirmado",$H53&gt;'Premissas'!$B$5),"Revisar despesa alta","Sem revisão")))</f>
        <v/>
      </c>
    </row>
    <row r="54" ht="30" customHeight="1">
      <c r="A54" s="23" t="n"/>
      <c r="B54" s="38" t="n"/>
      <c r="C54" s="23" t="n"/>
      <c r="D54" s="19" t="n"/>
      <c r="E54" s="19" t="n"/>
      <c r="F54" s="25" t="n"/>
      <c r="G54" s="23" t="n"/>
      <c r="H54" s="37" t="n"/>
      <c r="I54" s="23" t="n"/>
      <c r="J54" s="39">
        <f>IF(COUNTA($A54:$I54)=0,"",IF(AND($N54="OK",$I54="Confirmado",$C54="Receita"),$H54,0))</f>
        <v/>
      </c>
      <c r="K54" s="39">
        <f>IF(COUNTA($A54:$I54)=0,"",IF(AND($N54="OK",$I54="Confirmado",$C54="Despesa"),$H54,0))</f>
        <v/>
      </c>
      <c r="L54" s="39">
        <f>IF(COUNTA($A54:$I54)=0,"",'Premissas'!$B$3+SUM($J$4:J54)-SUM($K$4:K54))</f>
        <v/>
      </c>
      <c r="M54" s="27">
        <f>IF($D54="","",IFERROR(VLOOKUP($D54,'Premissas'!$D$2:$E$21,2,FALSE),"Categoria não cadastrada"))</f>
        <v/>
      </c>
      <c r="N54" s="27">
        <f>IF(COUNTA($A54:$I54)=0,"",IF($A54="","Código ausente",IF(COUNTIF($A$4:$A$203,$A54)&gt;1,"Código duplicado",IF(OR($B54="",NOT(ISNUMBER($B54)),$B54&lt;'Premissas'!$B$2),"Data inválida",IF(OR(COUNTIF('Premissas'!$I$2:$I$3,$C54)=0,$D54="",$M54="Categoria não cadastrada",$C54&lt;&gt;$M54,$E54="",COUNTIF('Premissas'!$G$2:$G$21,$E54)=0,$F54="",$G54="",COUNTIF('Premissas'!$J$2:$J$10,$G54)=0,NOT(ISNUMBER($H54)),$H54&lt;=0,$I54="",COUNTIF('Premissas'!$K$2:$K$4,$I54)=0),"Corrigir dados obrigatórios","OK")))))</f>
        <v/>
      </c>
      <c r="O54" s="27">
        <f>IF(COUNTA($A54:$I54)=0,"",IF($N54&lt;&gt;"OK","Corrigir cadastro",IF(AND($C54="Despesa",$I54="Confirmado",$H54&gt;'Premissas'!$B$5),"Revisar despesa alta","Sem revisão")))</f>
        <v/>
      </c>
    </row>
    <row r="55" ht="30" customHeight="1">
      <c r="A55" s="23" t="n"/>
      <c r="B55" s="38" t="n"/>
      <c r="C55" s="23" t="n"/>
      <c r="D55" s="19" t="n"/>
      <c r="E55" s="19" t="n"/>
      <c r="F55" s="25" t="n"/>
      <c r="G55" s="23" t="n"/>
      <c r="H55" s="37" t="n"/>
      <c r="I55" s="23" t="n"/>
      <c r="J55" s="39">
        <f>IF(COUNTA($A55:$I55)=0,"",IF(AND($N55="OK",$I55="Confirmado",$C55="Receita"),$H55,0))</f>
        <v/>
      </c>
      <c r="K55" s="39">
        <f>IF(COUNTA($A55:$I55)=0,"",IF(AND($N55="OK",$I55="Confirmado",$C55="Despesa"),$H55,0))</f>
        <v/>
      </c>
      <c r="L55" s="39">
        <f>IF(COUNTA($A55:$I55)=0,"",'Premissas'!$B$3+SUM($J$4:J55)-SUM($K$4:K55))</f>
        <v/>
      </c>
      <c r="M55" s="27">
        <f>IF($D55="","",IFERROR(VLOOKUP($D55,'Premissas'!$D$2:$E$21,2,FALSE),"Categoria não cadastrada"))</f>
        <v/>
      </c>
      <c r="N55" s="27">
        <f>IF(COUNTA($A55:$I55)=0,"",IF($A55="","Código ausente",IF(COUNTIF($A$4:$A$203,$A55)&gt;1,"Código duplicado",IF(OR($B55="",NOT(ISNUMBER($B55)),$B55&lt;'Premissas'!$B$2),"Data inválida",IF(OR(COUNTIF('Premissas'!$I$2:$I$3,$C55)=0,$D55="",$M55="Categoria não cadastrada",$C55&lt;&gt;$M55,$E55="",COUNTIF('Premissas'!$G$2:$G$21,$E55)=0,$F55="",$G55="",COUNTIF('Premissas'!$J$2:$J$10,$G55)=0,NOT(ISNUMBER($H55)),$H55&lt;=0,$I55="",COUNTIF('Premissas'!$K$2:$K$4,$I55)=0),"Corrigir dados obrigatórios","OK")))))</f>
        <v/>
      </c>
      <c r="O55" s="27">
        <f>IF(COUNTA($A55:$I55)=0,"",IF($N55&lt;&gt;"OK","Corrigir cadastro",IF(AND($C55="Despesa",$I55="Confirmado",$H55&gt;'Premissas'!$B$5),"Revisar despesa alta","Sem revisão")))</f>
        <v/>
      </c>
    </row>
    <row r="56" ht="30" customHeight="1">
      <c r="A56" s="23" t="n"/>
      <c r="B56" s="38" t="n"/>
      <c r="C56" s="23" t="n"/>
      <c r="D56" s="19" t="n"/>
      <c r="E56" s="19" t="n"/>
      <c r="F56" s="25" t="n"/>
      <c r="G56" s="23" t="n"/>
      <c r="H56" s="37" t="n"/>
      <c r="I56" s="23" t="n"/>
      <c r="J56" s="39">
        <f>IF(COUNTA($A56:$I56)=0,"",IF(AND($N56="OK",$I56="Confirmado",$C56="Receita"),$H56,0))</f>
        <v/>
      </c>
      <c r="K56" s="39">
        <f>IF(COUNTA($A56:$I56)=0,"",IF(AND($N56="OK",$I56="Confirmado",$C56="Despesa"),$H56,0))</f>
        <v/>
      </c>
      <c r="L56" s="39">
        <f>IF(COUNTA($A56:$I56)=0,"",'Premissas'!$B$3+SUM($J$4:J56)-SUM($K$4:K56))</f>
        <v/>
      </c>
      <c r="M56" s="27">
        <f>IF($D56="","",IFERROR(VLOOKUP($D56,'Premissas'!$D$2:$E$21,2,FALSE),"Categoria não cadastrada"))</f>
        <v/>
      </c>
      <c r="N56" s="27">
        <f>IF(COUNTA($A56:$I56)=0,"",IF($A56="","Código ausente",IF(COUNTIF($A$4:$A$203,$A56)&gt;1,"Código duplicado",IF(OR($B56="",NOT(ISNUMBER($B56)),$B56&lt;'Premissas'!$B$2),"Data inválida",IF(OR(COUNTIF('Premissas'!$I$2:$I$3,$C56)=0,$D56="",$M56="Categoria não cadastrada",$C56&lt;&gt;$M56,$E56="",COUNTIF('Premissas'!$G$2:$G$21,$E56)=0,$F56="",$G56="",COUNTIF('Premissas'!$J$2:$J$10,$G56)=0,NOT(ISNUMBER($H56)),$H56&lt;=0,$I56="",COUNTIF('Premissas'!$K$2:$K$4,$I56)=0),"Corrigir dados obrigatórios","OK")))))</f>
        <v/>
      </c>
      <c r="O56" s="27">
        <f>IF(COUNTA($A56:$I56)=0,"",IF($N56&lt;&gt;"OK","Corrigir cadastro",IF(AND($C56="Despesa",$I56="Confirmado",$H56&gt;'Premissas'!$B$5),"Revisar despesa alta","Sem revisão")))</f>
        <v/>
      </c>
    </row>
    <row r="57" ht="30" customHeight="1">
      <c r="A57" s="23" t="n"/>
      <c r="B57" s="38" t="n"/>
      <c r="C57" s="23" t="n"/>
      <c r="D57" s="19" t="n"/>
      <c r="E57" s="19" t="n"/>
      <c r="F57" s="25" t="n"/>
      <c r="G57" s="23" t="n"/>
      <c r="H57" s="37" t="n"/>
      <c r="I57" s="23" t="n"/>
      <c r="J57" s="39">
        <f>IF(COUNTA($A57:$I57)=0,"",IF(AND($N57="OK",$I57="Confirmado",$C57="Receita"),$H57,0))</f>
        <v/>
      </c>
      <c r="K57" s="39">
        <f>IF(COUNTA($A57:$I57)=0,"",IF(AND($N57="OK",$I57="Confirmado",$C57="Despesa"),$H57,0))</f>
        <v/>
      </c>
      <c r="L57" s="39">
        <f>IF(COUNTA($A57:$I57)=0,"",'Premissas'!$B$3+SUM($J$4:J57)-SUM($K$4:K57))</f>
        <v/>
      </c>
      <c r="M57" s="27">
        <f>IF($D57="","",IFERROR(VLOOKUP($D57,'Premissas'!$D$2:$E$21,2,FALSE),"Categoria não cadastrada"))</f>
        <v/>
      </c>
      <c r="N57" s="27">
        <f>IF(COUNTA($A57:$I57)=0,"",IF($A57="","Código ausente",IF(COUNTIF($A$4:$A$203,$A57)&gt;1,"Código duplicado",IF(OR($B57="",NOT(ISNUMBER($B57)),$B57&lt;'Premissas'!$B$2),"Data inválida",IF(OR(COUNTIF('Premissas'!$I$2:$I$3,$C57)=0,$D57="",$M57="Categoria não cadastrada",$C57&lt;&gt;$M57,$E57="",COUNTIF('Premissas'!$G$2:$G$21,$E57)=0,$F57="",$G57="",COUNTIF('Premissas'!$J$2:$J$10,$G57)=0,NOT(ISNUMBER($H57)),$H57&lt;=0,$I57="",COUNTIF('Premissas'!$K$2:$K$4,$I57)=0),"Corrigir dados obrigatórios","OK")))))</f>
        <v/>
      </c>
      <c r="O57" s="27">
        <f>IF(COUNTA($A57:$I57)=0,"",IF($N57&lt;&gt;"OK","Corrigir cadastro",IF(AND($C57="Despesa",$I57="Confirmado",$H57&gt;'Premissas'!$B$5),"Revisar despesa alta","Sem revisão")))</f>
        <v/>
      </c>
    </row>
    <row r="58" ht="30" customHeight="1">
      <c r="A58" s="23" t="n"/>
      <c r="B58" s="38" t="n"/>
      <c r="C58" s="23" t="n"/>
      <c r="D58" s="19" t="n"/>
      <c r="E58" s="19" t="n"/>
      <c r="F58" s="25" t="n"/>
      <c r="G58" s="23" t="n"/>
      <c r="H58" s="37" t="n"/>
      <c r="I58" s="23" t="n"/>
      <c r="J58" s="39">
        <f>IF(COUNTA($A58:$I58)=0,"",IF(AND($N58="OK",$I58="Confirmado",$C58="Receita"),$H58,0))</f>
        <v/>
      </c>
      <c r="K58" s="39">
        <f>IF(COUNTA($A58:$I58)=0,"",IF(AND($N58="OK",$I58="Confirmado",$C58="Despesa"),$H58,0))</f>
        <v/>
      </c>
      <c r="L58" s="39">
        <f>IF(COUNTA($A58:$I58)=0,"",'Premissas'!$B$3+SUM($J$4:J58)-SUM($K$4:K58))</f>
        <v/>
      </c>
      <c r="M58" s="27">
        <f>IF($D58="","",IFERROR(VLOOKUP($D58,'Premissas'!$D$2:$E$21,2,FALSE),"Categoria não cadastrada"))</f>
        <v/>
      </c>
      <c r="N58" s="27">
        <f>IF(COUNTA($A58:$I58)=0,"",IF($A58="","Código ausente",IF(COUNTIF($A$4:$A$203,$A58)&gt;1,"Código duplicado",IF(OR($B58="",NOT(ISNUMBER($B58)),$B58&lt;'Premissas'!$B$2),"Data inválida",IF(OR(COUNTIF('Premissas'!$I$2:$I$3,$C58)=0,$D58="",$M58="Categoria não cadastrada",$C58&lt;&gt;$M58,$E58="",COUNTIF('Premissas'!$G$2:$G$21,$E58)=0,$F58="",$G58="",COUNTIF('Premissas'!$J$2:$J$10,$G58)=0,NOT(ISNUMBER($H58)),$H58&lt;=0,$I58="",COUNTIF('Premissas'!$K$2:$K$4,$I58)=0),"Corrigir dados obrigatórios","OK")))))</f>
        <v/>
      </c>
      <c r="O58" s="27">
        <f>IF(COUNTA($A58:$I58)=0,"",IF($N58&lt;&gt;"OK","Corrigir cadastro",IF(AND($C58="Despesa",$I58="Confirmado",$H58&gt;'Premissas'!$B$5),"Revisar despesa alta","Sem revisão")))</f>
        <v/>
      </c>
    </row>
    <row r="59" ht="30" customHeight="1">
      <c r="A59" s="23" t="n"/>
      <c r="B59" s="38" t="n"/>
      <c r="C59" s="23" t="n"/>
      <c r="D59" s="19" t="n"/>
      <c r="E59" s="19" t="n"/>
      <c r="F59" s="25" t="n"/>
      <c r="G59" s="23" t="n"/>
      <c r="H59" s="37" t="n"/>
      <c r="I59" s="23" t="n"/>
      <c r="J59" s="39">
        <f>IF(COUNTA($A59:$I59)=0,"",IF(AND($N59="OK",$I59="Confirmado",$C59="Receita"),$H59,0))</f>
        <v/>
      </c>
      <c r="K59" s="39">
        <f>IF(COUNTA($A59:$I59)=0,"",IF(AND($N59="OK",$I59="Confirmado",$C59="Despesa"),$H59,0))</f>
        <v/>
      </c>
      <c r="L59" s="39">
        <f>IF(COUNTA($A59:$I59)=0,"",'Premissas'!$B$3+SUM($J$4:J59)-SUM($K$4:K59))</f>
        <v/>
      </c>
      <c r="M59" s="27">
        <f>IF($D59="","",IFERROR(VLOOKUP($D59,'Premissas'!$D$2:$E$21,2,FALSE),"Categoria não cadastrada"))</f>
        <v/>
      </c>
      <c r="N59" s="27">
        <f>IF(COUNTA($A59:$I59)=0,"",IF($A59="","Código ausente",IF(COUNTIF($A$4:$A$203,$A59)&gt;1,"Código duplicado",IF(OR($B59="",NOT(ISNUMBER($B59)),$B59&lt;'Premissas'!$B$2),"Data inválida",IF(OR(COUNTIF('Premissas'!$I$2:$I$3,$C59)=0,$D59="",$M59="Categoria não cadastrada",$C59&lt;&gt;$M59,$E59="",COUNTIF('Premissas'!$G$2:$G$21,$E59)=0,$F59="",$G59="",COUNTIF('Premissas'!$J$2:$J$10,$G59)=0,NOT(ISNUMBER($H59)),$H59&lt;=0,$I59="",COUNTIF('Premissas'!$K$2:$K$4,$I59)=0),"Corrigir dados obrigatórios","OK")))))</f>
        <v/>
      </c>
      <c r="O59" s="27">
        <f>IF(COUNTA($A59:$I59)=0,"",IF($N59&lt;&gt;"OK","Corrigir cadastro",IF(AND($C59="Despesa",$I59="Confirmado",$H59&gt;'Premissas'!$B$5),"Revisar despesa alta","Sem revisão")))</f>
        <v/>
      </c>
    </row>
    <row r="60" ht="30" customHeight="1">
      <c r="A60" s="23" t="n"/>
      <c r="B60" s="38" t="n"/>
      <c r="C60" s="23" t="n"/>
      <c r="D60" s="19" t="n"/>
      <c r="E60" s="19" t="n"/>
      <c r="F60" s="25" t="n"/>
      <c r="G60" s="23" t="n"/>
      <c r="H60" s="37" t="n"/>
      <c r="I60" s="23" t="n"/>
      <c r="J60" s="39">
        <f>IF(COUNTA($A60:$I60)=0,"",IF(AND($N60="OK",$I60="Confirmado",$C60="Receita"),$H60,0))</f>
        <v/>
      </c>
      <c r="K60" s="39">
        <f>IF(COUNTA($A60:$I60)=0,"",IF(AND($N60="OK",$I60="Confirmado",$C60="Despesa"),$H60,0))</f>
        <v/>
      </c>
      <c r="L60" s="39">
        <f>IF(COUNTA($A60:$I60)=0,"",'Premissas'!$B$3+SUM($J$4:J60)-SUM($K$4:K60))</f>
        <v/>
      </c>
      <c r="M60" s="27">
        <f>IF($D60="","",IFERROR(VLOOKUP($D60,'Premissas'!$D$2:$E$21,2,FALSE),"Categoria não cadastrada"))</f>
        <v/>
      </c>
      <c r="N60" s="27">
        <f>IF(COUNTA($A60:$I60)=0,"",IF($A60="","Código ausente",IF(COUNTIF($A$4:$A$203,$A60)&gt;1,"Código duplicado",IF(OR($B60="",NOT(ISNUMBER($B60)),$B60&lt;'Premissas'!$B$2),"Data inválida",IF(OR(COUNTIF('Premissas'!$I$2:$I$3,$C60)=0,$D60="",$M60="Categoria não cadastrada",$C60&lt;&gt;$M60,$E60="",COUNTIF('Premissas'!$G$2:$G$21,$E60)=0,$F60="",$G60="",COUNTIF('Premissas'!$J$2:$J$10,$G60)=0,NOT(ISNUMBER($H60)),$H60&lt;=0,$I60="",COUNTIF('Premissas'!$K$2:$K$4,$I60)=0),"Corrigir dados obrigatórios","OK")))))</f>
        <v/>
      </c>
      <c r="O60" s="27">
        <f>IF(COUNTA($A60:$I60)=0,"",IF($N60&lt;&gt;"OK","Corrigir cadastro",IF(AND($C60="Despesa",$I60="Confirmado",$H60&gt;'Premissas'!$B$5),"Revisar despesa alta","Sem revisão")))</f>
        <v/>
      </c>
    </row>
    <row r="61" ht="30" customHeight="1">
      <c r="A61" s="23" t="n"/>
      <c r="B61" s="38" t="n"/>
      <c r="C61" s="23" t="n"/>
      <c r="D61" s="19" t="n"/>
      <c r="E61" s="19" t="n"/>
      <c r="F61" s="25" t="n"/>
      <c r="G61" s="23" t="n"/>
      <c r="H61" s="37" t="n"/>
      <c r="I61" s="23" t="n"/>
      <c r="J61" s="39">
        <f>IF(COUNTA($A61:$I61)=0,"",IF(AND($N61="OK",$I61="Confirmado",$C61="Receita"),$H61,0))</f>
        <v/>
      </c>
      <c r="K61" s="39">
        <f>IF(COUNTA($A61:$I61)=0,"",IF(AND($N61="OK",$I61="Confirmado",$C61="Despesa"),$H61,0))</f>
        <v/>
      </c>
      <c r="L61" s="39">
        <f>IF(COUNTA($A61:$I61)=0,"",'Premissas'!$B$3+SUM($J$4:J61)-SUM($K$4:K61))</f>
        <v/>
      </c>
      <c r="M61" s="27">
        <f>IF($D61="","",IFERROR(VLOOKUP($D61,'Premissas'!$D$2:$E$21,2,FALSE),"Categoria não cadastrada"))</f>
        <v/>
      </c>
      <c r="N61" s="27">
        <f>IF(COUNTA($A61:$I61)=0,"",IF($A61="","Código ausente",IF(COUNTIF($A$4:$A$203,$A61)&gt;1,"Código duplicado",IF(OR($B61="",NOT(ISNUMBER($B61)),$B61&lt;'Premissas'!$B$2),"Data inválida",IF(OR(COUNTIF('Premissas'!$I$2:$I$3,$C61)=0,$D61="",$M61="Categoria não cadastrada",$C61&lt;&gt;$M61,$E61="",COUNTIF('Premissas'!$G$2:$G$21,$E61)=0,$F61="",$G61="",COUNTIF('Premissas'!$J$2:$J$10,$G61)=0,NOT(ISNUMBER($H61)),$H61&lt;=0,$I61="",COUNTIF('Premissas'!$K$2:$K$4,$I61)=0),"Corrigir dados obrigatórios","OK")))))</f>
        <v/>
      </c>
      <c r="O61" s="27">
        <f>IF(COUNTA($A61:$I61)=0,"",IF($N61&lt;&gt;"OK","Corrigir cadastro",IF(AND($C61="Despesa",$I61="Confirmado",$H61&gt;'Premissas'!$B$5),"Revisar despesa alta","Sem revisão")))</f>
        <v/>
      </c>
    </row>
    <row r="62" ht="30" customHeight="1">
      <c r="A62" s="23" t="n"/>
      <c r="B62" s="38" t="n"/>
      <c r="C62" s="23" t="n"/>
      <c r="D62" s="19" t="n"/>
      <c r="E62" s="19" t="n"/>
      <c r="F62" s="25" t="n"/>
      <c r="G62" s="23" t="n"/>
      <c r="H62" s="37" t="n"/>
      <c r="I62" s="23" t="n"/>
      <c r="J62" s="39">
        <f>IF(COUNTA($A62:$I62)=0,"",IF(AND($N62="OK",$I62="Confirmado",$C62="Receita"),$H62,0))</f>
        <v/>
      </c>
      <c r="K62" s="39">
        <f>IF(COUNTA($A62:$I62)=0,"",IF(AND($N62="OK",$I62="Confirmado",$C62="Despesa"),$H62,0))</f>
        <v/>
      </c>
      <c r="L62" s="39">
        <f>IF(COUNTA($A62:$I62)=0,"",'Premissas'!$B$3+SUM($J$4:J62)-SUM($K$4:K62))</f>
        <v/>
      </c>
      <c r="M62" s="27">
        <f>IF($D62="","",IFERROR(VLOOKUP($D62,'Premissas'!$D$2:$E$21,2,FALSE),"Categoria não cadastrada"))</f>
        <v/>
      </c>
      <c r="N62" s="27">
        <f>IF(COUNTA($A62:$I62)=0,"",IF($A62="","Código ausente",IF(COUNTIF($A$4:$A$203,$A62)&gt;1,"Código duplicado",IF(OR($B62="",NOT(ISNUMBER($B62)),$B62&lt;'Premissas'!$B$2),"Data inválida",IF(OR(COUNTIF('Premissas'!$I$2:$I$3,$C62)=0,$D62="",$M62="Categoria não cadastrada",$C62&lt;&gt;$M62,$E62="",COUNTIF('Premissas'!$G$2:$G$21,$E62)=0,$F62="",$G62="",COUNTIF('Premissas'!$J$2:$J$10,$G62)=0,NOT(ISNUMBER($H62)),$H62&lt;=0,$I62="",COUNTIF('Premissas'!$K$2:$K$4,$I62)=0),"Corrigir dados obrigatórios","OK")))))</f>
        <v/>
      </c>
      <c r="O62" s="27">
        <f>IF(COUNTA($A62:$I62)=0,"",IF($N62&lt;&gt;"OK","Corrigir cadastro",IF(AND($C62="Despesa",$I62="Confirmado",$H62&gt;'Premissas'!$B$5),"Revisar despesa alta","Sem revisão")))</f>
        <v/>
      </c>
    </row>
    <row r="63" ht="30" customHeight="1">
      <c r="A63" s="23" t="n"/>
      <c r="B63" s="38" t="n"/>
      <c r="C63" s="23" t="n"/>
      <c r="D63" s="19" t="n"/>
      <c r="E63" s="19" t="n"/>
      <c r="F63" s="25" t="n"/>
      <c r="G63" s="23" t="n"/>
      <c r="H63" s="37" t="n"/>
      <c r="I63" s="23" t="n"/>
      <c r="J63" s="39">
        <f>IF(COUNTA($A63:$I63)=0,"",IF(AND($N63="OK",$I63="Confirmado",$C63="Receita"),$H63,0))</f>
        <v/>
      </c>
      <c r="K63" s="39">
        <f>IF(COUNTA($A63:$I63)=0,"",IF(AND($N63="OK",$I63="Confirmado",$C63="Despesa"),$H63,0))</f>
        <v/>
      </c>
      <c r="L63" s="39">
        <f>IF(COUNTA($A63:$I63)=0,"",'Premissas'!$B$3+SUM($J$4:J63)-SUM($K$4:K63))</f>
        <v/>
      </c>
      <c r="M63" s="27">
        <f>IF($D63="","",IFERROR(VLOOKUP($D63,'Premissas'!$D$2:$E$21,2,FALSE),"Categoria não cadastrada"))</f>
        <v/>
      </c>
      <c r="N63" s="27">
        <f>IF(COUNTA($A63:$I63)=0,"",IF($A63="","Código ausente",IF(COUNTIF($A$4:$A$203,$A63)&gt;1,"Código duplicado",IF(OR($B63="",NOT(ISNUMBER($B63)),$B63&lt;'Premissas'!$B$2),"Data inválida",IF(OR(COUNTIF('Premissas'!$I$2:$I$3,$C63)=0,$D63="",$M63="Categoria não cadastrada",$C63&lt;&gt;$M63,$E63="",COUNTIF('Premissas'!$G$2:$G$21,$E63)=0,$F63="",$G63="",COUNTIF('Premissas'!$J$2:$J$10,$G63)=0,NOT(ISNUMBER($H63)),$H63&lt;=0,$I63="",COUNTIF('Premissas'!$K$2:$K$4,$I63)=0),"Corrigir dados obrigatórios","OK")))))</f>
        <v/>
      </c>
      <c r="O63" s="27">
        <f>IF(COUNTA($A63:$I63)=0,"",IF($N63&lt;&gt;"OK","Corrigir cadastro",IF(AND($C63="Despesa",$I63="Confirmado",$H63&gt;'Premissas'!$B$5),"Revisar despesa alta","Sem revisão")))</f>
        <v/>
      </c>
    </row>
    <row r="64" ht="30" customHeight="1">
      <c r="A64" s="23" t="n"/>
      <c r="B64" s="38" t="n"/>
      <c r="C64" s="23" t="n"/>
      <c r="D64" s="19" t="n"/>
      <c r="E64" s="19" t="n"/>
      <c r="F64" s="25" t="n"/>
      <c r="G64" s="23" t="n"/>
      <c r="H64" s="37" t="n"/>
      <c r="I64" s="23" t="n"/>
      <c r="J64" s="39">
        <f>IF(COUNTA($A64:$I64)=0,"",IF(AND($N64="OK",$I64="Confirmado",$C64="Receita"),$H64,0))</f>
        <v/>
      </c>
      <c r="K64" s="39">
        <f>IF(COUNTA($A64:$I64)=0,"",IF(AND($N64="OK",$I64="Confirmado",$C64="Despesa"),$H64,0))</f>
        <v/>
      </c>
      <c r="L64" s="39">
        <f>IF(COUNTA($A64:$I64)=0,"",'Premissas'!$B$3+SUM($J$4:J64)-SUM($K$4:K64))</f>
        <v/>
      </c>
      <c r="M64" s="27">
        <f>IF($D64="","",IFERROR(VLOOKUP($D64,'Premissas'!$D$2:$E$21,2,FALSE),"Categoria não cadastrada"))</f>
        <v/>
      </c>
      <c r="N64" s="27">
        <f>IF(COUNTA($A64:$I64)=0,"",IF($A64="","Código ausente",IF(COUNTIF($A$4:$A$203,$A64)&gt;1,"Código duplicado",IF(OR($B64="",NOT(ISNUMBER($B64)),$B64&lt;'Premissas'!$B$2),"Data inválida",IF(OR(COUNTIF('Premissas'!$I$2:$I$3,$C64)=0,$D64="",$M64="Categoria não cadastrada",$C64&lt;&gt;$M64,$E64="",COUNTIF('Premissas'!$G$2:$G$21,$E64)=0,$F64="",$G64="",COUNTIF('Premissas'!$J$2:$J$10,$G64)=0,NOT(ISNUMBER($H64)),$H64&lt;=0,$I64="",COUNTIF('Premissas'!$K$2:$K$4,$I64)=0),"Corrigir dados obrigatórios","OK")))))</f>
        <v/>
      </c>
      <c r="O64" s="27">
        <f>IF(COUNTA($A64:$I64)=0,"",IF($N64&lt;&gt;"OK","Corrigir cadastro",IF(AND($C64="Despesa",$I64="Confirmado",$H64&gt;'Premissas'!$B$5),"Revisar despesa alta","Sem revisão")))</f>
        <v/>
      </c>
    </row>
    <row r="65" ht="30" customHeight="1">
      <c r="A65" s="23" t="n"/>
      <c r="B65" s="38" t="n"/>
      <c r="C65" s="23" t="n"/>
      <c r="D65" s="19" t="n"/>
      <c r="E65" s="19" t="n"/>
      <c r="F65" s="25" t="n"/>
      <c r="G65" s="23" t="n"/>
      <c r="H65" s="37" t="n"/>
      <c r="I65" s="23" t="n"/>
      <c r="J65" s="39">
        <f>IF(COUNTA($A65:$I65)=0,"",IF(AND($N65="OK",$I65="Confirmado",$C65="Receita"),$H65,0))</f>
        <v/>
      </c>
      <c r="K65" s="39">
        <f>IF(COUNTA($A65:$I65)=0,"",IF(AND($N65="OK",$I65="Confirmado",$C65="Despesa"),$H65,0))</f>
        <v/>
      </c>
      <c r="L65" s="39">
        <f>IF(COUNTA($A65:$I65)=0,"",'Premissas'!$B$3+SUM($J$4:J65)-SUM($K$4:K65))</f>
        <v/>
      </c>
      <c r="M65" s="27">
        <f>IF($D65="","",IFERROR(VLOOKUP($D65,'Premissas'!$D$2:$E$21,2,FALSE),"Categoria não cadastrada"))</f>
        <v/>
      </c>
      <c r="N65" s="27">
        <f>IF(COUNTA($A65:$I65)=0,"",IF($A65="","Código ausente",IF(COUNTIF($A$4:$A$203,$A65)&gt;1,"Código duplicado",IF(OR($B65="",NOT(ISNUMBER($B65)),$B65&lt;'Premissas'!$B$2),"Data inválida",IF(OR(COUNTIF('Premissas'!$I$2:$I$3,$C65)=0,$D65="",$M65="Categoria não cadastrada",$C65&lt;&gt;$M65,$E65="",COUNTIF('Premissas'!$G$2:$G$21,$E65)=0,$F65="",$G65="",COUNTIF('Premissas'!$J$2:$J$10,$G65)=0,NOT(ISNUMBER($H65)),$H65&lt;=0,$I65="",COUNTIF('Premissas'!$K$2:$K$4,$I65)=0),"Corrigir dados obrigatórios","OK")))))</f>
        <v/>
      </c>
      <c r="O65" s="27">
        <f>IF(COUNTA($A65:$I65)=0,"",IF($N65&lt;&gt;"OK","Corrigir cadastro",IF(AND($C65="Despesa",$I65="Confirmado",$H65&gt;'Premissas'!$B$5),"Revisar despesa alta","Sem revisão")))</f>
        <v/>
      </c>
    </row>
    <row r="66" ht="30" customHeight="1">
      <c r="A66" s="23" t="n"/>
      <c r="B66" s="38" t="n"/>
      <c r="C66" s="23" t="n"/>
      <c r="D66" s="19" t="n"/>
      <c r="E66" s="19" t="n"/>
      <c r="F66" s="25" t="n"/>
      <c r="G66" s="23" t="n"/>
      <c r="H66" s="37" t="n"/>
      <c r="I66" s="23" t="n"/>
      <c r="J66" s="39">
        <f>IF(COUNTA($A66:$I66)=0,"",IF(AND($N66="OK",$I66="Confirmado",$C66="Receita"),$H66,0))</f>
        <v/>
      </c>
      <c r="K66" s="39">
        <f>IF(COUNTA($A66:$I66)=0,"",IF(AND($N66="OK",$I66="Confirmado",$C66="Despesa"),$H66,0))</f>
        <v/>
      </c>
      <c r="L66" s="39">
        <f>IF(COUNTA($A66:$I66)=0,"",'Premissas'!$B$3+SUM($J$4:J66)-SUM($K$4:K66))</f>
        <v/>
      </c>
      <c r="M66" s="27">
        <f>IF($D66="","",IFERROR(VLOOKUP($D66,'Premissas'!$D$2:$E$21,2,FALSE),"Categoria não cadastrada"))</f>
        <v/>
      </c>
      <c r="N66" s="27">
        <f>IF(COUNTA($A66:$I66)=0,"",IF($A66="","Código ausente",IF(COUNTIF($A$4:$A$203,$A66)&gt;1,"Código duplicado",IF(OR($B66="",NOT(ISNUMBER($B66)),$B66&lt;'Premissas'!$B$2),"Data inválida",IF(OR(COUNTIF('Premissas'!$I$2:$I$3,$C66)=0,$D66="",$M66="Categoria não cadastrada",$C66&lt;&gt;$M66,$E66="",COUNTIF('Premissas'!$G$2:$G$21,$E66)=0,$F66="",$G66="",COUNTIF('Premissas'!$J$2:$J$10,$G66)=0,NOT(ISNUMBER($H66)),$H66&lt;=0,$I66="",COUNTIF('Premissas'!$K$2:$K$4,$I66)=0),"Corrigir dados obrigatórios","OK")))))</f>
        <v/>
      </c>
      <c r="O66" s="27">
        <f>IF(COUNTA($A66:$I66)=0,"",IF($N66&lt;&gt;"OK","Corrigir cadastro",IF(AND($C66="Despesa",$I66="Confirmado",$H66&gt;'Premissas'!$B$5),"Revisar despesa alta","Sem revisão")))</f>
        <v/>
      </c>
    </row>
    <row r="67" ht="30" customHeight="1">
      <c r="A67" s="23" t="n"/>
      <c r="B67" s="38" t="n"/>
      <c r="C67" s="23" t="n"/>
      <c r="D67" s="19" t="n"/>
      <c r="E67" s="19" t="n"/>
      <c r="F67" s="25" t="n"/>
      <c r="G67" s="23" t="n"/>
      <c r="H67" s="37" t="n"/>
      <c r="I67" s="23" t="n"/>
      <c r="J67" s="39">
        <f>IF(COUNTA($A67:$I67)=0,"",IF(AND($N67="OK",$I67="Confirmado",$C67="Receita"),$H67,0))</f>
        <v/>
      </c>
      <c r="K67" s="39">
        <f>IF(COUNTA($A67:$I67)=0,"",IF(AND($N67="OK",$I67="Confirmado",$C67="Despesa"),$H67,0))</f>
        <v/>
      </c>
      <c r="L67" s="39">
        <f>IF(COUNTA($A67:$I67)=0,"",'Premissas'!$B$3+SUM($J$4:J67)-SUM($K$4:K67))</f>
        <v/>
      </c>
      <c r="M67" s="27">
        <f>IF($D67="","",IFERROR(VLOOKUP($D67,'Premissas'!$D$2:$E$21,2,FALSE),"Categoria não cadastrada"))</f>
        <v/>
      </c>
      <c r="N67" s="27">
        <f>IF(COUNTA($A67:$I67)=0,"",IF($A67="","Código ausente",IF(COUNTIF($A$4:$A$203,$A67)&gt;1,"Código duplicado",IF(OR($B67="",NOT(ISNUMBER($B67)),$B67&lt;'Premissas'!$B$2),"Data inválida",IF(OR(COUNTIF('Premissas'!$I$2:$I$3,$C67)=0,$D67="",$M67="Categoria não cadastrada",$C67&lt;&gt;$M67,$E67="",COUNTIF('Premissas'!$G$2:$G$21,$E67)=0,$F67="",$G67="",COUNTIF('Premissas'!$J$2:$J$10,$G67)=0,NOT(ISNUMBER($H67)),$H67&lt;=0,$I67="",COUNTIF('Premissas'!$K$2:$K$4,$I67)=0),"Corrigir dados obrigatórios","OK")))))</f>
        <v/>
      </c>
      <c r="O67" s="27">
        <f>IF(COUNTA($A67:$I67)=0,"",IF($N67&lt;&gt;"OK","Corrigir cadastro",IF(AND($C67="Despesa",$I67="Confirmado",$H67&gt;'Premissas'!$B$5),"Revisar despesa alta","Sem revisão")))</f>
        <v/>
      </c>
    </row>
    <row r="68" ht="30" customHeight="1">
      <c r="A68" s="23" t="n"/>
      <c r="B68" s="38" t="n"/>
      <c r="C68" s="23" t="n"/>
      <c r="D68" s="19" t="n"/>
      <c r="E68" s="19" t="n"/>
      <c r="F68" s="25" t="n"/>
      <c r="G68" s="23" t="n"/>
      <c r="H68" s="37" t="n"/>
      <c r="I68" s="23" t="n"/>
      <c r="J68" s="39">
        <f>IF(COUNTA($A68:$I68)=0,"",IF(AND($N68="OK",$I68="Confirmado",$C68="Receita"),$H68,0))</f>
        <v/>
      </c>
      <c r="K68" s="39">
        <f>IF(COUNTA($A68:$I68)=0,"",IF(AND($N68="OK",$I68="Confirmado",$C68="Despesa"),$H68,0))</f>
        <v/>
      </c>
      <c r="L68" s="39">
        <f>IF(COUNTA($A68:$I68)=0,"",'Premissas'!$B$3+SUM($J$4:J68)-SUM($K$4:K68))</f>
        <v/>
      </c>
      <c r="M68" s="27">
        <f>IF($D68="","",IFERROR(VLOOKUP($D68,'Premissas'!$D$2:$E$21,2,FALSE),"Categoria não cadastrada"))</f>
        <v/>
      </c>
      <c r="N68" s="27">
        <f>IF(COUNTA($A68:$I68)=0,"",IF($A68="","Código ausente",IF(COUNTIF($A$4:$A$203,$A68)&gt;1,"Código duplicado",IF(OR($B68="",NOT(ISNUMBER($B68)),$B68&lt;'Premissas'!$B$2),"Data inválida",IF(OR(COUNTIF('Premissas'!$I$2:$I$3,$C68)=0,$D68="",$M68="Categoria não cadastrada",$C68&lt;&gt;$M68,$E68="",COUNTIF('Premissas'!$G$2:$G$21,$E68)=0,$F68="",$G68="",COUNTIF('Premissas'!$J$2:$J$10,$G68)=0,NOT(ISNUMBER($H68)),$H68&lt;=0,$I68="",COUNTIF('Premissas'!$K$2:$K$4,$I68)=0),"Corrigir dados obrigatórios","OK")))))</f>
        <v/>
      </c>
      <c r="O68" s="27">
        <f>IF(COUNTA($A68:$I68)=0,"",IF($N68&lt;&gt;"OK","Corrigir cadastro",IF(AND($C68="Despesa",$I68="Confirmado",$H68&gt;'Premissas'!$B$5),"Revisar despesa alta","Sem revisão")))</f>
        <v/>
      </c>
    </row>
    <row r="69" ht="30" customHeight="1">
      <c r="A69" s="23" t="n"/>
      <c r="B69" s="38" t="n"/>
      <c r="C69" s="23" t="n"/>
      <c r="D69" s="19" t="n"/>
      <c r="E69" s="19" t="n"/>
      <c r="F69" s="25" t="n"/>
      <c r="G69" s="23" t="n"/>
      <c r="H69" s="37" t="n"/>
      <c r="I69" s="23" t="n"/>
      <c r="J69" s="39">
        <f>IF(COUNTA($A69:$I69)=0,"",IF(AND($N69="OK",$I69="Confirmado",$C69="Receita"),$H69,0))</f>
        <v/>
      </c>
      <c r="K69" s="39">
        <f>IF(COUNTA($A69:$I69)=0,"",IF(AND($N69="OK",$I69="Confirmado",$C69="Despesa"),$H69,0))</f>
        <v/>
      </c>
      <c r="L69" s="39">
        <f>IF(COUNTA($A69:$I69)=0,"",'Premissas'!$B$3+SUM($J$4:J69)-SUM($K$4:K69))</f>
        <v/>
      </c>
      <c r="M69" s="27">
        <f>IF($D69="","",IFERROR(VLOOKUP($D69,'Premissas'!$D$2:$E$21,2,FALSE),"Categoria não cadastrada"))</f>
        <v/>
      </c>
      <c r="N69" s="27">
        <f>IF(COUNTA($A69:$I69)=0,"",IF($A69="","Código ausente",IF(COUNTIF($A$4:$A$203,$A69)&gt;1,"Código duplicado",IF(OR($B69="",NOT(ISNUMBER($B69)),$B69&lt;'Premissas'!$B$2),"Data inválida",IF(OR(COUNTIF('Premissas'!$I$2:$I$3,$C69)=0,$D69="",$M69="Categoria não cadastrada",$C69&lt;&gt;$M69,$E69="",COUNTIF('Premissas'!$G$2:$G$21,$E69)=0,$F69="",$G69="",COUNTIF('Premissas'!$J$2:$J$10,$G69)=0,NOT(ISNUMBER($H69)),$H69&lt;=0,$I69="",COUNTIF('Premissas'!$K$2:$K$4,$I69)=0),"Corrigir dados obrigatórios","OK")))))</f>
        <v/>
      </c>
      <c r="O69" s="27">
        <f>IF(COUNTA($A69:$I69)=0,"",IF($N69&lt;&gt;"OK","Corrigir cadastro",IF(AND($C69="Despesa",$I69="Confirmado",$H69&gt;'Premissas'!$B$5),"Revisar despesa alta","Sem revisão")))</f>
        <v/>
      </c>
    </row>
    <row r="70" ht="30" customHeight="1">
      <c r="A70" s="23" t="n"/>
      <c r="B70" s="38" t="n"/>
      <c r="C70" s="23" t="n"/>
      <c r="D70" s="19" t="n"/>
      <c r="E70" s="19" t="n"/>
      <c r="F70" s="25" t="n"/>
      <c r="G70" s="23" t="n"/>
      <c r="H70" s="37" t="n"/>
      <c r="I70" s="23" t="n"/>
      <c r="J70" s="39">
        <f>IF(COUNTA($A70:$I70)=0,"",IF(AND($N70="OK",$I70="Confirmado",$C70="Receita"),$H70,0))</f>
        <v/>
      </c>
      <c r="K70" s="39">
        <f>IF(COUNTA($A70:$I70)=0,"",IF(AND($N70="OK",$I70="Confirmado",$C70="Despesa"),$H70,0))</f>
        <v/>
      </c>
      <c r="L70" s="39">
        <f>IF(COUNTA($A70:$I70)=0,"",'Premissas'!$B$3+SUM($J$4:J70)-SUM($K$4:K70))</f>
        <v/>
      </c>
      <c r="M70" s="27">
        <f>IF($D70="","",IFERROR(VLOOKUP($D70,'Premissas'!$D$2:$E$21,2,FALSE),"Categoria não cadastrada"))</f>
        <v/>
      </c>
      <c r="N70" s="27">
        <f>IF(COUNTA($A70:$I70)=0,"",IF($A70="","Código ausente",IF(COUNTIF($A$4:$A$203,$A70)&gt;1,"Código duplicado",IF(OR($B70="",NOT(ISNUMBER($B70)),$B70&lt;'Premissas'!$B$2),"Data inválida",IF(OR(COUNTIF('Premissas'!$I$2:$I$3,$C70)=0,$D70="",$M70="Categoria não cadastrada",$C70&lt;&gt;$M70,$E70="",COUNTIF('Premissas'!$G$2:$G$21,$E70)=0,$F70="",$G70="",COUNTIF('Premissas'!$J$2:$J$10,$G70)=0,NOT(ISNUMBER($H70)),$H70&lt;=0,$I70="",COUNTIF('Premissas'!$K$2:$K$4,$I70)=0),"Corrigir dados obrigatórios","OK")))))</f>
        <v/>
      </c>
      <c r="O70" s="27">
        <f>IF(COUNTA($A70:$I70)=0,"",IF($N70&lt;&gt;"OK","Corrigir cadastro",IF(AND($C70="Despesa",$I70="Confirmado",$H70&gt;'Premissas'!$B$5),"Revisar despesa alta","Sem revisão")))</f>
        <v/>
      </c>
    </row>
    <row r="71" ht="30" customHeight="1">
      <c r="A71" s="23" t="n"/>
      <c r="B71" s="38" t="n"/>
      <c r="C71" s="23" t="n"/>
      <c r="D71" s="19" t="n"/>
      <c r="E71" s="19" t="n"/>
      <c r="F71" s="25" t="n"/>
      <c r="G71" s="23" t="n"/>
      <c r="H71" s="37" t="n"/>
      <c r="I71" s="23" t="n"/>
      <c r="J71" s="39">
        <f>IF(COUNTA($A71:$I71)=0,"",IF(AND($N71="OK",$I71="Confirmado",$C71="Receita"),$H71,0))</f>
        <v/>
      </c>
      <c r="K71" s="39">
        <f>IF(COUNTA($A71:$I71)=0,"",IF(AND($N71="OK",$I71="Confirmado",$C71="Despesa"),$H71,0))</f>
        <v/>
      </c>
      <c r="L71" s="39">
        <f>IF(COUNTA($A71:$I71)=0,"",'Premissas'!$B$3+SUM($J$4:J71)-SUM($K$4:K71))</f>
        <v/>
      </c>
      <c r="M71" s="27">
        <f>IF($D71="","",IFERROR(VLOOKUP($D71,'Premissas'!$D$2:$E$21,2,FALSE),"Categoria não cadastrada"))</f>
        <v/>
      </c>
      <c r="N71" s="27">
        <f>IF(COUNTA($A71:$I71)=0,"",IF($A71="","Código ausente",IF(COUNTIF($A$4:$A$203,$A71)&gt;1,"Código duplicado",IF(OR($B71="",NOT(ISNUMBER($B71)),$B71&lt;'Premissas'!$B$2),"Data inválida",IF(OR(COUNTIF('Premissas'!$I$2:$I$3,$C71)=0,$D71="",$M71="Categoria não cadastrada",$C71&lt;&gt;$M71,$E71="",COUNTIF('Premissas'!$G$2:$G$21,$E71)=0,$F71="",$G71="",COUNTIF('Premissas'!$J$2:$J$10,$G71)=0,NOT(ISNUMBER($H71)),$H71&lt;=0,$I71="",COUNTIF('Premissas'!$K$2:$K$4,$I71)=0),"Corrigir dados obrigatórios","OK")))))</f>
        <v/>
      </c>
      <c r="O71" s="27">
        <f>IF(COUNTA($A71:$I71)=0,"",IF($N71&lt;&gt;"OK","Corrigir cadastro",IF(AND($C71="Despesa",$I71="Confirmado",$H71&gt;'Premissas'!$B$5),"Revisar despesa alta","Sem revisão")))</f>
        <v/>
      </c>
    </row>
    <row r="72" ht="30" customHeight="1">
      <c r="A72" s="23" t="n"/>
      <c r="B72" s="38" t="n"/>
      <c r="C72" s="23" t="n"/>
      <c r="D72" s="19" t="n"/>
      <c r="E72" s="19" t="n"/>
      <c r="F72" s="25" t="n"/>
      <c r="G72" s="23" t="n"/>
      <c r="H72" s="37" t="n"/>
      <c r="I72" s="23" t="n"/>
      <c r="J72" s="39">
        <f>IF(COUNTA($A72:$I72)=0,"",IF(AND($N72="OK",$I72="Confirmado",$C72="Receita"),$H72,0))</f>
        <v/>
      </c>
      <c r="K72" s="39">
        <f>IF(COUNTA($A72:$I72)=0,"",IF(AND($N72="OK",$I72="Confirmado",$C72="Despesa"),$H72,0))</f>
        <v/>
      </c>
      <c r="L72" s="39">
        <f>IF(COUNTA($A72:$I72)=0,"",'Premissas'!$B$3+SUM($J$4:J72)-SUM($K$4:K72))</f>
        <v/>
      </c>
      <c r="M72" s="27">
        <f>IF($D72="","",IFERROR(VLOOKUP($D72,'Premissas'!$D$2:$E$21,2,FALSE),"Categoria não cadastrada"))</f>
        <v/>
      </c>
      <c r="N72" s="27">
        <f>IF(COUNTA($A72:$I72)=0,"",IF($A72="","Código ausente",IF(COUNTIF($A$4:$A$203,$A72)&gt;1,"Código duplicado",IF(OR($B72="",NOT(ISNUMBER($B72)),$B72&lt;'Premissas'!$B$2),"Data inválida",IF(OR(COUNTIF('Premissas'!$I$2:$I$3,$C72)=0,$D72="",$M72="Categoria não cadastrada",$C72&lt;&gt;$M72,$E72="",COUNTIF('Premissas'!$G$2:$G$21,$E72)=0,$F72="",$G72="",COUNTIF('Premissas'!$J$2:$J$10,$G72)=0,NOT(ISNUMBER($H72)),$H72&lt;=0,$I72="",COUNTIF('Premissas'!$K$2:$K$4,$I72)=0),"Corrigir dados obrigatórios","OK")))))</f>
        <v/>
      </c>
      <c r="O72" s="27">
        <f>IF(COUNTA($A72:$I72)=0,"",IF($N72&lt;&gt;"OK","Corrigir cadastro",IF(AND($C72="Despesa",$I72="Confirmado",$H72&gt;'Premissas'!$B$5),"Revisar despesa alta","Sem revisão")))</f>
        <v/>
      </c>
    </row>
    <row r="73" ht="30" customHeight="1">
      <c r="A73" s="23" t="n"/>
      <c r="B73" s="38" t="n"/>
      <c r="C73" s="23" t="n"/>
      <c r="D73" s="19" t="n"/>
      <c r="E73" s="19" t="n"/>
      <c r="F73" s="25" t="n"/>
      <c r="G73" s="23" t="n"/>
      <c r="H73" s="37" t="n"/>
      <c r="I73" s="23" t="n"/>
      <c r="J73" s="39">
        <f>IF(COUNTA($A73:$I73)=0,"",IF(AND($N73="OK",$I73="Confirmado",$C73="Receita"),$H73,0))</f>
        <v/>
      </c>
      <c r="K73" s="39">
        <f>IF(COUNTA($A73:$I73)=0,"",IF(AND($N73="OK",$I73="Confirmado",$C73="Despesa"),$H73,0))</f>
        <v/>
      </c>
      <c r="L73" s="39">
        <f>IF(COUNTA($A73:$I73)=0,"",'Premissas'!$B$3+SUM($J$4:J73)-SUM($K$4:K73))</f>
        <v/>
      </c>
      <c r="M73" s="27">
        <f>IF($D73="","",IFERROR(VLOOKUP($D73,'Premissas'!$D$2:$E$21,2,FALSE),"Categoria não cadastrada"))</f>
        <v/>
      </c>
      <c r="N73" s="27">
        <f>IF(COUNTA($A73:$I73)=0,"",IF($A73="","Código ausente",IF(COUNTIF($A$4:$A$203,$A73)&gt;1,"Código duplicado",IF(OR($B73="",NOT(ISNUMBER($B73)),$B73&lt;'Premissas'!$B$2),"Data inválida",IF(OR(COUNTIF('Premissas'!$I$2:$I$3,$C73)=0,$D73="",$M73="Categoria não cadastrada",$C73&lt;&gt;$M73,$E73="",COUNTIF('Premissas'!$G$2:$G$21,$E73)=0,$F73="",$G73="",COUNTIF('Premissas'!$J$2:$J$10,$G73)=0,NOT(ISNUMBER($H73)),$H73&lt;=0,$I73="",COUNTIF('Premissas'!$K$2:$K$4,$I73)=0),"Corrigir dados obrigatórios","OK")))))</f>
        <v/>
      </c>
      <c r="O73" s="27">
        <f>IF(COUNTA($A73:$I73)=0,"",IF($N73&lt;&gt;"OK","Corrigir cadastro",IF(AND($C73="Despesa",$I73="Confirmado",$H73&gt;'Premissas'!$B$5),"Revisar despesa alta","Sem revisão")))</f>
        <v/>
      </c>
    </row>
    <row r="74" ht="30" customHeight="1">
      <c r="A74" s="23" t="n"/>
      <c r="B74" s="38" t="n"/>
      <c r="C74" s="23" t="n"/>
      <c r="D74" s="19" t="n"/>
      <c r="E74" s="19" t="n"/>
      <c r="F74" s="25" t="n"/>
      <c r="G74" s="23" t="n"/>
      <c r="H74" s="37" t="n"/>
      <c r="I74" s="23" t="n"/>
      <c r="J74" s="39">
        <f>IF(COUNTA($A74:$I74)=0,"",IF(AND($N74="OK",$I74="Confirmado",$C74="Receita"),$H74,0))</f>
        <v/>
      </c>
      <c r="K74" s="39">
        <f>IF(COUNTA($A74:$I74)=0,"",IF(AND($N74="OK",$I74="Confirmado",$C74="Despesa"),$H74,0))</f>
        <v/>
      </c>
      <c r="L74" s="39">
        <f>IF(COUNTA($A74:$I74)=0,"",'Premissas'!$B$3+SUM($J$4:J74)-SUM($K$4:K74))</f>
        <v/>
      </c>
      <c r="M74" s="27">
        <f>IF($D74="","",IFERROR(VLOOKUP($D74,'Premissas'!$D$2:$E$21,2,FALSE),"Categoria não cadastrada"))</f>
        <v/>
      </c>
      <c r="N74" s="27">
        <f>IF(COUNTA($A74:$I74)=0,"",IF($A74="","Código ausente",IF(COUNTIF($A$4:$A$203,$A74)&gt;1,"Código duplicado",IF(OR($B74="",NOT(ISNUMBER($B74)),$B74&lt;'Premissas'!$B$2),"Data inválida",IF(OR(COUNTIF('Premissas'!$I$2:$I$3,$C74)=0,$D74="",$M74="Categoria não cadastrada",$C74&lt;&gt;$M74,$E74="",COUNTIF('Premissas'!$G$2:$G$21,$E74)=0,$F74="",$G74="",COUNTIF('Premissas'!$J$2:$J$10,$G74)=0,NOT(ISNUMBER($H74)),$H74&lt;=0,$I74="",COUNTIF('Premissas'!$K$2:$K$4,$I74)=0),"Corrigir dados obrigatórios","OK")))))</f>
        <v/>
      </c>
      <c r="O74" s="27">
        <f>IF(COUNTA($A74:$I74)=0,"",IF($N74&lt;&gt;"OK","Corrigir cadastro",IF(AND($C74="Despesa",$I74="Confirmado",$H74&gt;'Premissas'!$B$5),"Revisar despesa alta","Sem revisão")))</f>
        <v/>
      </c>
    </row>
    <row r="75" ht="30" customHeight="1">
      <c r="A75" s="23" t="n"/>
      <c r="B75" s="38" t="n"/>
      <c r="C75" s="23" t="n"/>
      <c r="D75" s="19" t="n"/>
      <c r="E75" s="19" t="n"/>
      <c r="F75" s="25" t="n"/>
      <c r="G75" s="23" t="n"/>
      <c r="H75" s="37" t="n"/>
      <c r="I75" s="23" t="n"/>
      <c r="J75" s="39">
        <f>IF(COUNTA($A75:$I75)=0,"",IF(AND($N75="OK",$I75="Confirmado",$C75="Receita"),$H75,0))</f>
        <v/>
      </c>
      <c r="K75" s="39">
        <f>IF(COUNTA($A75:$I75)=0,"",IF(AND($N75="OK",$I75="Confirmado",$C75="Despesa"),$H75,0))</f>
        <v/>
      </c>
      <c r="L75" s="39">
        <f>IF(COUNTA($A75:$I75)=0,"",'Premissas'!$B$3+SUM($J$4:J75)-SUM($K$4:K75))</f>
        <v/>
      </c>
      <c r="M75" s="27">
        <f>IF($D75="","",IFERROR(VLOOKUP($D75,'Premissas'!$D$2:$E$21,2,FALSE),"Categoria não cadastrada"))</f>
        <v/>
      </c>
      <c r="N75" s="27">
        <f>IF(COUNTA($A75:$I75)=0,"",IF($A75="","Código ausente",IF(COUNTIF($A$4:$A$203,$A75)&gt;1,"Código duplicado",IF(OR($B75="",NOT(ISNUMBER($B75)),$B75&lt;'Premissas'!$B$2),"Data inválida",IF(OR(COUNTIF('Premissas'!$I$2:$I$3,$C75)=0,$D75="",$M75="Categoria não cadastrada",$C75&lt;&gt;$M75,$E75="",COUNTIF('Premissas'!$G$2:$G$21,$E75)=0,$F75="",$G75="",COUNTIF('Premissas'!$J$2:$J$10,$G75)=0,NOT(ISNUMBER($H75)),$H75&lt;=0,$I75="",COUNTIF('Premissas'!$K$2:$K$4,$I75)=0),"Corrigir dados obrigatórios","OK")))))</f>
        <v/>
      </c>
      <c r="O75" s="27">
        <f>IF(COUNTA($A75:$I75)=0,"",IF($N75&lt;&gt;"OK","Corrigir cadastro",IF(AND($C75="Despesa",$I75="Confirmado",$H75&gt;'Premissas'!$B$5),"Revisar despesa alta","Sem revisão")))</f>
        <v/>
      </c>
    </row>
    <row r="76" ht="30" customHeight="1">
      <c r="A76" s="23" t="n"/>
      <c r="B76" s="38" t="n"/>
      <c r="C76" s="23" t="n"/>
      <c r="D76" s="19" t="n"/>
      <c r="E76" s="19" t="n"/>
      <c r="F76" s="25" t="n"/>
      <c r="G76" s="23" t="n"/>
      <c r="H76" s="37" t="n"/>
      <c r="I76" s="23" t="n"/>
      <c r="J76" s="39">
        <f>IF(COUNTA($A76:$I76)=0,"",IF(AND($N76="OK",$I76="Confirmado",$C76="Receita"),$H76,0))</f>
        <v/>
      </c>
      <c r="K76" s="39">
        <f>IF(COUNTA($A76:$I76)=0,"",IF(AND($N76="OK",$I76="Confirmado",$C76="Despesa"),$H76,0))</f>
        <v/>
      </c>
      <c r="L76" s="39">
        <f>IF(COUNTA($A76:$I76)=0,"",'Premissas'!$B$3+SUM($J$4:J76)-SUM($K$4:K76))</f>
        <v/>
      </c>
      <c r="M76" s="27">
        <f>IF($D76="","",IFERROR(VLOOKUP($D76,'Premissas'!$D$2:$E$21,2,FALSE),"Categoria não cadastrada"))</f>
        <v/>
      </c>
      <c r="N76" s="27">
        <f>IF(COUNTA($A76:$I76)=0,"",IF($A76="","Código ausente",IF(COUNTIF($A$4:$A$203,$A76)&gt;1,"Código duplicado",IF(OR($B76="",NOT(ISNUMBER($B76)),$B76&lt;'Premissas'!$B$2),"Data inválida",IF(OR(COUNTIF('Premissas'!$I$2:$I$3,$C76)=0,$D76="",$M76="Categoria não cadastrada",$C76&lt;&gt;$M76,$E76="",COUNTIF('Premissas'!$G$2:$G$21,$E76)=0,$F76="",$G76="",COUNTIF('Premissas'!$J$2:$J$10,$G76)=0,NOT(ISNUMBER($H76)),$H76&lt;=0,$I76="",COUNTIF('Premissas'!$K$2:$K$4,$I76)=0),"Corrigir dados obrigatórios","OK")))))</f>
        <v/>
      </c>
      <c r="O76" s="27">
        <f>IF(COUNTA($A76:$I76)=0,"",IF($N76&lt;&gt;"OK","Corrigir cadastro",IF(AND($C76="Despesa",$I76="Confirmado",$H76&gt;'Premissas'!$B$5),"Revisar despesa alta","Sem revisão")))</f>
        <v/>
      </c>
    </row>
    <row r="77" ht="30" customHeight="1">
      <c r="A77" s="23" t="n"/>
      <c r="B77" s="38" t="n"/>
      <c r="C77" s="23" t="n"/>
      <c r="D77" s="19" t="n"/>
      <c r="E77" s="19" t="n"/>
      <c r="F77" s="25" t="n"/>
      <c r="G77" s="23" t="n"/>
      <c r="H77" s="37" t="n"/>
      <c r="I77" s="23" t="n"/>
      <c r="J77" s="39">
        <f>IF(COUNTA($A77:$I77)=0,"",IF(AND($N77="OK",$I77="Confirmado",$C77="Receita"),$H77,0))</f>
        <v/>
      </c>
      <c r="K77" s="39">
        <f>IF(COUNTA($A77:$I77)=0,"",IF(AND($N77="OK",$I77="Confirmado",$C77="Despesa"),$H77,0))</f>
        <v/>
      </c>
      <c r="L77" s="39">
        <f>IF(COUNTA($A77:$I77)=0,"",'Premissas'!$B$3+SUM($J$4:J77)-SUM($K$4:K77))</f>
        <v/>
      </c>
      <c r="M77" s="27">
        <f>IF($D77="","",IFERROR(VLOOKUP($D77,'Premissas'!$D$2:$E$21,2,FALSE),"Categoria não cadastrada"))</f>
        <v/>
      </c>
      <c r="N77" s="27">
        <f>IF(COUNTA($A77:$I77)=0,"",IF($A77="","Código ausente",IF(COUNTIF($A$4:$A$203,$A77)&gt;1,"Código duplicado",IF(OR($B77="",NOT(ISNUMBER($B77)),$B77&lt;'Premissas'!$B$2),"Data inválida",IF(OR(COUNTIF('Premissas'!$I$2:$I$3,$C77)=0,$D77="",$M77="Categoria não cadastrada",$C77&lt;&gt;$M77,$E77="",COUNTIF('Premissas'!$G$2:$G$21,$E77)=0,$F77="",$G77="",COUNTIF('Premissas'!$J$2:$J$10,$G77)=0,NOT(ISNUMBER($H77)),$H77&lt;=0,$I77="",COUNTIF('Premissas'!$K$2:$K$4,$I77)=0),"Corrigir dados obrigatórios","OK")))))</f>
        <v/>
      </c>
      <c r="O77" s="27">
        <f>IF(COUNTA($A77:$I77)=0,"",IF($N77&lt;&gt;"OK","Corrigir cadastro",IF(AND($C77="Despesa",$I77="Confirmado",$H77&gt;'Premissas'!$B$5),"Revisar despesa alta","Sem revisão")))</f>
        <v/>
      </c>
    </row>
    <row r="78" ht="30" customHeight="1">
      <c r="A78" s="23" t="n"/>
      <c r="B78" s="38" t="n"/>
      <c r="C78" s="23" t="n"/>
      <c r="D78" s="19" t="n"/>
      <c r="E78" s="19" t="n"/>
      <c r="F78" s="25" t="n"/>
      <c r="G78" s="23" t="n"/>
      <c r="H78" s="37" t="n"/>
      <c r="I78" s="23" t="n"/>
      <c r="J78" s="39">
        <f>IF(COUNTA($A78:$I78)=0,"",IF(AND($N78="OK",$I78="Confirmado",$C78="Receita"),$H78,0))</f>
        <v/>
      </c>
      <c r="K78" s="39">
        <f>IF(COUNTA($A78:$I78)=0,"",IF(AND($N78="OK",$I78="Confirmado",$C78="Despesa"),$H78,0))</f>
        <v/>
      </c>
      <c r="L78" s="39">
        <f>IF(COUNTA($A78:$I78)=0,"",'Premissas'!$B$3+SUM($J$4:J78)-SUM($K$4:K78))</f>
        <v/>
      </c>
      <c r="M78" s="27">
        <f>IF($D78="","",IFERROR(VLOOKUP($D78,'Premissas'!$D$2:$E$21,2,FALSE),"Categoria não cadastrada"))</f>
        <v/>
      </c>
      <c r="N78" s="27">
        <f>IF(COUNTA($A78:$I78)=0,"",IF($A78="","Código ausente",IF(COUNTIF($A$4:$A$203,$A78)&gt;1,"Código duplicado",IF(OR($B78="",NOT(ISNUMBER($B78)),$B78&lt;'Premissas'!$B$2),"Data inválida",IF(OR(COUNTIF('Premissas'!$I$2:$I$3,$C78)=0,$D78="",$M78="Categoria não cadastrada",$C78&lt;&gt;$M78,$E78="",COUNTIF('Premissas'!$G$2:$G$21,$E78)=0,$F78="",$G78="",COUNTIF('Premissas'!$J$2:$J$10,$G78)=0,NOT(ISNUMBER($H78)),$H78&lt;=0,$I78="",COUNTIF('Premissas'!$K$2:$K$4,$I78)=0),"Corrigir dados obrigatórios","OK")))))</f>
        <v/>
      </c>
      <c r="O78" s="27">
        <f>IF(COUNTA($A78:$I78)=0,"",IF($N78&lt;&gt;"OK","Corrigir cadastro",IF(AND($C78="Despesa",$I78="Confirmado",$H78&gt;'Premissas'!$B$5),"Revisar despesa alta","Sem revisão")))</f>
        <v/>
      </c>
    </row>
    <row r="79" ht="30" customHeight="1">
      <c r="A79" s="23" t="n"/>
      <c r="B79" s="38" t="n"/>
      <c r="C79" s="23" t="n"/>
      <c r="D79" s="19" t="n"/>
      <c r="E79" s="19" t="n"/>
      <c r="F79" s="25" t="n"/>
      <c r="G79" s="23" t="n"/>
      <c r="H79" s="37" t="n"/>
      <c r="I79" s="23" t="n"/>
      <c r="J79" s="39">
        <f>IF(COUNTA($A79:$I79)=0,"",IF(AND($N79="OK",$I79="Confirmado",$C79="Receita"),$H79,0))</f>
        <v/>
      </c>
      <c r="K79" s="39">
        <f>IF(COUNTA($A79:$I79)=0,"",IF(AND($N79="OK",$I79="Confirmado",$C79="Despesa"),$H79,0))</f>
        <v/>
      </c>
      <c r="L79" s="39">
        <f>IF(COUNTA($A79:$I79)=0,"",'Premissas'!$B$3+SUM($J$4:J79)-SUM($K$4:K79))</f>
        <v/>
      </c>
      <c r="M79" s="27">
        <f>IF($D79="","",IFERROR(VLOOKUP($D79,'Premissas'!$D$2:$E$21,2,FALSE),"Categoria não cadastrada"))</f>
        <v/>
      </c>
      <c r="N79" s="27">
        <f>IF(COUNTA($A79:$I79)=0,"",IF($A79="","Código ausente",IF(COUNTIF($A$4:$A$203,$A79)&gt;1,"Código duplicado",IF(OR($B79="",NOT(ISNUMBER($B79)),$B79&lt;'Premissas'!$B$2),"Data inválida",IF(OR(COUNTIF('Premissas'!$I$2:$I$3,$C79)=0,$D79="",$M79="Categoria não cadastrada",$C79&lt;&gt;$M79,$E79="",COUNTIF('Premissas'!$G$2:$G$21,$E79)=0,$F79="",$G79="",COUNTIF('Premissas'!$J$2:$J$10,$G79)=0,NOT(ISNUMBER($H79)),$H79&lt;=0,$I79="",COUNTIF('Premissas'!$K$2:$K$4,$I79)=0),"Corrigir dados obrigatórios","OK")))))</f>
        <v/>
      </c>
      <c r="O79" s="27">
        <f>IF(COUNTA($A79:$I79)=0,"",IF($N79&lt;&gt;"OK","Corrigir cadastro",IF(AND($C79="Despesa",$I79="Confirmado",$H79&gt;'Premissas'!$B$5),"Revisar despesa alta","Sem revisão")))</f>
        <v/>
      </c>
    </row>
    <row r="80" ht="30" customHeight="1">
      <c r="A80" s="23" t="n"/>
      <c r="B80" s="38" t="n"/>
      <c r="C80" s="23" t="n"/>
      <c r="D80" s="19" t="n"/>
      <c r="E80" s="19" t="n"/>
      <c r="F80" s="25" t="n"/>
      <c r="G80" s="23" t="n"/>
      <c r="H80" s="37" t="n"/>
      <c r="I80" s="23" t="n"/>
      <c r="J80" s="39">
        <f>IF(COUNTA($A80:$I80)=0,"",IF(AND($N80="OK",$I80="Confirmado",$C80="Receita"),$H80,0))</f>
        <v/>
      </c>
      <c r="K80" s="39">
        <f>IF(COUNTA($A80:$I80)=0,"",IF(AND($N80="OK",$I80="Confirmado",$C80="Despesa"),$H80,0))</f>
        <v/>
      </c>
      <c r="L80" s="39">
        <f>IF(COUNTA($A80:$I80)=0,"",'Premissas'!$B$3+SUM($J$4:J80)-SUM($K$4:K80))</f>
        <v/>
      </c>
      <c r="M80" s="27">
        <f>IF($D80="","",IFERROR(VLOOKUP($D80,'Premissas'!$D$2:$E$21,2,FALSE),"Categoria não cadastrada"))</f>
        <v/>
      </c>
      <c r="N80" s="27">
        <f>IF(COUNTA($A80:$I80)=0,"",IF($A80="","Código ausente",IF(COUNTIF($A$4:$A$203,$A80)&gt;1,"Código duplicado",IF(OR($B80="",NOT(ISNUMBER($B80)),$B80&lt;'Premissas'!$B$2),"Data inválida",IF(OR(COUNTIF('Premissas'!$I$2:$I$3,$C80)=0,$D80="",$M80="Categoria não cadastrada",$C80&lt;&gt;$M80,$E80="",COUNTIF('Premissas'!$G$2:$G$21,$E80)=0,$F80="",$G80="",COUNTIF('Premissas'!$J$2:$J$10,$G80)=0,NOT(ISNUMBER($H80)),$H80&lt;=0,$I80="",COUNTIF('Premissas'!$K$2:$K$4,$I80)=0),"Corrigir dados obrigatórios","OK")))))</f>
        <v/>
      </c>
      <c r="O80" s="27">
        <f>IF(COUNTA($A80:$I80)=0,"",IF($N80&lt;&gt;"OK","Corrigir cadastro",IF(AND($C80="Despesa",$I80="Confirmado",$H80&gt;'Premissas'!$B$5),"Revisar despesa alta","Sem revisão")))</f>
        <v/>
      </c>
    </row>
    <row r="81" ht="30" customHeight="1">
      <c r="A81" s="23" t="n"/>
      <c r="B81" s="38" t="n"/>
      <c r="C81" s="23" t="n"/>
      <c r="D81" s="19" t="n"/>
      <c r="E81" s="19" t="n"/>
      <c r="F81" s="25" t="n"/>
      <c r="G81" s="23" t="n"/>
      <c r="H81" s="37" t="n"/>
      <c r="I81" s="23" t="n"/>
      <c r="J81" s="39">
        <f>IF(COUNTA($A81:$I81)=0,"",IF(AND($N81="OK",$I81="Confirmado",$C81="Receita"),$H81,0))</f>
        <v/>
      </c>
      <c r="K81" s="39">
        <f>IF(COUNTA($A81:$I81)=0,"",IF(AND($N81="OK",$I81="Confirmado",$C81="Despesa"),$H81,0))</f>
        <v/>
      </c>
      <c r="L81" s="39">
        <f>IF(COUNTA($A81:$I81)=0,"",'Premissas'!$B$3+SUM($J$4:J81)-SUM($K$4:K81))</f>
        <v/>
      </c>
      <c r="M81" s="27">
        <f>IF($D81="","",IFERROR(VLOOKUP($D81,'Premissas'!$D$2:$E$21,2,FALSE),"Categoria não cadastrada"))</f>
        <v/>
      </c>
      <c r="N81" s="27">
        <f>IF(COUNTA($A81:$I81)=0,"",IF($A81="","Código ausente",IF(COUNTIF($A$4:$A$203,$A81)&gt;1,"Código duplicado",IF(OR($B81="",NOT(ISNUMBER($B81)),$B81&lt;'Premissas'!$B$2),"Data inválida",IF(OR(COUNTIF('Premissas'!$I$2:$I$3,$C81)=0,$D81="",$M81="Categoria não cadastrada",$C81&lt;&gt;$M81,$E81="",COUNTIF('Premissas'!$G$2:$G$21,$E81)=0,$F81="",$G81="",COUNTIF('Premissas'!$J$2:$J$10,$G81)=0,NOT(ISNUMBER($H81)),$H81&lt;=0,$I81="",COUNTIF('Premissas'!$K$2:$K$4,$I81)=0),"Corrigir dados obrigatórios","OK")))))</f>
        <v/>
      </c>
      <c r="O81" s="27">
        <f>IF(COUNTA($A81:$I81)=0,"",IF($N81&lt;&gt;"OK","Corrigir cadastro",IF(AND($C81="Despesa",$I81="Confirmado",$H81&gt;'Premissas'!$B$5),"Revisar despesa alta","Sem revisão")))</f>
        <v/>
      </c>
    </row>
    <row r="82" ht="30" customHeight="1">
      <c r="A82" s="23" t="n"/>
      <c r="B82" s="38" t="n"/>
      <c r="C82" s="23" t="n"/>
      <c r="D82" s="19" t="n"/>
      <c r="E82" s="19" t="n"/>
      <c r="F82" s="25" t="n"/>
      <c r="G82" s="23" t="n"/>
      <c r="H82" s="37" t="n"/>
      <c r="I82" s="23" t="n"/>
      <c r="J82" s="39">
        <f>IF(COUNTA($A82:$I82)=0,"",IF(AND($N82="OK",$I82="Confirmado",$C82="Receita"),$H82,0))</f>
        <v/>
      </c>
      <c r="K82" s="39">
        <f>IF(COUNTA($A82:$I82)=0,"",IF(AND($N82="OK",$I82="Confirmado",$C82="Despesa"),$H82,0))</f>
        <v/>
      </c>
      <c r="L82" s="39">
        <f>IF(COUNTA($A82:$I82)=0,"",'Premissas'!$B$3+SUM($J$4:J82)-SUM($K$4:K82))</f>
        <v/>
      </c>
      <c r="M82" s="27">
        <f>IF($D82="","",IFERROR(VLOOKUP($D82,'Premissas'!$D$2:$E$21,2,FALSE),"Categoria não cadastrada"))</f>
        <v/>
      </c>
      <c r="N82" s="27">
        <f>IF(COUNTA($A82:$I82)=0,"",IF($A82="","Código ausente",IF(COUNTIF($A$4:$A$203,$A82)&gt;1,"Código duplicado",IF(OR($B82="",NOT(ISNUMBER($B82)),$B82&lt;'Premissas'!$B$2),"Data inválida",IF(OR(COUNTIF('Premissas'!$I$2:$I$3,$C82)=0,$D82="",$M82="Categoria não cadastrada",$C82&lt;&gt;$M82,$E82="",COUNTIF('Premissas'!$G$2:$G$21,$E82)=0,$F82="",$G82="",COUNTIF('Premissas'!$J$2:$J$10,$G82)=0,NOT(ISNUMBER($H82)),$H82&lt;=0,$I82="",COUNTIF('Premissas'!$K$2:$K$4,$I82)=0),"Corrigir dados obrigatórios","OK")))))</f>
        <v/>
      </c>
      <c r="O82" s="27">
        <f>IF(COUNTA($A82:$I82)=0,"",IF($N82&lt;&gt;"OK","Corrigir cadastro",IF(AND($C82="Despesa",$I82="Confirmado",$H82&gt;'Premissas'!$B$5),"Revisar despesa alta","Sem revisão")))</f>
        <v/>
      </c>
    </row>
    <row r="83" ht="30" customHeight="1">
      <c r="A83" s="23" t="n"/>
      <c r="B83" s="38" t="n"/>
      <c r="C83" s="23" t="n"/>
      <c r="D83" s="19" t="n"/>
      <c r="E83" s="19" t="n"/>
      <c r="F83" s="25" t="n"/>
      <c r="G83" s="23" t="n"/>
      <c r="H83" s="37" t="n"/>
      <c r="I83" s="23" t="n"/>
      <c r="J83" s="39">
        <f>IF(COUNTA($A83:$I83)=0,"",IF(AND($N83="OK",$I83="Confirmado",$C83="Receita"),$H83,0))</f>
        <v/>
      </c>
      <c r="K83" s="39">
        <f>IF(COUNTA($A83:$I83)=0,"",IF(AND($N83="OK",$I83="Confirmado",$C83="Despesa"),$H83,0))</f>
        <v/>
      </c>
      <c r="L83" s="39">
        <f>IF(COUNTA($A83:$I83)=0,"",'Premissas'!$B$3+SUM($J$4:J83)-SUM($K$4:K83))</f>
        <v/>
      </c>
      <c r="M83" s="27">
        <f>IF($D83="","",IFERROR(VLOOKUP($D83,'Premissas'!$D$2:$E$21,2,FALSE),"Categoria não cadastrada"))</f>
        <v/>
      </c>
      <c r="N83" s="27">
        <f>IF(COUNTA($A83:$I83)=0,"",IF($A83="","Código ausente",IF(COUNTIF($A$4:$A$203,$A83)&gt;1,"Código duplicado",IF(OR($B83="",NOT(ISNUMBER($B83)),$B83&lt;'Premissas'!$B$2),"Data inválida",IF(OR(COUNTIF('Premissas'!$I$2:$I$3,$C83)=0,$D83="",$M83="Categoria não cadastrada",$C83&lt;&gt;$M83,$E83="",COUNTIF('Premissas'!$G$2:$G$21,$E83)=0,$F83="",$G83="",COUNTIF('Premissas'!$J$2:$J$10,$G83)=0,NOT(ISNUMBER($H83)),$H83&lt;=0,$I83="",COUNTIF('Premissas'!$K$2:$K$4,$I83)=0),"Corrigir dados obrigatórios","OK")))))</f>
        <v/>
      </c>
      <c r="O83" s="27">
        <f>IF(COUNTA($A83:$I83)=0,"",IF($N83&lt;&gt;"OK","Corrigir cadastro",IF(AND($C83="Despesa",$I83="Confirmado",$H83&gt;'Premissas'!$B$5),"Revisar despesa alta","Sem revisão")))</f>
        <v/>
      </c>
    </row>
    <row r="84" ht="30" customHeight="1">
      <c r="A84" s="23" t="n"/>
      <c r="B84" s="38" t="n"/>
      <c r="C84" s="23" t="n"/>
      <c r="D84" s="19" t="n"/>
      <c r="E84" s="19" t="n"/>
      <c r="F84" s="25" t="n"/>
      <c r="G84" s="23" t="n"/>
      <c r="H84" s="37" t="n"/>
      <c r="I84" s="23" t="n"/>
      <c r="J84" s="39">
        <f>IF(COUNTA($A84:$I84)=0,"",IF(AND($N84="OK",$I84="Confirmado",$C84="Receita"),$H84,0))</f>
        <v/>
      </c>
      <c r="K84" s="39">
        <f>IF(COUNTA($A84:$I84)=0,"",IF(AND($N84="OK",$I84="Confirmado",$C84="Despesa"),$H84,0))</f>
        <v/>
      </c>
      <c r="L84" s="39">
        <f>IF(COUNTA($A84:$I84)=0,"",'Premissas'!$B$3+SUM($J$4:J84)-SUM($K$4:K84))</f>
        <v/>
      </c>
      <c r="M84" s="27">
        <f>IF($D84="","",IFERROR(VLOOKUP($D84,'Premissas'!$D$2:$E$21,2,FALSE),"Categoria não cadastrada"))</f>
        <v/>
      </c>
      <c r="N84" s="27">
        <f>IF(COUNTA($A84:$I84)=0,"",IF($A84="","Código ausente",IF(COUNTIF($A$4:$A$203,$A84)&gt;1,"Código duplicado",IF(OR($B84="",NOT(ISNUMBER($B84)),$B84&lt;'Premissas'!$B$2),"Data inválida",IF(OR(COUNTIF('Premissas'!$I$2:$I$3,$C84)=0,$D84="",$M84="Categoria não cadastrada",$C84&lt;&gt;$M84,$E84="",COUNTIF('Premissas'!$G$2:$G$21,$E84)=0,$F84="",$G84="",COUNTIF('Premissas'!$J$2:$J$10,$G84)=0,NOT(ISNUMBER($H84)),$H84&lt;=0,$I84="",COUNTIF('Premissas'!$K$2:$K$4,$I84)=0),"Corrigir dados obrigatórios","OK")))))</f>
        <v/>
      </c>
      <c r="O84" s="27">
        <f>IF(COUNTA($A84:$I84)=0,"",IF($N84&lt;&gt;"OK","Corrigir cadastro",IF(AND($C84="Despesa",$I84="Confirmado",$H84&gt;'Premissas'!$B$5),"Revisar despesa alta","Sem revisão")))</f>
        <v/>
      </c>
    </row>
    <row r="85" ht="30" customHeight="1">
      <c r="A85" s="23" t="n"/>
      <c r="B85" s="38" t="n"/>
      <c r="C85" s="23" t="n"/>
      <c r="D85" s="19" t="n"/>
      <c r="E85" s="19" t="n"/>
      <c r="F85" s="25" t="n"/>
      <c r="G85" s="23" t="n"/>
      <c r="H85" s="37" t="n"/>
      <c r="I85" s="23" t="n"/>
      <c r="J85" s="39">
        <f>IF(COUNTA($A85:$I85)=0,"",IF(AND($N85="OK",$I85="Confirmado",$C85="Receita"),$H85,0))</f>
        <v/>
      </c>
      <c r="K85" s="39">
        <f>IF(COUNTA($A85:$I85)=0,"",IF(AND($N85="OK",$I85="Confirmado",$C85="Despesa"),$H85,0))</f>
        <v/>
      </c>
      <c r="L85" s="39">
        <f>IF(COUNTA($A85:$I85)=0,"",'Premissas'!$B$3+SUM($J$4:J85)-SUM($K$4:K85))</f>
        <v/>
      </c>
      <c r="M85" s="27">
        <f>IF($D85="","",IFERROR(VLOOKUP($D85,'Premissas'!$D$2:$E$21,2,FALSE),"Categoria não cadastrada"))</f>
        <v/>
      </c>
      <c r="N85" s="27">
        <f>IF(COUNTA($A85:$I85)=0,"",IF($A85="","Código ausente",IF(COUNTIF($A$4:$A$203,$A85)&gt;1,"Código duplicado",IF(OR($B85="",NOT(ISNUMBER($B85)),$B85&lt;'Premissas'!$B$2),"Data inválida",IF(OR(COUNTIF('Premissas'!$I$2:$I$3,$C85)=0,$D85="",$M85="Categoria não cadastrada",$C85&lt;&gt;$M85,$E85="",COUNTIF('Premissas'!$G$2:$G$21,$E85)=0,$F85="",$G85="",COUNTIF('Premissas'!$J$2:$J$10,$G85)=0,NOT(ISNUMBER($H85)),$H85&lt;=0,$I85="",COUNTIF('Premissas'!$K$2:$K$4,$I85)=0),"Corrigir dados obrigatórios","OK")))))</f>
        <v/>
      </c>
      <c r="O85" s="27">
        <f>IF(COUNTA($A85:$I85)=0,"",IF($N85&lt;&gt;"OK","Corrigir cadastro",IF(AND($C85="Despesa",$I85="Confirmado",$H85&gt;'Premissas'!$B$5),"Revisar despesa alta","Sem revisão")))</f>
        <v/>
      </c>
    </row>
    <row r="86" ht="30" customHeight="1">
      <c r="A86" s="23" t="n"/>
      <c r="B86" s="38" t="n"/>
      <c r="C86" s="23" t="n"/>
      <c r="D86" s="19" t="n"/>
      <c r="E86" s="19" t="n"/>
      <c r="F86" s="25" t="n"/>
      <c r="G86" s="23" t="n"/>
      <c r="H86" s="37" t="n"/>
      <c r="I86" s="23" t="n"/>
      <c r="J86" s="39">
        <f>IF(COUNTA($A86:$I86)=0,"",IF(AND($N86="OK",$I86="Confirmado",$C86="Receita"),$H86,0))</f>
        <v/>
      </c>
      <c r="K86" s="39">
        <f>IF(COUNTA($A86:$I86)=0,"",IF(AND($N86="OK",$I86="Confirmado",$C86="Despesa"),$H86,0))</f>
        <v/>
      </c>
      <c r="L86" s="39">
        <f>IF(COUNTA($A86:$I86)=0,"",'Premissas'!$B$3+SUM($J$4:J86)-SUM($K$4:K86))</f>
        <v/>
      </c>
      <c r="M86" s="27">
        <f>IF($D86="","",IFERROR(VLOOKUP($D86,'Premissas'!$D$2:$E$21,2,FALSE),"Categoria não cadastrada"))</f>
        <v/>
      </c>
      <c r="N86" s="27">
        <f>IF(COUNTA($A86:$I86)=0,"",IF($A86="","Código ausente",IF(COUNTIF($A$4:$A$203,$A86)&gt;1,"Código duplicado",IF(OR($B86="",NOT(ISNUMBER($B86)),$B86&lt;'Premissas'!$B$2),"Data inválida",IF(OR(COUNTIF('Premissas'!$I$2:$I$3,$C86)=0,$D86="",$M86="Categoria não cadastrada",$C86&lt;&gt;$M86,$E86="",COUNTIF('Premissas'!$G$2:$G$21,$E86)=0,$F86="",$G86="",COUNTIF('Premissas'!$J$2:$J$10,$G86)=0,NOT(ISNUMBER($H86)),$H86&lt;=0,$I86="",COUNTIF('Premissas'!$K$2:$K$4,$I86)=0),"Corrigir dados obrigatórios","OK")))))</f>
        <v/>
      </c>
      <c r="O86" s="27">
        <f>IF(COUNTA($A86:$I86)=0,"",IF($N86&lt;&gt;"OK","Corrigir cadastro",IF(AND($C86="Despesa",$I86="Confirmado",$H86&gt;'Premissas'!$B$5),"Revisar despesa alta","Sem revisão")))</f>
        <v/>
      </c>
    </row>
    <row r="87" ht="30" customHeight="1">
      <c r="A87" s="23" t="n"/>
      <c r="B87" s="38" t="n"/>
      <c r="C87" s="23" t="n"/>
      <c r="D87" s="19" t="n"/>
      <c r="E87" s="19" t="n"/>
      <c r="F87" s="25" t="n"/>
      <c r="G87" s="23" t="n"/>
      <c r="H87" s="37" t="n"/>
      <c r="I87" s="23" t="n"/>
      <c r="J87" s="39">
        <f>IF(COUNTA($A87:$I87)=0,"",IF(AND($N87="OK",$I87="Confirmado",$C87="Receita"),$H87,0))</f>
        <v/>
      </c>
      <c r="K87" s="39">
        <f>IF(COUNTA($A87:$I87)=0,"",IF(AND($N87="OK",$I87="Confirmado",$C87="Despesa"),$H87,0))</f>
        <v/>
      </c>
      <c r="L87" s="39">
        <f>IF(COUNTA($A87:$I87)=0,"",'Premissas'!$B$3+SUM($J$4:J87)-SUM($K$4:K87))</f>
        <v/>
      </c>
      <c r="M87" s="27">
        <f>IF($D87="","",IFERROR(VLOOKUP($D87,'Premissas'!$D$2:$E$21,2,FALSE),"Categoria não cadastrada"))</f>
        <v/>
      </c>
      <c r="N87" s="27">
        <f>IF(COUNTA($A87:$I87)=0,"",IF($A87="","Código ausente",IF(COUNTIF($A$4:$A$203,$A87)&gt;1,"Código duplicado",IF(OR($B87="",NOT(ISNUMBER($B87)),$B87&lt;'Premissas'!$B$2),"Data inválida",IF(OR(COUNTIF('Premissas'!$I$2:$I$3,$C87)=0,$D87="",$M87="Categoria não cadastrada",$C87&lt;&gt;$M87,$E87="",COUNTIF('Premissas'!$G$2:$G$21,$E87)=0,$F87="",$G87="",COUNTIF('Premissas'!$J$2:$J$10,$G87)=0,NOT(ISNUMBER($H87)),$H87&lt;=0,$I87="",COUNTIF('Premissas'!$K$2:$K$4,$I87)=0),"Corrigir dados obrigatórios","OK")))))</f>
        <v/>
      </c>
      <c r="O87" s="27">
        <f>IF(COUNTA($A87:$I87)=0,"",IF($N87&lt;&gt;"OK","Corrigir cadastro",IF(AND($C87="Despesa",$I87="Confirmado",$H87&gt;'Premissas'!$B$5),"Revisar despesa alta","Sem revisão")))</f>
        <v/>
      </c>
    </row>
    <row r="88" ht="30" customHeight="1">
      <c r="A88" s="23" t="n"/>
      <c r="B88" s="38" t="n"/>
      <c r="C88" s="23" t="n"/>
      <c r="D88" s="19" t="n"/>
      <c r="E88" s="19" t="n"/>
      <c r="F88" s="25" t="n"/>
      <c r="G88" s="23" t="n"/>
      <c r="H88" s="37" t="n"/>
      <c r="I88" s="23" t="n"/>
      <c r="J88" s="39">
        <f>IF(COUNTA($A88:$I88)=0,"",IF(AND($N88="OK",$I88="Confirmado",$C88="Receita"),$H88,0))</f>
        <v/>
      </c>
      <c r="K88" s="39">
        <f>IF(COUNTA($A88:$I88)=0,"",IF(AND($N88="OK",$I88="Confirmado",$C88="Despesa"),$H88,0))</f>
        <v/>
      </c>
      <c r="L88" s="39">
        <f>IF(COUNTA($A88:$I88)=0,"",'Premissas'!$B$3+SUM($J$4:J88)-SUM($K$4:K88))</f>
        <v/>
      </c>
      <c r="M88" s="27">
        <f>IF($D88="","",IFERROR(VLOOKUP($D88,'Premissas'!$D$2:$E$21,2,FALSE),"Categoria não cadastrada"))</f>
        <v/>
      </c>
      <c r="N88" s="27">
        <f>IF(COUNTA($A88:$I88)=0,"",IF($A88="","Código ausente",IF(COUNTIF($A$4:$A$203,$A88)&gt;1,"Código duplicado",IF(OR($B88="",NOT(ISNUMBER($B88)),$B88&lt;'Premissas'!$B$2),"Data inválida",IF(OR(COUNTIF('Premissas'!$I$2:$I$3,$C88)=0,$D88="",$M88="Categoria não cadastrada",$C88&lt;&gt;$M88,$E88="",COUNTIF('Premissas'!$G$2:$G$21,$E88)=0,$F88="",$G88="",COUNTIF('Premissas'!$J$2:$J$10,$G88)=0,NOT(ISNUMBER($H88)),$H88&lt;=0,$I88="",COUNTIF('Premissas'!$K$2:$K$4,$I88)=0),"Corrigir dados obrigatórios","OK")))))</f>
        <v/>
      </c>
      <c r="O88" s="27">
        <f>IF(COUNTA($A88:$I88)=0,"",IF($N88&lt;&gt;"OK","Corrigir cadastro",IF(AND($C88="Despesa",$I88="Confirmado",$H88&gt;'Premissas'!$B$5),"Revisar despesa alta","Sem revisão")))</f>
        <v/>
      </c>
    </row>
    <row r="89" ht="30" customHeight="1">
      <c r="A89" s="23" t="n"/>
      <c r="B89" s="38" t="n"/>
      <c r="C89" s="23" t="n"/>
      <c r="D89" s="19" t="n"/>
      <c r="E89" s="19" t="n"/>
      <c r="F89" s="25" t="n"/>
      <c r="G89" s="23" t="n"/>
      <c r="H89" s="37" t="n"/>
      <c r="I89" s="23" t="n"/>
      <c r="J89" s="39">
        <f>IF(COUNTA($A89:$I89)=0,"",IF(AND($N89="OK",$I89="Confirmado",$C89="Receita"),$H89,0))</f>
        <v/>
      </c>
      <c r="K89" s="39">
        <f>IF(COUNTA($A89:$I89)=0,"",IF(AND($N89="OK",$I89="Confirmado",$C89="Despesa"),$H89,0))</f>
        <v/>
      </c>
      <c r="L89" s="39">
        <f>IF(COUNTA($A89:$I89)=0,"",'Premissas'!$B$3+SUM($J$4:J89)-SUM($K$4:K89))</f>
        <v/>
      </c>
      <c r="M89" s="27">
        <f>IF($D89="","",IFERROR(VLOOKUP($D89,'Premissas'!$D$2:$E$21,2,FALSE),"Categoria não cadastrada"))</f>
        <v/>
      </c>
      <c r="N89" s="27">
        <f>IF(COUNTA($A89:$I89)=0,"",IF($A89="","Código ausente",IF(COUNTIF($A$4:$A$203,$A89)&gt;1,"Código duplicado",IF(OR($B89="",NOT(ISNUMBER($B89)),$B89&lt;'Premissas'!$B$2),"Data inválida",IF(OR(COUNTIF('Premissas'!$I$2:$I$3,$C89)=0,$D89="",$M89="Categoria não cadastrada",$C89&lt;&gt;$M89,$E89="",COUNTIF('Premissas'!$G$2:$G$21,$E89)=0,$F89="",$G89="",COUNTIF('Premissas'!$J$2:$J$10,$G89)=0,NOT(ISNUMBER($H89)),$H89&lt;=0,$I89="",COUNTIF('Premissas'!$K$2:$K$4,$I89)=0),"Corrigir dados obrigatórios","OK")))))</f>
        <v/>
      </c>
      <c r="O89" s="27">
        <f>IF(COUNTA($A89:$I89)=0,"",IF($N89&lt;&gt;"OK","Corrigir cadastro",IF(AND($C89="Despesa",$I89="Confirmado",$H89&gt;'Premissas'!$B$5),"Revisar despesa alta","Sem revisão")))</f>
        <v/>
      </c>
    </row>
    <row r="90" ht="30" customHeight="1">
      <c r="A90" s="23" t="n"/>
      <c r="B90" s="38" t="n"/>
      <c r="C90" s="23" t="n"/>
      <c r="D90" s="19" t="n"/>
      <c r="E90" s="19" t="n"/>
      <c r="F90" s="25" t="n"/>
      <c r="G90" s="23" t="n"/>
      <c r="H90" s="37" t="n"/>
      <c r="I90" s="23" t="n"/>
      <c r="J90" s="39">
        <f>IF(COUNTA($A90:$I90)=0,"",IF(AND($N90="OK",$I90="Confirmado",$C90="Receita"),$H90,0))</f>
        <v/>
      </c>
      <c r="K90" s="39">
        <f>IF(COUNTA($A90:$I90)=0,"",IF(AND($N90="OK",$I90="Confirmado",$C90="Despesa"),$H90,0))</f>
        <v/>
      </c>
      <c r="L90" s="39">
        <f>IF(COUNTA($A90:$I90)=0,"",'Premissas'!$B$3+SUM($J$4:J90)-SUM($K$4:K90))</f>
        <v/>
      </c>
      <c r="M90" s="27">
        <f>IF($D90="","",IFERROR(VLOOKUP($D90,'Premissas'!$D$2:$E$21,2,FALSE),"Categoria não cadastrada"))</f>
        <v/>
      </c>
      <c r="N90" s="27">
        <f>IF(COUNTA($A90:$I90)=0,"",IF($A90="","Código ausente",IF(COUNTIF($A$4:$A$203,$A90)&gt;1,"Código duplicado",IF(OR($B90="",NOT(ISNUMBER($B90)),$B90&lt;'Premissas'!$B$2),"Data inválida",IF(OR(COUNTIF('Premissas'!$I$2:$I$3,$C90)=0,$D90="",$M90="Categoria não cadastrada",$C90&lt;&gt;$M90,$E90="",COUNTIF('Premissas'!$G$2:$G$21,$E90)=0,$F90="",$G90="",COUNTIF('Premissas'!$J$2:$J$10,$G90)=0,NOT(ISNUMBER($H90)),$H90&lt;=0,$I90="",COUNTIF('Premissas'!$K$2:$K$4,$I90)=0),"Corrigir dados obrigatórios","OK")))))</f>
        <v/>
      </c>
      <c r="O90" s="27">
        <f>IF(COUNTA($A90:$I90)=0,"",IF($N90&lt;&gt;"OK","Corrigir cadastro",IF(AND($C90="Despesa",$I90="Confirmado",$H90&gt;'Premissas'!$B$5),"Revisar despesa alta","Sem revisão")))</f>
        <v/>
      </c>
    </row>
    <row r="91" ht="30" customHeight="1">
      <c r="A91" s="23" t="n"/>
      <c r="B91" s="38" t="n"/>
      <c r="C91" s="23" t="n"/>
      <c r="D91" s="19" t="n"/>
      <c r="E91" s="19" t="n"/>
      <c r="F91" s="25" t="n"/>
      <c r="G91" s="23" t="n"/>
      <c r="H91" s="37" t="n"/>
      <c r="I91" s="23" t="n"/>
      <c r="J91" s="39">
        <f>IF(COUNTA($A91:$I91)=0,"",IF(AND($N91="OK",$I91="Confirmado",$C91="Receita"),$H91,0))</f>
        <v/>
      </c>
      <c r="K91" s="39">
        <f>IF(COUNTA($A91:$I91)=0,"",IF(AND($N91="OK",$I91="Confirmado",$C91="Despesa"),$H91,0))</f>
        <v/>
      </c>
      <c r="L91" s="39">
        <f>IF(COUNTA($A91:$I91)=0,"",'Premissas'!$B$3+SUM($J$4:J91)-SUM($K$4:K91))</f>
        <v/>
      </c>
      <c r="M91" s="27">
        <f>IF($D91="","",IFERROR(VLOOKUP($D91,'Premissas'!$D$2:$E$21,2,FALSE),"Categoria não cadastrada"))</f>
        <v/>
      </c>
      <c r="N91" s="27">
        <f>IF(COUNTA($A91:$I91)=0,"",IF($A91="","Código ausente",IF(COUNTIF($A$4:$A$203,$A91)&gt;1,"Código duplicado",IF(OR($B91="",NOT(ISNUMBER($B91)),$B91&lt;'Premissas'!$B$2),"Data inválida",IF(OR(COUNTIF('Premissas'!$I$2:$I$3,$C91)=0,$D91="",$M91="Categoria não cadastrada",$C91&lt;&gt;$M91,$E91="",COUNTIF('Premissas'!$G$2:$G$21,$E91)=0,$F91="",$G91="",COUNTIF('Premissas'!$J$2:$J$10,$G91)=0,NOT(ISNUMBER($H91)),$H91&lt;=0,$I91="",COUNTIF('Premissas'!$K$2:$K$4,$I91)=0),"Corrigir dados obrigatórios","OK")))))</f>
        <v/>
      </c>
      <c r="O91" s="27">
        <f>IF(COUNTA($A91:$I91)=0,"",IF($N91&lt;&gt;"OK","Corrigir cadastro",IF(AND($C91="Despesa",$I91="Confirmado",$H91&gt;'Premissas'!$B$5),"Revisar despesa alta","Sem revisão")))</f>
        <v/>
      </c>
    </row>
    <row r="92" ht="30" customHeight="1">
      <c r="A92" s="23" t="n"/>
      <c r="B92" s="38" t="n"/>
      <c r="C92" s="23" t="n"/>
      <c r="D92" s="19" t="n"/>
      <c r="E92" s="19" t="n"/>
      <c r="F92" s="25" t="n"/>
      <c r="G92" s="23" t="n"/>
      <c r="H92" s="37" t="n"/>
      <c r="I92" s="23" t="n"/>
      <c r="J92" s="39">
        <f>IF(COUNTA($A92:$I92)=0,"",IF(AND($N92="OK",$I92="Confirmado",$C92="Receita"),$H92,0))</f>
        <v/>
      </c>
      <c r="K92" s="39">
        <f>IF(COUNTA($A92:$I92)=0,"",IF(AND($N92="OK",$I92="Confirmado",$C92="Despesa"),$H92,0))</f>
        <v/>
      </c>
      <c r="L92" s="39">
        <f>IF(COUNTA($A92:$I92)=0,"",'Premissas'!$B$3+SUM($J$4:J92)-SUM($K$4:K92))</f>
        <v/>
      </c>
      <c r="M92" s="27">
        <f>IF($D92="","",IFERROR(VLOOKUP($D92,'Premissas'!$D$2:$E$21,2,FALSE),"Categoria não cadastrada"))</f>
        <v/>
      </c>
      <c r="N92" s="27">
        <f>IF(COUNTA($A92:$I92)=0,"",IF($A92="","Código ausente",IF(COUNTIF($A$4:$A$203,$A92)&gt;1,"Código duplicado",IF(OR($B92="",NOT(ISNUMBER($B92)),$B92&lt;'Premissas'!$B$2),"Data inválida",IF(OR(COUNTIF('Premissas'!$I$2:$I$3,$C92)=0,$D92="",$M92="Categoria não cadastrada",$C92&lt;&gt;$M92,$E92="",COUNTIF('Premissas'!$G$2:$G$21,$E92)=0,$F92="",$G92="",COUNTIF('Premissas'!$J$2:$J$10,$G92)=0,NOT(ISNUMBER($H92)),$H92&lt;=0,$I92="",COUNTIF('Premissas'!$K$2:$K$4,$I92)=0),"Corrigir dados obrigatórios","OK")))))</f>
        <v/>
      </c>
      <c r="O92" s="27">
        <f>IF(COUNTA($A92:$I92)=0,"",IF($N92&lt;&gt;"OK","Corrigir cadastro",IF(AND($C92="Despesa",$I92="Confirmado",$H92&gt;'Premissas'!$B$5),"Revisar despesa alta","Sem revisão")))</f>
        <v/>
      </c>
    </row>
    <row r="93" ht="30" customHeight="1">
      <c r="A93" s="23" t="n"/>
      <c r="B93" s="38" t="n"/>
      <c r="C93" s="23" t="n"/>
      <c r="D93" s="19" t="n"/>
      <c r="E93" s="19" t="n"/>
      <c r="F93" s="25" t="n"/>
      <c r="G93" s="23" t="n"/>
      <c r="H93" s="37" t="n"/>
      <c r="I93" s="23" t="n"/>
      <c r="J93" s="39">
        <f>IF(COUNTA($A93:$I93)=0,"",IF(AND($N93="OK",$I93="Confirmado",$C93="Receita"),$H93,0))</f>
        <v/>
      </c>
      <c r="K93" s="39">
        <f>IF(COUNTA($A93:$I93)=0,"",IF(AND($N93="OK",$I93="Confirmado",$C93="Despesa"),$H93,0))</f>
        <v/>
      </c>
      <c r="L93" s="39">
        <f>IF(COUNTA($A93:$I93)=0,"",'Premissas'!$B$3+SUM($J$4:J93)-SUM($K$4:K93))</f>
        <v/>
      </c>
      <c r="M93" s="27">
        <f>IF($D93="","",IFERROR(VLOOKUP($D93,'Premissas'!$D$2:$E$21,2,FALSE),"Categoria não cadastrada"))</f>
        <v/>
      </c>
      <c r="N93" s="27">
        <f>IF(COUNTA($A93:$I93)=0,"",IF($A93="","Código ausente",IF(COUNTIF($A$4:$A$203,$A93)&gt;1,"Código duplicado",IF(OR($B93="",NOT(ISNUMBER($B93)),$B93&lt;'Premissas'!$B$2),"Data inválida",IF(OR(COUNTIF('Premissas'!$I$2:$I$3,$C93)=0,$D93="",$M93="Categoria não cadastrada",$C93&lt;&gt;$M93,$E93="",COUNTIF('Premissas'!$G$2:$G$21,$E93)=0,$F93="",$G93="",COUNTIF('Premissas'!$J$2:$J$10,$G93)=0,NOT(ISNUMBER($H93)),$H93&lt;=0,$I93="",COUNTIF('Premissas'!$K$2:$K$4,$I93)=0),"Corrigir dados obrigatórios","OK")))))</f>
        <v/>
      </c>
      <c r="O93" s="27">
        <f>IF(COUNTA($A93:$I93)=0,"",IF($N93&lt;&gt;"OK","Corrigir cadastro",IF(AND($C93="Despesa",$I93="Confirmado",$H93&gt;'Premissas'!$B$5),"Revisar despesa alta","Sem revisão")))</f>
        <v/>
      </c>
    </row>
    <row r="94" ht="30" customHeight="1">
      <c r="A94" s="23" t="n"/>
      <c r="B94" s="38" t="n"/>
      <c r="C94" s="23" t="n"/>
      <c r="D94" s="19" t="n"/>
      <c r="E94" s="19" t="n"/>
      <c r="F94" s="25" t="n"/>
      <c r="G94" s="23" t="n"/>
      <c r="H94" s="37" t="n"/>
      <c r="I94" s="23" t="n"/>
      <c r="J94" s="39">
        <f>IF(COUNTA($A94:$I94)=0,"",IF(AND($N94="OK",$I94="Confirmado",$C94="Receita"),$H94,0))</f>
        <v/>
      </c>
      <c r="K94" s="39">
        <f>IF(COUNTA($A94:$I94)=0,"",IF(AND($N94="OK",$I94="Confirmado",$C94="Despesa"),$H94,0))</f>
        <v/>
      </c>
      <c r="L94" s="39">
        <f>IF(COUNTA($A94:$I94)=0,"",'Premissas'!$B$3+SUM($J$4:J94)-SUM($K$4:K94))</f>
        <v/>
      </c>
      <c r="M94" s="27">
        <f>IF($D94="","",IFERROR(VLOOKUP($D94,'Premissas'!$D$2:$E$21,2,FALSE),"Categoria não cadastrada"))</f>
        <v/>
      </c>
      <c r="N94" s="27">
        <f>IF(COUNTA($A94:$I94)=0,"",IF($A94="","Código ausente",IF(COUNTIF($A$4:$A$203,$A94)&gt;1,"Código duplicado",IF(OR($B94="",NOT(ISNUMBER($B94)),$B94&lt;'Premissas'!$B$2),"Data inválida",IF(OR(COUNTIF('Premissas'!$I$2:$I$3,$C94)=0,$D94="",$M94="Categoria não cadastrada",$C94&lt;&gt;$M94,$E94="",COUNTIF('Premissas'!$G$2:$G$21,$E94)=0,$F94="",$G94="",COUNTIF('Premissas'!$J$2:$J$10,$G94)=0,NOT(ISNUMBER($H94)),$H94&lt;=0,$I94="",COUNTIF('Premissas'!$K$2:$K$4,$I94)=0),"Corrigir dados obrigatórios","OK")))))</f>
        <v/>
      </c>
      <c r="O94" s="27">
        <f>IF(COUNTA($A94:$I94)=0,"",IF($N94&lt;&gt;"OK","Corrigir cadastro",IF(AND($C94="Despesa",$I94="Confirmado",$H94&gt;'Premissas'!$B$5),"Revisar despesa alta","Sem revisão")))</f>
        <v/>
      </c>
    </row>
    <row r="95" ht="30" customHeight="1">
      <c r="A95" s="23" t="n"/>
      <c r="B95" s="38" t="n"/>
      <c r="C95" s="23" t="n"/>
      <c r="D95" s="19" t="n"/>
      <c r="E95" s="19" t="n"/>
      <c r="F95" s="25" t="n"/>
      <c r="G95" s="23" t="n"/>
      <c r="H95" s="37" t="n"/>
      <c r="I95" s="23" t="n"/>
      <c r="J95" s="39">
        <f>IF(COUNTA($A95:$I95)=0,"",IF(AND($N95="OK",$I95="Confirmado",$C95="Receita"),$H95,0))</f>
        <v/>
      </c>
      <c r="K95" s="39">
        <f>IF(COUNTA($A95:$I95)=0,"",IF(AND($N95="OK",$I95="Confirmado",$C95="Despesa"),$H95,0))</f>
        <v/>
      </c>
      <c r="L95" s="39">
        <f>IF(COUNTA($A95:$I95)=0,"",'Premissas'!$B$3+SUM($J$4:J95)-SUM($K$4:K95))</f>
        <v/>
      </c>
      <c r="M95" s="27">
        <f>IF($D95="","",IFERROR(VLOOKUP($D95,'Premissas'!$D$2:$E$21,2,FALSE),"Categoria não cadastrada"))</f>
        <v/>
      </c>
      <c r="N95" s="27">
        <f>IF(COUNTA($A95:$I95)=0,"",IF($A95="","Código ausente",IF(COUNTIF($A$4:$A$203,$A95)&gt;1,"Código duplicado",IF(OR($B95="",NOT(ISNUMBER($B95)),$B95&lt;'Premissas'!$B$2),"Data inválida",IF(OR(COUNTIF('Premissas'!$I$2:$I$3,$C95)=0,$D95="",$M95="Categoria não cadastrada",$C95&lt;&gt;$M95,$E95="",COUNTIF('Premissas'!$G$2:$G$21,$E95)=0,$F95="",$G95="",COUNTIF('Premissas'!$J$2:$J$10,$G95)=0,NOT(ISNUMBER($H95)),$H95&lt;=0,$I95="",COUNTIF('Premissas'!$K$2:$K$4,$I95)=0),"Corrigir dados obrigatórios","OK")))))</f>
        <v/>
      </c>
      <c r="O95" s="27">
        <f>IF(COUNTA($A95:$I95)=0,"",IF($N95&lt;&gt;"OK","Corrigir cadastro",IF(AND($C95="Despesa",$I95="Confirmado",$H95&gt;'Premissas'!$B$5),"Revisar despesa alta","Sem revisão")))</f>
        <v/>
      </c>
    </row>
    <row r="96" ht="30" customHeight="1">
      <c r="A96" s="23" t="n"/>
      <c r="B96" s="38" t="n"/>
      <c r="C96" s="23" t="n"/>
      <c r="D96" s="19" t="n"/>
      <c r="E96" s="19" t="n"/>
      <c r="F96" s="25" t="n"/>
      <c r="G96" s="23" t="n"/>
      <c r="H96" s="37" t="n"/>
      <c r="I96" s="23" t="n"/>
      <c r="J96" s="39">
        <f>IF(COUNTA($A96:$I96)=0,"",IF(AND($N96="OK",$I96="Confirmado",$C96="Receita"),$H96,0))</f>
        <v/>
      </c>
      <c r="K96" s="39">
        <f>IF(COUNTA($A96:$I96)=0,"",IF(AND($N96="OK",$I96="Confirmado",$C96="Despesa"),$H96,0))</f>
        <v/>
      </c>
      <c r="L96" s="39">
        <f>IF(COUNTA($A96:$I96)=0,"",'Premissas'!$B$3+SUM($J$4:J96)-SUM($K$4:K96))</f>
        <v/>
      </c>
      <c r="M96" s="27">
        <f>IF($D96="","",IFERROR(VLOOKUP($D96,'Premissas'!$D$2:$E$21,2,FALSE),"Categoria não cadastrada"))</f>
        <v/>
      </c>
      <c r="N96" s="27">
        <f>IF(COUNTA($A96:$I96)=0,"",IF($A96="","Código ausente",IF(COUNTIF($A$4:$A$203,$A96)&gt;1,"Código duplicado",IF(OR($B96="",NOT(ISNUMBER($B96)),$B96&lt;'Premissas'!$B$2),"Data inválida",IF(OR(COUNTIF('Premissas'!$I$2:$I$3,$C96)=0,$D96="",$M96="Categoria não cadastrada",$C96&lt;&gt;$M96,$E96="",COUNTIF('Premissas'!$G$2:$G$21,$E96)=0,$F96="",$G96="",COUNTIF('Premissas'!$J$2:$J$10,$G96)=0,NOT(ISNUMBER($H96)),$H96&lt;=0,$I96="",COUNTIF('Premissas'!$K$2:$K$4,$I96)=0),"Corrigir dados obrigatórios","OK")))))</f>
        <v/>
      </c>
      <c r="O96" s="27">
        <f>IF(COUNTA($A96:$I96)=0,"",IF($N96&lt;&gt;"OK","Corrigir cadastro",IF(AND($C96="Despesa",$I96="Confirmado",$H96&gt;'Premissas'!$B$5),"Revisar despesa alta","Sem revisão")))</f>
        <v/>
      </c>
    </row>
    <row r="97" ht="30" customHeight="1">
      <c r="A97" s="23" t="n"/>
      <c r="B97" s="38" t="n"/>
      <c r="C97" s="23" t="n"/>
      <c r="D97" s="19" t="n"/>
      <c r="E97" s="19" t="n"/>
      <c r="F97" s="25" t="n"/>
      <c r="G97" s="23" t="n"/>
      <c r="H97" s="37" t="n"/>
      <c r="I97" s="23" t="n"/>
      <c r="J97" s="39">
        <f>IF(COUNTA($A97:$I97)=0,"",IF(AND($N97="OK",$I97="Confirmado",$C97="Receita"),$H97,0))</f>
        <v/>
      </c>
      <c r="K97" s="39">
        <f>IF(COUNTA($A97:$I97)=0,"",IF(AND($N97="OK",$I97="Confirmado",$C97="Despesa"),$H97,0))</f>
        <v/>
      </c>
      <c r="L97" s="39">
        <f>IF(COUNTA($A97:$I97)=0,"",'Premissas'!$B$3+SUM($J$4:J97)-SUM($K$4:K97))</f>
        <v/>
      </c>
      <c r="M97" s="27">
        <f>IF($D97="","",IFERROR(VLOOKUP($D97,'Premissas'!$D$2:$E$21,2,FALSE),"Categoria não cadastrada"))</f>
        <v/>
      </c>
      <c r="N97" s="27">
        <f>IF(COUNTA($A97:$I97)=0,"",IF($A97="","Código ausente",IF(COUNTIF($A$4:$A$203,$A97)&gt;1,"Código duplicado",IF(OR($B97="",NOT(ISNUMBER($B97)),$B97&lt;'Premissas'!$B$2),"Data inválida",IF(OR(COUNTIF('Premissas'!$I$2:$I$3,$C97)=0,$D97="",$M97="Categoria não cadastrada",$C97&lt;&gt;$M97,$E97="",COUNTIF('Premissas'!$G$2:$G$21,$E97)=0,$F97="",$G97="",COUNTIF('Premissas'!$J$2:$J$10,$G97)=0,NOT(ISNUMBER($H97)),$H97&lt;=0,$I97="",COUNTIF('Premissas'!$K$2:$K$4,$I97)=0),"Corrigir dados obrigatórios","OK")))))</f>
        <v/>
      </c>
      <c r="O97" s="27">
        <f>IF(COUNTA($A97:$I97)=0,"",IF($N97&lt;&gt;"OK","Corrigir cadastro",IF(AND($C97="Despesa",$I97="Confirmado",$H97&gt;'Premissas'!$B$5),"Revisar despesa alta","Sem revisão")))</f>
        <v/>
      </c>
    </row>
    <row r="98" ht="30" customHeight="1">
      <c r="A98" s="23" t="n"/>
      <c r="B98" s="38" t="n"/>
      <c r="C98" s="23" t="n"/>
      <c r="D98" s="19" t="n"/>
      <c r="E98" s="19" t="n"/>
      <c r="F98" s="25" t="n"/>
      <c r="G98" s="23" t="n"/>
      <c r="H98" s="37" t="n"/>
      <c r="I98" s="23" t="n"/>
      <c r="J98" s="39">
        <f>IF(COUNTA($A98:$I98)=0,"",IF(AND($N98="OK",$I98="Confirmado",$C98="Receita"),$H98,0))</f>
        <v/>
      </c>
      <c r="K98" s="39">
        <f>IF(COUNTA($A98:$I98)=0,"",IF(AND($N98="OK",$I98="Confirmado",$C98="Despesa"),$H98,0))</f>
        <v/>
      </c>
      <c r="L98" s="39">
        <f>IF(COUNTA($A98:$I98)=0,"",'Premissas'!$B$3+SUM($J$4:J98)-SUM($K$4:K98))</f>
        <v/>
      </c>
      <c r="M98" s="27">
        <f>IF($D98="","",IFERROR(VLOOKUP($D98,'Premissas'!$D$2:$E$21,2,FALSE),"Categoria não cadastrada"))</f>
        <v/>
      </c>
      <c r="N98" s="27">
        <f>IF(COUNTA($A98:$I98)=0,"",IF($A98="","Código ausente",IF(COUNTIF($A$4:$A$203,$A98)&gt;1,"Código duplicado",IF(OR($B98="",NOT(ISNUMBER($B98)),$B98&lt;'Premissas'!$B$2),"Data inválida",IF(OR(COUNTIF('Premissas'!$I$2:$I$3,$C98)=0,$D98="",$M98="Categoria não cadastrada",$C98&lt;&gt;$M98,$E98="",COUNTIF('Premissas'!$G$2:$G$21,$E98)=0,$F98="",$G98="",COUNTIF('Premissas'!$J$2:$J$10,$G98)=0,NOT(ISNUMBER($H98)),$H98&lt;=0,$I98="",COUNTIF('Premissas'!$K$2:$K$4,$I98)=0),"Corrigir dados obrigatórios","OK")))))</f>
        <v/>
      </c>
      <c r="O98" s="27">
        <f>IF(COUNTA($A98:$I98)=0,"",IF($N98&lt;&gt;"OK","Corrigir cadastro",IF(AND($C98="Despesa",$I98="Confirmado",$H98&gt;'Premissas'!$B$5),"Revisar despesa alta","Sem revisão")))</f>
        <v/>
      </c>
    </row>
    <row r="99" ht="30" customHeight="1">
      <c r="A99" s="23" t="n"/>
      <c r="B99" s="38" t="n"/>
      <c r="C99" s="23" t="n"/>
      <c r="D99" s="19" t="n"/>
      <c r="E99" s="19" t="n"/>
      <c r="F99" s="25" t="n"/>
      <c r="G99" s="23" t="n"/>
      <c r="H99" s="37" t="n"/>
      <c r="I99" s="23" t="n"/>
      <c r="J99" s="39">
        <f>IF(COUNTA($A99:$I99)=0,"",IF(AND($N99="OK",$I99="Confirmado",$C99="Receita"),$H99,0))</f>
        <v/>
      </c>
      <c r="K99" s="39">
        <f>IF(COUNTA($A99:$I99)=0,"",IF(AND($N99="OK",$I99="Confirmado",$C99="Despesa"),$H99,0))</f>
        <v/>
      </c>
      <c r="L99" s="39">
        <f>IF(COUNTA($A99:$I99)=0,"",'Premissas'!$B$3+SUM($J$4:J99)-SUM($K$4:K99))</f>
        <v/>
      </c>
      <c r="M99" s="27">
        <f>IF($D99="","",IFERROR(VLOOKUP($D99,'Premissas'!$D$2:$E$21,2,FALSE),"Categoria não cadastrada"))</f>
        <v/>
      </c>
      <c r="N99" s="27">
        <f>IF(COUNTA($A99:$I99)=0,"",IF($A99="","Código ausente",IF(COUNTIF($A$4:$A$203,$A99)&gt;1,"Código duplicado",IF(OR($B99="",NOT(ISNUMBER($B99)),$B99&lt;'Premissas'!$B$2),"Data inválida",IF(OR(COUNTIF('Premissas'!$I$2:$I$3,$C99)=0,$D99="",$M99="Categoria não cadastrada",$C99&lt;&gt;$M99,$E99="",COUNTIF('Premissas'!$G$2:$G$21,$E99)=0,$F99="",$G99="",COUNTIF('Premissas'!$J$2:$J$10,$G99)=0,NOT(ISNUMBER($H99)),$H99&lt;=0,$I99="",COUNTIF('Premissas'!$K$2:$K$4,$I99)=0),"Corrigir dados obrigatórios","OK")))))</f>
        <v/>
      </c>
      <c r="O99" s="27">
        <f>IF(COUNTA($A99:$I99)=0,"",IF($N99&lt;&gt;"OK","Corrigir cadastro",IF(AND($C99="Despesa",$I99="Confirmado",$H99&gt;'Premissas'!$B$5),"Revisar despesa alta","Sem revisão")))</f>
        <v/>
      </c>
    </row>
    <row r="100" ht="30" customHeight="1">
      <c r="A100" s="23" t="n"/>
      <c r="B100" s="38" t="n"/>
      <c r="C100" s="23" t="n"/>
      <c r="D100" s="19" t="n"/>
      <c r="E100" s="19" t="n"/>
      <c r="F100" s="25" t="n"/>
      <c r="G100" s="23" t="n"/>
      <c r="H100" s="37" t="n"/>
      <c r="I100" s="23" t="n"/>
      <c r="J100" s="39">
        <f>IF(COUNTA($A100:$I100)=0,"",IF(AND($N100="OK",$I100="Confirmado",$C100="Receita"),$H100,0))</f>
        <v/>
      </c>
      <c r="K100" s="39">
        <f>IF(COUNTA($A100:$I100)=0,"",IF(AND($N100="OK",$I100="Confirmado",$C100="Despesa"),$H100,0))</f>
        <v/>
      </c>
      <c r="L100" s="39">
        <f>IF(COUNTA($A100:$I100)=0,"",'Premissas'!$B$3+SUM($J$4:J100)-SUM($K$4:K100))</f>
        <v/>
      </c>
      <c r="M100" s="27">
        <f>IF($D100="","",IFERROR(VLOOKUP($D100,'Premissas'!$D$2:$E$21,2,FALSE),"Categoria não cadastrada"))</f>
        <v/>
      </c>
      <c r="N100" s="27">
        <f>IF(COUNTA($A100:$I100)=0,"",IF($A100="","Código ausente",IF(COUNTIF($A$4:$A$203,$A100)&gt;1,"Código duplicado",IF(OR($B100="",NOT(ISNUMBER($B100)),$B100&lt;'Premissas'!$B$2),"Data inválida",IF(OR(COUNTIF('Premissas'!$I$2:$I$3,$C100)=0,$D100="",$M100="Categoria não cadastrada",$C100&lt;&gt;$M100,$E100="",COUNTIF('Premissas'!$G$2:$G$21,$E100)=0,$F100="",$G100="",COUNTIF('Premissas'!$J$2:$J$10,$G100)=0,NOT(ISNUMBER($H100)),$H100&lt;=0,$I100="",COUNTIF('Premissas'!$K$2:$K$4,$I100)=0),"Corrigir dados obrigatórios","OK")))))</f>
        <v/>
      </c>
      <c r="O100" s="27">
        <f>IF(COUNTA($A100:$I100)=0,"",IF($N100&lt;&gt;"OK","Corrigir cadastro",IF(AND($C100="Despesa",$I100="Confirmado",$H100&gt;'Premissas'!$B$5),"Revisar despesa alta","Sem revisão")))</f>
        <v/>
      </c>
    </row>
    <row r="101" ht="30" customHeight="1">
      <c r="A101" s="23" t="n"/>
      <c r="B101" s="38" t="n"/>
      <c r="C101" s="23" t="n"/>
      <c r="D101" s="19" t="n"/>
      <c r="E101" s="19" t="n"/>
      <c r="F101" s="25" t="n"/>
      <c r="G101" s="23" t="n"/>
      <c r="H101" s="37" t="n"/>
      <c r="I101" s="23" t="n"/>
      <c r="J101" s="39">
        <f>IF(COUNTA($A101:$I101)=0,"",IF(AND($N101="OK",$I101="Confirmado",$C101="Receita"),$H101,0))</f>
        <v/>
      </c>
      <c r="K101" s="39">
        <f>IF(COUNTA($A101:$I101)=0,"",IF(AND($N101="OK",$I101="Confirmado",$C101="Despesa"),$H101,0))</f>
        <v/>
      </c>
      <c r="L101" s="39">
        <f>IF(COUNTA($A101:$I101)=0,"",'Premissas'!$B$3+SUM($J$4:J101)-SUM($K$4:K101))</f>
        <v/>
      </c>
      <c r="M101" s="27">
        <f>IF($D101="","",IFERROR(VLOOKUP($D101,'Premissas'!$D$2:$E$21,2,FALSE),"Categoria não cadastrada"))</f>
        <v/>
      </c>
      <c r="N101" s="27">
        <f>IF(COUNTA($A101:$I101)=0,"",IF($A101="","Código ausente",IF(COUNTIF($A$4:$A$203,$A101)&gt;1,"Código duplicado",IF(OR($B101="",NOT(ISNUMBER($B101)),$B101&lt;'Premissas'!$B$2),"Data inválida",IF(OR(COUNTIF('Premissas'!$I$2:$I$3,$C101)=0,$D101="",$M101="Categoria não cadastrada",$C101&lt;&gt;$M101,$E101="",COUNTIF('Premissas'!$G$2:$G$21,$E101)=0,$F101="",$G101="",COUNTIF('Premissas'!$J$2:$J$10,$G101)=0,NOT(ISNUMBER($H101)),$H101&lt;=0,$I101="",COUNTIF('Premissas'!$K$2:$K$4,$I101)=0),"Corrigir dados obrigatórios","OK")))))</f>
        <v/>
      </c>
      <c r="O101" s="27">
        <f>IF(COUNTA($A101:$I101)=0,"",IF($N101&lt;&gt;"OK","Corrigir cadastro",IF(AND($C101="Despesa",$I101="Confirmado",$H101&gt;'Premissas'!$B$5),"Revisar despesa alta","Sem revisão")))</f>
        <v/>
      </c>
    </row>
    <row r="102" ht="30" customHeight="1">
      <c r="A102" s="23" t="n"/>
      <c r="B102" s="38" t="n"/>
      <c r="C102" s="23" t="n"/>
      <c r="D102" s="19" t="n"/>
      <c r="E102" s="19" t="n"/>
      <c r="F102" s="25" t="n"/>
      <c r="G102" s="23" t="n"/>
      <c r="H102" s="37" t="n"/>
      <c r="I102" s="23" t="n"/>
      <c r="J102" s="39">
        <f>IF(COUNTA($A102:$I102)=0,"",IF(AND($N102="OK",$I102="Confirmado",$C102="Receita"),$H102,0))</f>
        <v/>
      </c>
      <c r="K102" s="39">
        <f>IF(COUNTA($A102:$I102)=0,"",IF(AND($N102="OK",$I102="Confirmado",$C102="Despesa"),$H102,0))</f>
        <v/>
      </c>
      <c r="L102" s="39">
        <f>IF(COUNTA($A102:$I102)=0,"",'Premissas'!$B$3+SUM($J$4:J102)-SUM($K$4:K102))</f>
        <v/>
      </c>
      <c r="M102" s="27">
        <f>IF($D102="","",IFERROR(VLOOKUP($D102,'Premissas'!$D$2:$E$21,2,FALSE),"Categoria não cadastrada"))</f>
        <v/>
      </c>
      <c r="N102" s="27">
        <f>IF(COUNTA($A102:$I102)=0,"",IF($A102="","Código ausente",IF(COUNTIF($A$4:$A$203,$A102)&gt;1,"Código duplicado",IF(OR($B102="",NOT(ISNUMBER($B102)),$B102&lt;'Premissas'!$B$2),"Data inválida",IF(OR(COUNTIF('Premissas'!$I$2:$I$3,$C102)=0,$D102="",$M102="Categoria não cadastrada",$C102&lt;&gt;$M102,$E102="",COUNTIF('Premissas'!$G$2:$G$21,$E102)=0,$F102="",$G102="",COUNTIF('Premissas'!$J$2:$J$10,$G102)=0,NOT(ISNUMBER($H102)),$H102&lt;=0,$I102="",COUNTIF('Premissas'!$K$2:$K$4,$I102)=0),"Corrigir dados obrigatórios","OK")))))</f>
        <v/>
      </c>
      <c r="O102" s="27">
        <f>IF(COUNTA($A102:$I102)=0,"",IF($N102&lt;&gt;"OK","Corrigir cadastro",IF(AND($C102="Despesa",$I102="Confirmado",$H102&gt;'Premissas'!$B$5),"Revisar despesa alta","Sem revisão")))</f>
        <v/>
      </c>
    </row>
    <row r="103" ht="30" customHeight="1">
      <c r="A103" s="23" t="n"/>
      <c r="B103" s="38" t="n"/>
      <c r="C103" s="23" t="n"/>
      <c r="D103" s="19" t="n"/>
      <c r="E103" s="19" t="n"/>
      <c r="F103" s="25" t="n"/>
      <c r="G103" s="23" t="n"/>
      <c r="H103" s="37" t="n"/>
      <c r="I103" s="23" t="n"/>
      <c r="J103" s="39">
        <f>IF(COUNTA($A103:$I103)=0,"",IF(AND($N103="OK",$I103="Confirmado",$C103="Receita"),$H103,0))</f>
        <v/>
      </c>
      <c r="K103" s="39">
        <f>IF(COUNTA($A103:$I103)=0,"",IF(AND($N103="OK",$I103="Confirmado",$C103="Despesa"),$H103,0))</f>
        <v/>
      </c>
      <c r="L103" s="39">
        <f>IF(COUNTA($A103:$I103)=0,"",'Premissas'!$B$3+SUM($J$4:J103)-SUM($K$4:K103))</f>
        <v/>
      </c>
      <c r="M103" s="27">
        <f>IF($D103="","",IFERROR(VLOOKUP($D103,'Premissas'!$D$2:$E$21,2,FALSE),"Categoria não cadastrada"))</f>
        <v/>
      </c>
      <c r="N103" s="27">
        <f>IF(COUNTA($A103:$I103)=0,"",IF($A103="","Código ausente",IF(COUNTIF($A$4:$A$203,$A103)&gt;1,"Código duplicado",IF(OR($B103="",NOT(ISNUMBER($B103)),$B103&lt;'Premissas'!$B$2),"Data inválida",IF(OR(COUNTIF('Premissas'!$I$2:$I$3,$C103)=0,$D103="",$M103="Categoria não cadastrada",$C103&lt;&gt;$M103,$E103="",COUNTIF('Premissas'!$G$2:$G$21,$E103)=0,$F103="",$G103="",COUNTIF('Premissas'!$J$2:$J$10,$G103)=0,NOT(ISNUMBER($H103)),$H103&lt;=0,$I103="",COUNTIF('Premissas'!$K$2:$K$4,$I103)=0),"Corrigir dados obrigatórios","OK")))))</f>
        <v/>
      </c>
      <c r="O103" s="27">
        <f>IF(COUNTA($A103:$I103)=0,"",IF($N103&lt;&gt;"OK","Corrigir cadastro",IF(AND($C103="Despesa",$I103="Confirmado",$H103&gt;'Premissas'!$B$5),"Revisar despesa alta","Sem revisão")))</f>
        <v/>
      </c>
    </row>
    <row r="104" ht="30" customHeight="1">
      <c r="A104" s="23" t="n"/>
      <c r="B104" s="38" t="n"/>
      <c r="C104" s="23" t="n"/>
      <c r="D104" s="19" t="n"/>
      <c r="E104" s="19" t="n"/>
      <c r="F104" s="25" t="n"/>
      <c r="G104" s="23" t="n"/>
      <c r="H104" s="37" t="n"/>
      <c r="I104" s="23" t="n"/>
      <c r="J104" s="39">
        <f>IF(COUNTA($A104:$I104)=0,"",IF(AND($N104="OK",$I104="Confirmado",$C104="Receita"),$H104,0))</f>
        <v/>
      </c>
      <c r="K104" s="39">
        <f>IF(COUNTA($A104:$I104)=0,"",IF(AND($N104="OK",$I104="Confirmado",$C104="Despesa"),$H104,0))</f>
        <v/>
      </c>
      <c r="L104" s="39">
        <f>IF(COUNTA($A104:$I104)=0,"",'Premissas'!$B$3+SUM($J$4:J104)-SUM($K$4:K104))</f>
        <v/>
      </c>
      <c r="M104" s="27">
        <f>IF($D104="","",IFERROR(VLOOKUP($D104,'Premissas'!$D$2:$E$21,2,FALSE),"Categoria não cadastrada"))</f>
        <v/>
      </c>
      <c r="N104" s="27">
        <f>IF(COUNTA($A104:$I104)=0,"",IF($A104="","Código ausente",IF(COUNTIF($A$4:$A$203,$A104)&gt;1,"Código duplicado",IF(OR($B104="",NOT(ISNUMBER($B104)),$B104&lt;'Premissas'!$B$2),"Data inválida",IF(OR(COUNTIF('Premissas'!$I$2:$I$3,$C104)=0,$D104="",$M104="Categoria não cadastrada",$C104&lt;&gt;$M104,$E104="",COUNTIF('Premissas'!$G$2:$G$21,$E104)=0,$F104="",$G104="",COUNTIF('Premissas'!$J$2:$J$10,$G104)=0,NOT(ISNUMBER($H104)),$H104&lt;=0,$I104="",COUNTIF('Premissas'!$K$2:$K$4,$I104)=0),"Corrigir dados obrigatórios","OK")))))</f>
        <v/>
      </c>
      <c r="O104" s="27">
        <f>IF(COUNTA($A104:$I104)=0,"",IF($N104&lt;&gt;"OK","Corrigir cadastro",IF(AND($C104="Despesa",$I104="Confirmado",$H104&gt;'Premissas'!$B$5),"Revisar despesa alta","Sem revisão")))</f>
        <v/>
      </c>
    </row>
    <row r="105" ht="30" customHeight="1">
      <c r="A105" s="23" t="n"/>
      <c r="B105" s="38" t="n"/>
      <c r="C105" s="23" t="n"/>
      <c r="D105" s="19" t="n"/>
      <c r="E105" s="19" t="n"/>
      <c r="F105" s="25" t="n"/>
      <c r="G105" s="23" t="n"/>
      <c r="H105" s="37" t="n"/>
      <c r="I105" s="23" t="n"/>
      <c r="J105" s="39">
        <f>IF(COUNTA($A105:$I105)=0,"",IF(AND($N105="OK",$I105="Confirmado",$C105="Receita"),$H105,0))</f>
        <v/>
      </c>
      <c r="K105" s="39">
        <f>IF(COUNTA($A105:$I105)=0,"",IF(AND($N105="OK",$I105="Confirmado",$C105="Despesa"),$H105,0))</f>
        <v/>
      </c>
      <c r="L105" s="39">
        <f>IF(COUNTA($A105:$I105)=0,"",'Premissas'!$B$3+SUM($J$4:J105)-SUM($K$4:K105))</f>
        <v/>
      </c>
      <c r="M105" s="27">
        <f>IF($D105="","",IFERROR(VLOOKUP($D105,'Premissas'!$D$2:$E$21,2,FALSE),"Categoria não cadastrada"))</f>
        <v/>
      </c>
      <c r="N105" s="27">
        <f>IF(COUNTA($A105:$I105)=0,"",IF($A105="","Código ausente",IF(COUNTIF($A$4:$A$203,$A105)&gt;1,"Código duplicado",IF(OR($B105="",NOT(ISNUMBER($B105)),$B105&lt;'Premissas'!$B$2),"Data inválida",IF(OR(COUNTIF('Premissas'!$I$2:$I$3,$C105)=0,$D105="",$M105="Categoria não cadastrada",$C105&lt;&gt;$M105,$E105="",COUNTIF('Premissas'!$G$2:$G$21,$E105)=0,$F105="",$G105="",COUNTIF('Premissas'!$J$2:$J$10,$G105)=0,NOT(ISNUMBER($H105)),$H105&lt;=0,$I105="",COUNTIF('Premissas'!$K$2:$K$4,$I105)=0),"Corrigir dados obrigatórios","OK")))))</f>
        <v/>
      </c>
      <c r="O105" s="27">
        <f>IF(COUNTA($A105:$I105)=0,"",IF($N105&lt;&gt;"OK","Corrigir cadastro",IF(AND($C105="Despesa",$I105="Confirmado",$H105&gt;'Premissas'!$B$5),"Revisar despesa alta","Sem revisão")))</f>
        <v/>
      </c>
    </row>
    <row r="106" ht="30" customHeight="1">
      <c r="A106" s="23" t="n"/>
      <c r="B106" s="38" t="n"/>
      <c r="C106" s="23" t="n"/>
      <c r="D106" s="19" t="n"/>
      <c r="E106" s="19" t="n"/>
      <c r="F106" s="25" t="n"/>
      <c r="G106" s="23" t="n"/>
      <c r="H106" s="37" t="n"/>
      <c r="I106" s="23" t="n"/>
      <c r="J106" s="39">
        <f>IF(COUNTA($A106:$I106)=0,"",IF(AND($N106="OK",$I106="Confirmado",$C106="Receita"),$H106,0))</f>
        <v/>
      </c>
      <c r="K106" s="39">
        <f>IF(COUNTA($A106:$I106)=0,"",IF(AND($N106="OK",$I106="Confirmado",$C106="Despesa"),$H106,0))</f>
        <v/>
      </c>
      <c r="L106" s="39">
        <f>IF(COUNTA($A106:$I106)=0,"",'Premissas'!$B$3+SUM($J$4:J106)-SUM($K$4:K106))</f>
        <v/>
      </c>
      <c r="M106" s="27">
        <f>IF($D106="","",IFERROR(VLOOKUP($D106,'Premissas'!$D$2:$E$21,2,FALSE),"Categoria não cadastrada"))</f>
        <v/>
      </c>
      <c r="N106" s="27">
        <f>IF(COUNTA($A106:$I106)=0,"",IF($A106="","Código ausente",IF(COUNTIF($A$4:$A$203,$A106)&gt;1,"Código duplicado",IF(OR($B106="",NOT(ISNUMBER($B106)),$B106&lt;'Premissas'!$B$2),"Data inválida",IF(OR(COUNTIF('Premissas'!$I$2:$I$3,$C106)=0,$D106="",$M106="Categoria não cadastrada",$C106&lt;&gt;$M106,$E106="",COUNTIF('Premissas'!$G$2:$G$21,$E106)=0,$F106="",$G106="",COUNTIF('Premissas'!$J$2:$J$10,$G106)=0,NOT(ISNUMBER($H106)),$H106&lt;=0,$I106="",COUNTIF('Premissas'!$K$2:$K$4,$I106)=0),"Corrigir dados obrigatórios","OK")))))</f>
        <v/>
      </c>
      <c r="O106" s="27">
        <f>IF(COUNTA($A106:$I106)=0,"",IF($N106&lt;&gt;"OK","Corrigir cadastro",IF(AND($C106="Despesa",$I106="Confirmado",$H106&gt;'Premissas'!$B$5),"Revisar despesa alta","Sem revisão")))</f>
        <v/>
      </c>
    </row>
    <row r="107" ht="30" customHeight="1">
      <c r="A107" s="23" t="n"/>
      <c r="B107" s="38" t="n"/>
      <c r="C107" s="23" t="n"/>
      <c r="D107" s="19" t="n"/>
      <c r="E107" s="19" t="n"/>
      <c r="F107" s="25" t="n"/>
      <c r="G107" s="23" t="n"/>
      <c r="H107" s="37" t="n"/>
      <c r="I107" s="23" t="n"/>
      <c r="J107" s="39">
        <f>IF(COUNTA($A107:$I107)=0,"",IF(AND($N107="OK",$I107="Confirmado",$C107="Receita"),$H107,0))</f>
        <v/>
      </c>
      <c r="K107" s="39">
        <f>IF(COUNTA($A107:$I107)=0,"",IF(AND($N107="OK",$I107="Confirmado",$C107="Despesa"),$H107,0))</f>
        <v/>
      </c>
      <c r="L107" s="39">
        <f>IF(COUNTA($A107:$I107)=0,"",'Premissas'!$B$3+SUM($J$4:J107)-SUM($K$4:K107))</f>
        <v/>
      </c>
      <c r="M107" s="27">
        <f>IF($D107="","",IFERROR(VLOOKUP($D107,'Premissas'!$D$2:$E$21,2,FALSE),"Categoria não cadastrada"))</f>
        <v/>
      </c>
      <c r="N107" s="27">
        <f>IF(COUNTA($A107:$I107)=0,"",IF($A107="","Código ausente",IF(COUNTIF($A$4:$A$203,$A107)&gt;1,"Código duplicado",IF(OR($B107="",NOT(ISNUMBER($B107)),$B107&lt;'Premissas'!$B$2),"Data inválida",IF(OR(COUNTIF('Premissas'!$I$2:$I$3,$C107)=0,$D107="",$M107="Categoria não cadastrada",$C107&lt;&gt;$M107,$E107="",COUNTIF('Premissas'!$G$2:$G$21,$E107)=0,$F107="",$G107="",COUNTIF('Premissas'!$J$2:$J$10,$G107)=0,NOT(ISNUMBER($H107)),$H107&lt;=0,$I107="",COUNTIF('Premissas'!$K$2:$K$4,$I107)=0),"Corrigir dados obrigatórios","OK")))))</f>
        <v/>
      </c>
      <c r="O107" s="27">
        <f>IF(COUNTA($A107:$I107)=0,"",IF($N107&lt;&gt;"OK","Corrigir cadastro",IF(AND($C107="Despesa",$I107="Confirmado",$H107&gt;'Premissas'!$B$5),"Revisar despesa alta","Sem revisão")))</f>
        <v/>
      </c>
    </row>
    <row r="108" ht="30" customHeight="1">
      <c r="A108" s="23" t="n"/>
      <c r="B108" s="38" t="n"/>
      <c r="C108" s="23" t="n"/>
      <c r="D108" s="19" t="n"/>
      <c r="E108" s="19" t="n"/>
      <c r="F108" s="25" t="n"/>
      <c r="G108" s="23" t="n"/>
      <c r="H108" s="37" t="n"/>
      <c r="I108" s="23" t="n"/>
      <c r="J108" s="39">
        <f>IF(COUNTA($A108:$I108)=0,"",IF(AND($N108="OK",$I108="Confirmado",$C108="Receita"),$H108,0))</f>
        <v/>
      </c>
      <c r="K108" s="39">
        <f>IF(COUNTA($A108:$I108)=0,"",IF(AND($N108="OK",$I108="Confirmado",$C108="Despesa"),$H108,0))</f>
        <v/>
      </c>
      <c r="L108" s="39">
        <f>IF(COUNTA($A108:$I108)=0,"",'Premissas'!$B$3+SUM($J$4:J108)-SUM($K$4:K108))</f>
        <v/>
      </c>
      <c r="M108" s="27">
        <f>IF($D108="","",IFERROR(VLOOKUP($D108,'Premissas'!$D$2:$E$21,2,FALSE),"Categoria não cadastrada"))</f>
        <v/>
      </c>
      <c r="N108" s="27">
        <f>IF(COUNTA($A108:$I108)=0,"",IF($A108="","Código ausente",IF(COUNTIF($A$4:$A$203,$A108)&gt;1,"Código duplicado",IF(OR($B108="",NOT(ISNUMBER($B108)),$B108&lt;'Premissas'!$B$2),"Data inválida",IF(OR(COUNTIF('Premissas'!$I$2:$I$3,$C108)=0,$D108="",$M108="Categoria não cadastrada",$C108&lt;&gt;$M108,$E108="",COUNTIF('Premissas'!$G$2:$G$21,$E108)=0,$F108="",$G108="",COUNTIF('Premissas'!$J$2:$J$10,$G108)=0,NOT(ISNUMBER($H108)),$H108&lt;=0,$I108="",COUNTIF('Premissas'!$K$2:$K$4,$I108)=0),"Corrigir dados obrigatórios","OK")))))</f>
        <v/>
      </c>
      <c r="O108" s="27">
        <f>IF(COUNTA($A108:$I108)=0,"",IF($N108&lt;&gt;"OK","Corrigir cadastro",IF(AND($C108="Despesa",$I108="Confirmado",$H108&gt;'Premissas'!$B$5),"Revisar despesa alta","Sem revisão")))</f>
        <v/>
      </c>
    </row>
    <row r="109" ht="30" customHeight="1">
      <c r="A109" s="23" t="n"/>
      <c r="B109" s="38" t="n"/>
      <c r="C109" s="23" t="n"/>
      <c r="D109" s="19" t="n"/>
      <c r="E109" s="19" t="n"/>
      <c r="F109" s="25" t="n"/>
      <c r="G109" s="23" t="n"/>
      <c r="H109" s="37" t="n"/>
      <c r="I109" s="23" t="n"/>
      <c r="J109" s="39">
        <f>IF(COUNTA($A109:$I109)=0,"",IF(AND($N109="OK",$I109="Confirmado",$C109="Receita"),$H109,0))</f>
        <v/>
      </c>
      <c r="K109" s="39">
        <f>IF(COUNTA($A109:$I109)=0,"",IF(AND($N109="OK",$I109="Confirmado",$C109="Despesa"),$H109,0))</f>
        <v/>
      </c>
      <c r="L109" s="39">
        <f>IF(COUNTA($A109:$I109)=0,"",'Premissas'!$B$3+SUM($J$4:J109)-SUM($K$4:K109))</f>
        <v/>
      </c>
      <c r="M109" s="27">
        <f>IF($D109="","",IFERROR(VLOOKUP($D109,'Premissas'!$D$2:$E$21,2,FALSE),"Categoria não cadastrada"))</f>
        <v/>
      </c>
      <c r="N109" s="27">
        <f>IF(COUNTA($A109:$I109)=0,"",IF($A109="","Código ausente",IF(COUNTIF($A$4:$A$203,$A109)&gt;1,"Código duplicado",IF(OR($B109="",NOT(ISNUMBER($B109)),$B109&lt;'Premissas'!$B$2),"Data inválida",IF(OR(COUNTIF('Premissas'!$I$2:$I$3,$C109)=0,$D109="",$M109="Categoria não cadastrada",$C109&lt;&gt;$M109,$E109="",COUNTIF('Premissas'!$G$2:$G$21,$E109)=0,$F109="",$G109="",COUNTIF('Premissas'!$J$2:$J$10,$G109)=0,NOT(ISNUMBER($H109)),$H109&lt;=0,$I109="",COUNTIF('Premissas'!$K$2:$K$4,$I109)=0),"Corrigir dados obrigatórios","OK")))))</f>
        <v/>
      </c>
      <c r="O109" s="27">
        <f>IF(COUNTA($A109:$I109)=0,"",IF($N109&lt;&gt;"OK","Corrigir cadastro",IF(AND($C109="Despesa",$I109="Confirmado",$H109&gt;'Premissas'!$B$5),"Revisar despesa alta","Sem revisão")))</f>
        <v/>
      </c>
    </row>
    <row r="110" ht="30" customHeight="1">
      <c r="A110" s="23" t="n"/>
      <c r="B110" s="38" t="n"/>
      <c r="C110" s="23" t="n"/>
      <c r="D110" s="19" t="n"/>
      <c r="E110" s="19" t="n"/>
      <c r="F110" s="25" t="n"/>
      <c r="G110" s="23" t="n"/>
      <c r="H110" s="37" t="n"/>
      <c r="I110" s="23" t="n"/>
      <c r="J110" s="39">
        <f>IF(COUNTA($A110:$I110)=0,"",IF(AND($N110="OK",$I110="Confirmado",$C110="Receita"),$H110,0))</f>
        <v/>
      </c>
      <c r="K110" s="39">
        <f>IF(COUNTA($A110:$I110)=0,"",IF(AND($N110="OK",$I110="Confirmado",$C110="Despesa"),$H110,0))</f>
        <v/>
      </c>
      <c r="L110" s="39">
        <f>IF(COUNTA($A110:$I110)=0,"",'Premissas'!$B$3+SUM($J$4:J110)-SUM($K$4:K110))</f>
        <v/>
      </c>
      <c r="M110" s="27">
        <f>IF($D110="","",IFERROR(VLOOKUP($D110,'Premissas'!$D$2:$E$21,2,FALSE),"Categoria não cadastrada"))</f>
        <v/>
      </c>
      <c r="N110" s="27">
        <f>IF(COUNTA($A110:$I110)=0,"",IF($A110="","Código ausente",IF(COUNTIF($A$4:$A$203,$A110)&gt;1,"Código duplicado",IF(OR($B110="",NOT(ISNUMBER($B110)),$B110&lt;'Premissas'!$B$2),"Data inválida",IF(OR(COUNTIF('Premissas'!$I$2:$I$3,$C110)=0,$D110="",$M110="Categoria não cadastrada",$C110&lt;&gt;$M110,$E110="",COUNTIF('Premissas'!$G$2:$G$21,$E110)=0,$F110="",$G110="",COUNTIF('Premissas'!$J$2:$J$10,$G110)=0,NOT(ISNUMBER($H110)),$H110&lt;=0,$I110="",COUNTIF('Premissas'!$K$2:$K$4,$I110)=0),"Corrigir dados obrigatórios","OK")))))</f>
        <v/>
      </c>
      <c r="O110" s="27">
        <f>IF(COUNTA($A110:$I110)=0,"",IF($N110&lt;&gt;"OK","Corrigir cadastro",IF(AND($C110="Despesa",$I110="Confirmado",$H110&gt;'Premissas'!$B$5),"Revisar despesa alta","Sem revisão")))</f>
        <v/>
      </c>
    </row>
    <row r="111" ht="30" customHeight="1">
      <c r="A111" s="23" t="n"/>
      <c r="B111" s="38" t="n"/>
      <c r="C111" s="23" t="n"/>
      <c r="D111" s="19" t="n"/>
      <c r="E111" s="19" t="n"/>
      <c r="F111" s="25" t="n"/>
      <c r="G111" s="23" t="n"/>
      <c r="H111" s="37" t="n"/>
      <c r="I111" s="23" t="n"/>
      <c r="J111" s="39">
        <f>IF(COUNTA($A111:$I111)=0,"",IF(AND($N111="OK",$I111="Confirmado",$C111="Receita"),$H111,0))</f>
        <v/>
      </c>
      <c r="K111" s="39">
        <f>IF(COUNTA($A111:$I111)=0,"",IF(AND($N111="OK",$I111="Confirmado",$C111="Despesa"),$H111,0))</f>
        <v/>
      </c>
      <c r="L111" s="39">
        <f>IF(COUNTA($A111:$I111)=0,"",'Premissas'!$B$3+SUM($J$4:J111)-SUM($K$4:K111))</f>
        <v/>
      </c>
      <c r="M111" s="27">
        <f>IF($D111="","",IFERROR(VLOOKUP($D111,'Premissas'!$D$2:$E$21,2,FALSE),"Categoria não cadastrada"))</f>
        <v/>
      </c>
      <c r="N111" s="27">
        <f>IF(COUNTA($A111:$I111)=0,"",IF($A111="","Código ausente",IF(COUNTIF($A$4:$A$203,$A111)&gt;1,"Código duplicado",IF(OR($B111="",NOT(ISNUMBER($B111)),$B111&lt;'Premissas'!$B$2),"Data inválida",IF(OR(COUNTIF('Premissas'!$I$2:$I$3,$C111)=0,$D111="",$M111="Categoria não cadastrada",$C111&lt;&gt;$M111,$E111="",COUNTIF('Premissas'!$G$2:$G$21,$E111)=0,$F111="",$G111="",COUNTIF('Premissas'!$J$2:$J$10,$G111)=0,NOT(ISNUMBER($H111)),$H111&lt;=0,$I111="",COUNTIF('Premissas'!$K$2:$K$4,$I111)=0),"Corrigir dados obrigatórios","OK")))))</f>
        <v/>
      </c>
      <c r="O111" s="27">
        <f>IF(COUNTA($A111:$I111)=0,"",IF($N111&lt;&gt;"OK","Corrigir cadastro",IF(AND($C111="Despesa",$I111="Confirmado",$H111&gt;'Premissas'!$B$5),"Revisar despesa alta","Sem revisão")))</f>
        <v/>
      </c>
    </row>
    <row r="112" ht="30" customHeight="1">
      <c r="A112" s="23" t="n"/>
      <c r="B112" s="38" t="n"/>
      <c r="C112" s="23" t="n"/>
      <c r="D112" s="19" t="n"/>
      <c r="E112" s="19" t="n"/>
      <c r="F112" s="25" t="n"/>
      <c r="G112" s="23" t="n"/>
      <c r="H112" s="37" t="n"/>
      <c r="I112" s="23" t="n"/>
      <c r="J112" s="39">
        <f>IF(COUNTA($A112:$I112)=0,"",IF(AND($N112="OK",$I112="Confirmado",$C112="Receita"),$H112,0))</f>
        <v/>
      </c>
      <c r="K112" s="39">
        <f>IF(COUNTA($A112:$I112)=0,"",IF(AND($N112="OK",$I112="Confirmado",$C112="Despesa"),$H112,0))</f>
        <v/>
      </c>
      <c r="L112" s="39">
        <f>IF(COUNTA($A112:$I112)=0,"",'Premissas'!$B$3+SUM($J$4:J112)-SUM($K$4:K112))</f>
        <v/>
      </c>
      <c r="M112" s="27">
        <f>IF($D112="","",IFERROR(VLOOKUP($D112,'Premissas'!$D$2:$E$21,2,FALSE),"Categoria não cadastrada"))</f>
        <v/>
      </c>
      <c r="N112" s="27">
        <f>IF(COUNTA($A112:$I112)=0,"",IF($A112="","Código ausente",IF(COUNTIF($A$4:$A$203,$A112)&gt;1,"Código duplicado",IF(OR($B112="",NOT(ISNUMBER($B112)),$B112&lt;'Premissas'!$B$2),"Data inválida",IF(OR(COUNTIF('Premissas'!$I$2:$I$3,$C112)=0,$D112="",$M112="Categoria não cadastrada",$C112&lt;&gt;$M112,$E112="",COUNTIF('Premissas'!$G$2:$G$21,$E112)=0,$F112="",$G112="",COUNTIF('Premissas'!$J$2:$J$10,$G112)=0,NOT(ISNUMBER($H112)),$H112&lt;=0,$I112="",COUNTIF('Premissas'!$K$2:$K$4,$I112)=0),"Corrigir dados obrigatórios","OK")))))</f>
        <v/>
      </c>
      <c r="O112" s="27">
        <f>IF(COUNTA($A112:$I112)=0,"",IF($N112&lt;&gt;"OK","Corrigir cadastro",IF(AND($C112="Despesa",$I112="Confirmado",$H112&gt;'Premissas'!$B$5),"Revisar despesa alta","Sem revisão")))</f>
        <v/>
      </c>
    </row>
    <row r="113" ht="30" customHeight="1">
      <c r="A113" s="23" t="n"/>
      <c r="B113" s="38" t="n"/>
      <c r="C113" s="23" t="n"/>
      <c r="D113" s="19" t="n"/>
      <c r="E113" s="19" t="n"/>
      <c r="F113" s="25" t="n"/>
      <c r="G113" s="23" t="n"/>
      <c r="H113" s="37" t="n"/>
      <c r="I113" s="23" t="n"/>
      <c r="J113" s="39">
        <f>IF(COUNTA($A113:$I113)=0,"",IF(AND($N113="OK",$I113="Confirmado",$C113="Receita"),$H113,0))</f>
        <v/>
      </c>
      <c r="K113" s="39">
        <f>IF(COUNTA($A113:$I113)=0,"",IF(AND($N113="OK",$I113="Confirmado",$C113="Despesa"),$H113,0))</f>
        <v/>
      </c>
      <c r="L113" s="39">
        <f>IF(COUNTA($A113:$I113)=0,"",'Premissas'!$B$3+SUM($J$4:J113)-SUM($K$4:K113))</f>
        <v/>
      </c>
      <c r="M113" s="27">
        <f>IF($D113="","",IFERROR(VLOOKUP($D113,'Premissas'!$D$2:$E$21,2,FALSE),"Categoria não cadastrada"))</f>
        <v/>
      </c>
      <c r="N113" s="27">
        <f>IF(COUNTA($A113:$I113)=0,"",IF($A113="","Código ausente",IF(COUNTIF($A$4:$A$203,$A113)&gt;1,"Código duplicado",IF(OR($B113="",NOT(ISNUMBER($B113)),$B113&lt;'Premissas'!$B$2),"Data inválida",IF(OR(COUNTIF('Premissas'!$I$2:$I$3,$C113)=0,$D113="",$M113="Categoria não cadastrada",$C113&lt;&gt;$M113,$E113="",COUNTIF('Premissas'!$G$2:$G$21,$E113)=0,$F113="",$G113="",COUNTIF('Premissas'!$J$2:$J$10,$G113)=0,NOT(ISNUMBER($H113)),$H113&lt;=0,$I113="",COUNTIF('Premissas'!$K$2:$K$4,$I113)=0),"Corrigir dados obrigatórios","OK")))))</f>
        <v/>
      </c>
      <c r="O113" s="27">
        <f>IF(COUNTA($A113:$I113)=0,"",IF($N113&lt;&gt;"OK","Corrigir cadastro",IF(AND($C113="Despesa",$I113="Confirmado",$H113&gt;'Premissas'!$B$5),"Revisar despesa alta","Sem revisão")))</f>
        <v/>
      </c>
    </row>
    <row r="114" ht="30" customHeight="1">
      <c r="A114" s="23" t="n"/>
      <c r="B114" s="38" t="n"/>
      <c r="C114" s="23" t="n"/>
      <c r="D114" s="19" t="n"/>
      <c r="E114" s="19" t="n"/>
      <c r="F114" s="25" t="n"/>
      <c r="G114" s="23" t="n"/>
      <c r="H114" s="37" t="n"/>
      <c r="I114" s="23" t="n"/>
      <c r="J114" s="39">
        <f>IF(COUNTA($A114:$I114)=0,"",IF(AND($N114="OK",$I114="Confirmado",$C114="Receita"),$H114,0))</f>
        <v/>
      </c>
      <c r="K114" s="39">
        <f>IF(COUNTA($A114:$I114)=0,"",IF(AND($N114="OK",$I114="Confirmado",$C114="Despesa"),$H114,0))</f>
        <v/>
      </c>
      <c r="L114" s="39">
        <f>IF(COUNTA($A114:$I114)=0,"",'Premissas'!$B$3+SUM($J$4:J114)-SUM($K$4:K114))</f>
        <v/>
      </c>
      <c r="M114" s="27">
        <f>IF($D114="","",IFERROR(VLOOKUP($D114,'Premissas'!$D$2:$E$21,2,FALSE),"Categoria não cadastrada"))</f>
        <v/>
      </c>
      <c r="N114" s="27">
        <f>IF(COUNTA($A114:$I114)=0,"",IF($A114="","Código ausente",IF(COUNTIF($A$4:$A$203,$A114)&gt;1,"Código duplicado",IF(OR($B114="",NOT(ISNUMBER($B114)),$B114&lt;'Premissas'!$B$2),"Data inválida",IF(OR(COUNTIF('Premissas'!$I$2:$I$3,$C114)=0,$D114="",$M114="Categoria não cadastrada",$C114&lt;&gt;$M114,$E114="",COUNTIF('Premissas'!$G$2:$G$21,$E114)=0,$F114="",$G114="",COUNTIF('Premissas'!$J$2:$J$10,$G114)=0,NOT(ISNUMBER($H114)),$H114&lt;=0,$I114="",COUNTIF('Premissas'!$K$2:$K$4,$I114)=0),"Corrigir dados obrigatórios","OK")))))</f>
        <v/>
      </c>
      <c r="O114" s="27">
        <f>IF(COUNTA($A114:$I114)=0,"",IF($N114&lt;&gt;"OK","Corrigir cadastro",IF(AND($C114="Despesa",$I114="Confirmado",$H114&gt;'Premissas'!$B$5),"Revisar despesa alta","Sem revisão")))</f>
        <v/>
      </c>
    </row>
    <row r="115" ht="30" customHeight="1">
      <c r="A115" s="23" t="n"/>
      <c r="B115" s="38" t="n"/>
      <c r="C115" s="23" t="n"/>
      <c r="D115" s="19" t="n"/>
      <c r="E115" s="19" t="n"/>
      <c r="F115" s="25" t="n"/>
      <c r="G115" s="23" t="n"/>
      <c r="H115" s="37" t="n"/>
      <c r="I115" s="23" t="n"/>
      <c r="J115" s="39">
        <f>IF(COUNTA($A115:$I115)=0,"",IF(AND($N115="OK",$I115="Confirmado",$C115="Receita"),$H115,0))</f>
        <v/>
      </c>
      <c r="K115" s="39">
        <f>IF(COUNTA($A115:$I115)=0,"",IF(AND($N115="OK",$I115="Confirmado",$C115="Despesa"),$H115,0))</f>
        <v/>
      </c>
      <c r="L115" s="39">
        <f>IF(COUNTA($A115:$I115)=0,"",'Premissas'!$B$3+SUM($J$4:J115)-SUM($K$4:K115))</f>
        <v/>
      </c>
      <c r="M115" s="27">
        <f>IF($D115="","",IFERROR(VLOOKUP($D115,'Premissas'!$D$2:$E$21,2,FALSE),"Categoria não cadastrada"))</f>
        <v/>
      </c>
      <c r="N115" s="27">
        <f>IF(COUNTA($A115:$I115)=0,"",IF($A115="","Código ausente",IF(COUNTIF($A$4:$A$203,$A115)&gt;1,"Código duplicado",IF(OR($B115="",NOT(ISNUMBER($B115)),$B115&lt;'Premissas'!$B$2),"Data inválida",IF(OR(COUNTIF('Premissas'!$I$2:$I$3,$C115)=0,$D115="",$M115="Categoria não cadastrada",$C115&lt;&gt;$M115,$E115="",COUNTIF('Premissas'!$G$2:$G$21,$E115)=0,$F115="",$G115="",COUNTIF('Premissas'!$J$2:$J$10,$G115)=0,NOT(ISNUMBER($H115)),$H115&lt;=0,$I115="",COUNTIF('Premissas'!$K$2:$K$4,$I115)=0),"Corrigir dados obrigatórios","OK")))))</f>
        <v/>
      </c>
      <c r="O115" s="27">
        <f>IF(COUNTA($A115:$I115)=0,"",IF($N115&lt;&gt;"OK","Corrigir cadastro",IF(AND($C115="Despesa",$I115="Confirmado",$H115&gt;'Premissas'!$B$5),"Revisar despesa alta","Sem revisão")))</f>
        <v/>
      </c>
    </row>
    <row r="116" ht="30" customHeight="1">
      <c r="A116" s="23" t="n"/>
      <c r="B116" s="38" t="n"/>
      <c r="C116" s="23" t="n"/>
      <c r="D116" s="19" t="n"/>
      <c r="E116" s="19" t="n"/>
      <c r="F116" s="25" t="n"/>
      <c r="G116" s="23" t="n"/>
      <c r="H116" s="37" t="n"/>
      <c r="I116" s="23" t="n"/>
      <c r="J116" s="39">
        <f>IF(COUNTA($A116:$I116)=0,"",IF(AND($N116="OK",$I116="Confirmado",$C116="Receita"),$H116,0))</f>
        <v/>
      </c>
      <c r="K116" s="39">
        <f>IF(COUNTA($A116:$I116)=0,"",IF(AND($N116="OK",$I116="Confirmado",$C116="Despesa"),$H116,0))</f>
        <v/>
      </c>
      <c r="L116" s="39">
        <f>IF(COUNTA($A116:$I116)=0,"",'Premissas'!$B$3+SUM($J$4:J116)-SUM($K$4:K116))</f>
        <v/>
      </c>
      <c r="M116" s="27">
        <f>IF($D116="","",IFERROR(VLOOKUP($D116,'Premissas'!$D$2:$E$21,2,FALSE),"Categoria não cadastrada"))</f>
        <v/>
      </c>
      <c r="N116" s="27">
        <f>IF(COUNTA($A116:$I116)=0,"",IF($A116="","Código ausente",IF(COUNTIF($A$4:$A$203,$A116)&gt;1,"Código duplicado",IF(OR($B116="",NOT(ISNUMBER($B116)),$B116&lt;'Premissas'!$B$2),"Data inválida",IF(OR(COUNTIF('Premissas'!$I$2:$I$3,$C116)=0,$D116="",$M116="Categoria não cadastrada",$C116&lt;&gt;$M116,$E116="",COUNTIF('Premissas'!$G$2:$G$21,$E116)=0,$F116="",$G116="",COUNTIF('Premissas'!$J$2:$J$10,$G116)=0,NOT(ISNUMBER($H116)),$H116&lt;=0,$I116="",COUNTIF('Premissas'!$K$2:$K$4,$I116)=0),"Corrigir dados obrigatórios","OK")))))</f>
        <v/>
      </c>
      <c r="O116" s="27">
        <f>IF(COUNTA($A116:$I116)=0,"",IF($N116&lt;&gt;"OK","Corrigir cadastro",IF(AND($C116="Despesa",$I116="Confirmado",$H116&gt;'Premissas'!$B$5),"Revisar despesa alta","Sem revisão")))</f>
        <v/>
      </c>
    </row>
    <row r="117" ht="30" customHeight="1">
      <c r="A117" s="23" t="n"/>
      <c r="B117" s="38" t="n"/>
      <c r="C117" s="23" t="n"/>
      <c r="D117" s="19" t="n"/>
      <c r="E117" s="19" t="n"/>
      <c r="F117" s="25" t="n"/>
      <c r="G117" s="23" t="n"/>
      <c r="H117" s="37" t="n"/>
      <c r="I117" s="23" t="n"/>
      <c r="J117" s="39">
        <f>IF(COUNTA($A117:$I117)=0,"",IF(AND($N117="OK",$I117="Confirmado",$C117="Receita"),$H117,0))</f>
        <v/>
      </c>
      <c r="K117" s="39">
        <f>IF(COUNTA($A117:$I117)=0,"",IF(AND($N117="OK",$I117="Confirmado",$C117="Despesa"),$H117,0))</f>
        <v/>
      </c>
      <c r="L117" s="39">
        <f>IF(COUNTA($A117:$I117)=0,"",'Premissas'!$B$3+SUM($J$4:J117)-SUM($K$4:K117))</f>
        <v/>
      </c>
      <c r="M117" s="27">
        <f>IF($D117="","",IFERROR(VLOOKUP($D117,'Premissas'!$D$2:$E$21,2,FALSE),"Categoria não cadastrada"))</f>
        <v/>
      </c>
      <c r="N117" s="27">
        <f>IF(COUNTA($A117:$I117)=0,"",IF($A117="","Código ausente",IF(COUNTIF($A$4:$A$203,$A117)&gt;1,"Código duplicado",IF(OR($B117="",NOT(ISNUMBER($B117)),$B117&lt;'Premissas'!$B$2),"Data inválida",IF(OR(COUNTIF('Premissas'!$I$2:$I$3,$C117)=0,$D117="",$M117="Categoria não cadastrada",$C117&lt;&gt;$M117,$E117="",COUNTIF('Premissas'!$G$2:$G$21,$E117)=0,$F117="",$G117="",COUNTIF('Premissas'!$J$2:$J$10,$G117)=0,NOT(ISNUMBER($H117)),$H117&lt;=0,$I117="",COUNTIF('Premissas'!$K$2:$K$4,$I117)=0),"Corrigir dados obrigatórios","OK")))))</f>
        <v/>
      </c>
      <c r="O117" s="27">
        <f>IF(COUNTA($A117:$I117)=0,"",IF($N117&lt;&gt;"OK","Corrigir cadastro",IF(AND($C117="Despesa",$I117="Confirmado",$H117&gt;'Premissas'!$B$5),"Revisar despesa alta","Sem revisão")))</f>
        <v/>
      </c>
    </row>
    <row r="118" ht="30" customHeight="1">
      <c r="A118" s="23" t="n"/>
      <c r="B118" s="38" t="n"/>
      <c r="C118" s="23" t="n"/>
      <c r="D118" s="19" t="n"/>
      <c r="E118" s="19" t="n"/>
      <c r="F118" s="25" t="n"/>
      <c r="G118" s="23" t="n"/>
      <c r="H118" s="37" t="n"/>
      <c r="I118" s="23" t="n"/>
      <c r="J118" s="39">
        <f>IF(COUNTA($A118:$I118)=0,"",IF(AND($N118="OK",$I118="Confirmado",$C118="Receita"),$H118,0))</f>
        <v/>
      </c>
      <c r="K118" s="39">
        <f>IF(COUNTA($A118:$I118)=0,"",IF(AND($N118="OK",$I118="Confirmado",$C118="Despesa"),$H118,0))</f>
        <v/>
      </c>
      <c r="L118" s="39">
        <f>IF(COUNTA($A118:$I118)=0,"",'Premissas'!$B$3+SUM($J$4:J118)-SUM($K$4:K118))</f>
        <v/>
      </c>
      <c r="M118" s="27">
        <f>IF($D118="","",IFERROR(VLOOKUP($D118,'Premissas'!$D$2:$E$21,2,FALSE),"Categoria não cadastrada"))</f>
        <v/>
      </c>
      <c r="N118" s="27">
        <f>IF(COUNTA($A118:$I118)=0,"",IF($A118="","Código ausente",IF(COUNTIF($A$4:$A$203,$A118)&gt;1,"Código duplicado",IF(OR($B118="",NOT(ISNUMBER($B118)),$B118&lt;'Premissas'!$B$2),"Data inválida",IF(OR(COUNTIF('Premissas'!$I$2:$I$3,$C118)=0,$D118="",$M118="Categoria não cadastrada",$C118&lt;&gt;$M118,$E118="",COUNTIF('Premissas'!$G$2:$G$21,$E118)=0,$F118="",$G118="",COUNTIF('Premissas'!$J$2:$J$10,$G118)=0,NOT(ISNUMBER($H118)),$H118&lt;=0,$I118="",COUNTIF('Premissas'!$K$2:$K$4,$I118)=0),"Corrigir dados obrigatórios","OK")))))</f>
        <v/>
      </c>
      <c r="O118" s="27">
        <f>IF(COUNTA($A118:$I118)=0,"",IF($N118&lt;&gt;"OK","Corrigir cadastro",IF(AND($C118="Despesa",$I118="Confirmado",$H118&gt;'Premissas'!$B$5),"Revisar despesa alta","Sem revisão")))</f>
        <v/>
      </c>
    </row>
    <row r="119" ht="30" customHeight="1">
      <c r="A119" s="23" t="n"/>
      <c r="B119" s="38" t="n"/>
      <c r="C119" s="23" t="n"/>
      <c r="D119" s="19" t="n"/>
      <c r="E119" s="19" t="n"/>
      <c r="F119" s="25" t="n"/>
      <c r="G119" s="23" t="n"/>
      <c r="H119" s="37" t="n"/>
      <c r="I119" s="23" t="n"/>
      <c r="J119" s="39">
        <f>IF(COUNTA($A119:$I119)=0,"",IF(AND($N119="OK",$I119="Confirmado",$C119="Receita"),$H119,0))</f>
        <v/>
      </c>
      <c r="K119" s="39">
        <f>IF(COUNTA($A119:$I119)=0,"",IF(AND($N119="OK",$I119="Confirmado",$C119="Despesa"),$H119,0))</f>
        <v/>
      </c>
      <c r="L119" s="39">
        <f>IF(COUNTA($A119:$I119)=0,"",'Premissas'!$B$3+SUM($J$4:J119)-SUM($K$4:K119))</f>
        <v/>
      </c>
      <c r="M119" s="27">
        <f>IF($D119="","",IFERROR(VLOOKUP($D119,'Premissas'!$D$2:$E$21,2,FALSE),"Categoria não cadastrada"))</f>
        <v/>
      </c>
      <c r="N119" s="27">
        <f>IF(COUNTA($A119:$I119)=0,"",IF($A119="","Código ausente",IF(COUNTIF($A$4:$A$203,$A119)&gt;1,"Código duplicado",IF(OR($B119="",NOT(ISNUMBER($B119)),$B119&lt;'Premissas'!$B$2),"Data inválida",IF(OR(COUNTIF('Premissas'!$I$2:$I$3,$C119)=0,$D119="",$M119="Categoria não cadastrada",$C119&lt;&gt;$M119,$E119="",COUNTIF('Premissas'!$G$2:$G$21,$E119)=0,$F119="",$G119="",COUNTIF('Premissas'!$J$2:$J$10,$G119)=0,NOT(ISNUMBER($H119)),$H119&lt;=0,$I119="",COUNTIF('Premissas'!$K$2:$K$4,$I119)=0),"Corrigir dados obrigatórios","OK")))))</f>
        <v/>
      </c>
      <c r="O119" s="27">
        <f>IF(COUNTA($A119:$I119)=0,"",IF($N119&lt;&gt;"OK","Corrigir cadastro",IF(AND($C119="Despesa",$I119="Confirmado",$H119&gt;'Premissas'!$B$5),"Revisar despesa alta","Sem revisão")))</f>
        <v/>
      </c>
    </row>
    <row r="120" ht="30" customHeight="1">
      <c r="A120" s="23" t="n"/>
      <c r="B120" s="38" t="n"/>
      <c r="C120" s="23" t="n"/>
      <c r="D120" s="19" t="n"/>
      <c r="E120" s="19" t="n"/>
      <c r="F120" s="25" t="n"/>
      <c r="G120" s="23" t="n"/>
      <c r="H120" s="37" t="n"/>
      <c r="I120" s="23" t="n"/>
      <c r="J120" s="39">
        <f>IF(COUNTA($A120:$I120)=0,"",IF(AND($N120="OK",$I120="Confirmado",$C120="Receita"),$H120,0))</f>
        <v/>
      </c>
      <c r="K120" s="39">
        <f>IF(COUNTA($A120:$I120)=0,"",IF(AND($N120="OK",$I120="Confirmado",$C120="Despesa"),$H120,0))</f>
        <v/>
      </c>
      <c r="L120" s="39">
        <f>IF(COUNTA($A120:$I120)=0,"",'Premissas'!$B$3+SUM($J$4:J120)-SUM($K$4:K120))</f>
        <v/>
      </c>
      <c r="M120" s="27">
        <f>IF($D120="","",IFERROR(VLOOKUP($D120,'Premissas'!$D$2:$E$21,2,FALSE),"Categoria não cadastrada"))</f>
        <v/>
      </c>
      <c r="N120" s="27">
        <f>IF(COUNTA($A120:$I120)=0,"",IF($A120="","Código ausente",IF(COUNTIF($A$4:$A$203,$A120)&gt;1,"Código duplicado",IF(OR($B120="",NOT(ISNUMBER($B120)),$B120&lt;'Premissas'!$B$2),"Data inválida",IF(OR(COUNTIF('Premissas'!$I$2:$I$3,$C120)=0,$D120="",$M120="Categoria não cadastrada",$C120&lt;&gt;$M120,$E120="",COUNTIF('Premissas'!$G$2:$G$21,$E120)=0,$F120="",$G120="",COUNTIF('Premissas'!$J$2:$J$10,$G120)=0,NOT(ISNUMBER($H120)),$H120&lt;=0,$I120="",COUNTIF('Premissas'!$K$2:$K$4,$I120)=0),"Corrigir dados obrigatórios","OK")))))</f>
        <v/>
      </c>
      <c r="O120" s="27">
        <f>IF(COUNTA($A120:$I120)=0,"",IF($N120&lt;&gt;"OK","Corrigir cadastro",IF(AND($C120="Despesa",$I120="Confirmado",$H120&gt;'Premissas'!$B$5),"Revisar despesa alta","Sem revisão")))</f>
        <v/>
      </c>
    </row>
    <row r="121" ht="30" customHeight="1">
      <c r="A121" s="23" t="n"/>
      <c r="B121" s="38" t="n"/>
      <c r="C121" s="23" t="n"/>
      <c r="D121" s="19" t="n"/>
      <c r="E121" s="19" t="n"/>
      <c r="F121" s="25" t="n"/>
      <c r="G121" s="23" t="n"/>
      <c r="H121" s="37" t="n"/>
      <c r="I121" s="23" t="n"/>
      <c r="J121" s="39">
        <f>IF(COUNTA($A121:$I121)=0,"",IF(AND($N121="OK",$I121="Confirmado",$C121="Receita"),$H121,0))</f>
        <v/>
      </c>
      <c r="K121" s="39">
        <f>IF(COUNTA($A121:$I121)=0,"",IF(AND($N121="OK",$I121="Confirmado",$C121="Despesa"),$H121,0))</f>
        <v/>
      </c>
      <c r="L121" s="39">
        <f>IF(COUNTA($A121:$I121)=0,"",'Premissas'!$B$3+SUM($J$4:J121)-SUM($K$4:K121))</f>
        <v/>
      </c>
      <c r="M121" s="27">
        <f>IF($D121="","",IFERROR(VLOOKUP($D121,'Premissas'!$D$2:$E$21,2,FALSE),"Categoria não cadastrada"))</f>
        <v/>
      </c>
      <c r="N121" s="27">
        <f>IF(COUNTA($A121:$I121)=0,"",IF($A121="","Código ausente",IF(COUNTIF($A$4:$A$203,$A121)&gt;1,"Código duplicado",IF(OR($B121="",NOT(ISNUMBER($B121)),$B121&lt;'Premissas'!$B$2),"Data inválida",IF(OR(COUNTIF('Premissas'!$I$2:$I$3,$C121)=0,$D121="",$M121="Categoria não cadastrada",$C121&lt;&gt;$M121,$E121="",COUNTIF('Premissas'!$G$2:$G$21,$E121)=0,$F121="",$G121="",COUNTIF('Premissas'!$J$2:$J$10,$G121)=0,NOT(ISNUMBER($H121)),$H121&lt;=0,$I121="",COUNTIF('Premissas'!$K$2:$K$4,$I121)=0),"Corrigir dados obrigatórios","OK")))))</f>
        <v/>
      </c>
      <c r="O121" s="27">
        <f>IF(COUNTA($A121:$I121)=0,"",IF($N121&lt;&gt;"OK","Corrigir cadastro",IF(AND($C121="Despesa",$I121="Confirmado",$H121&gt;'Premissas'!$B$5),"Revisar despesa alta","Sem revisão")))</f>
        <v/>
      </c>
    </row>
    <row r="122" ht="30" customHeight="1">
      <c r="A122" s="23" t="n"/>
      <c r="B122" s="38" t="n"/>
      <c r="C122" s="23" t="n"/>
      <c r="D122" s="19" t="n"/>
      <c r="E122" s="19" t="n"/>
      <c r="F122" s="25" t="n"/>
      <c r="G122" s="23" t="n"/>
      <c r="H122" s="37" t="n"/>
      <c r="I122" s="23" t="n"/>
      <c r="J122" s="39">
        <f>IF(COUNTA($A122:$I122)=0,"",IF(AND($N122="OK",$I122="Confirmado",$C122="Receita"),$H122,0))</f>
        <v/>
      </c>
      <c r="K122" s="39">
        <f>IF(COUNTA($A122:$I122)=0,"",IF(AND($N122="OK",$I122="Confirmado",$C122="Despesa"),$H122,0))</f>
        <v/>
      </c>
      <c r="L122" s="39">
        <f>IF(COUNTA($A122:$I122)=0,"",'Premissas'!$B$3+SUM($J$4:J122)-SUM($K$4:K122))</f>
        <v/>
      </c>
      <c r="M122" s="27">
        <f>IF($D122="","",IFERROR(VLOOKUP($D122,'Premissas'!$D$2:$E$21,2,FALSE),"Categoria não cadastrada"))</f>
        <v/>
      </c>
      <c r="N122" s="27">
        <f>IF(COUNTA($A122:$I122)=0,"",IF($A122="","Código ausente",IF(COUNTIF($A$4:$A$203,$A122)&gt;1,"Código duplicado",IF(OR($B122="",NOT(ISNUMBER($B122)),$B122&lt;'Premissas'!$B$2),"Data inválida",IF(OR(COUNTIF('Premissas'!$I$2:$I$3,$C122)=0,$D122="",$M122="Categoria não cadastrada",$C122&lt;&gt;$M122,$E122="",COUNTIF('Premissas'!$G$2:$G$21,$E122)=0,$F122="",$G122="",COUNTIF('Premissas'!$J$2:$J$10,$G122)=0,NOT(ISNUMBER($H122)),$H122&lt;=0,$I122="",COUNTIF('Premissas'!$K$2:$K$4,$I122)=0),"Corrigir dados obrigatórios","OK")))))</f>
        <v/>
      </c>
      <c r="O122" s="27">
        <f>IF(COUNTA($A122:$I122)=0,"",IF($N122&lt;&gt;"OK","Corrigir cadastro",IF(AND($C122="Despesa",$I122="Confirmado",$H122&gt;'Premissas'!$B$5),"Revisar despesa alta","Sem revisão")))</f>
        <v/>
      </c>
    </row>
    <row r="123" ht="30" customHeight="1">
      <c r="A123" s="23" t="n"/>
      <c r="B123" s="38" t="n"/>
      <c r="C123" s="23" t="n"/>
      <c r="D123" s="19" t="n"/>
      <c r="E123" s="19" t="n"/>
      <c r="F123" s="25" t="n"/>
      <c r="G123" s="23" t="n"/>
      <c r="H123" s="37" t="n"/>
      <c r="I123" s="23" t="n"/>
      <c r="J123" s="39">
        <f>IF(COUNTA($A123:$I123)=0,"",IF(AND($N123="OK",$I123="Confirmado",$C123="Receita"),$H123,0))</f>
        <v/>
      </c>
      <c r="K123" s="39">
        <f>IF(COUNTA($A123:$I123)=0,"",IF(AND($N123="OK",$I123="Confirmado",$C123="Despesa"),$H123,0))</f>
        <v/>
      </c>
      <c r="L123" s="39">
        <f>IF(COUNTA($A123:$I123)=0,"",'Premissas'!$B$3+SUM($J$4:J123)-SUM($K$4:K123))</f>
        <v/>
      </c>
      <c r="M123" s="27">
        <f>IF($D123="","",IFERROR(VLOOKUP($D123,'Premissas'!$D$2:$E$21,2,FALSE),"Categoria não cadastrada"))</f>
        <v/>
      </c>
      <c r="N123" s="27">
        <f>IF(COUNTA($A123:$I123)=0,"",IF($A123="","Código ausente",IF(COUNTIF($A$4:$A$203,$A123)&gt;1,"Código duplicado",IF(OR($B123="",NOT(ISNUMBER($B123)),$B123&lt;'Premissas'!$B$2),"Data inválida",IF(OR(COUNTIF('Premissas'!$I$2:$I$3,$C123)=0,$D123="",$M123="Categoria não cadastrada",$C123&lt;&gt;$M123,$E123="",COUNTIF('Premissas'!$G$2:$G$21,$E123)=0,$F123="",$G123="",COUNTIF('Premissas'!$J$2:$J$10,$G123)=0,NOT(ISNUMBER($H123)),$H123&lt;=0,$I123="",COUNTIF('Premissas'!$K$2:$K$4,$I123)=0),"Corrigir dados obrigatórios","OK")))))</f>
        <v/>
      </c>
      <c r="O123" s="27">
        <f>IF(COUNTA($A123:$I123)=0,"",IF($N123&lt;&gt;"OK","Corrigir cadastro",IF(AND($C123="Despesa",$I123="Confirmado",$H123&gt;'Premissas'!$B$5),"Revisar despesa alta","Sem revisão")))</f>
        <v/>
      </c>
    </row>
    <row r="124" ht="30" customHeight="1">
      <c r="A124" s="23" t="n"/>
      <c r="B124" s="38" t="n"/>
      <c r="C124" s="23" t="n"/>
      <c r="D124" s="19" t="n"/>
      <c r="E124" s="19" t="n"/>
      <c r="F124" s="25" t="n"/>
      <c r="G124" s="23" t="n"/>
      <c r="H124" s="37" t="n"/>
      <c r="I124" s="23" t="n"/>
      <c r="J124" s="39">
        <f>IF(COUNTA($A124:$I124)=0,"",IF(AND($N124="OK",$I124="Confirmado",$C124="Receita"),$H124,0))</f>
        <v/>
      </c>
      <c r="K124" s="39">
        <f>IF(COUNTA($A124:$I124)=0,"",IF(AND($N124="OK",$I124="Confirmado",$C124="Despesa"),$H124,0))</f>
        <v/>
      </c>
      <c r="L124" s="39">
        <f>IF(COUNTA($A124:$I124)=0,"",'Premissas'!$B$3+SUM($J$4:J124)-SUM($K$4:K124))</f>
        <v/>
      </c>
      <c r="M124" s="27">
        <f>IF($D124="","",IFERROR(VLOOKUP($D124,'Premissas'!$D$2:$E$21,2,FALSE),"Categoria não cadastrada"))</f>
        <v/>
      </c>
      <c r="N124" s="27">
        <f>IF(COUNTA($A124:$I124)=0,"",IF($A124="","Código ausente",IF(COUNTIF($A$4:$A$203,$A124)&gt;1,"Código duplicado",IF(OR($B124="",NOT(ISNUMBER($B124)),$B124&lt;'Premissas'!$B$2),"Data inválida",IF(OR(COUNTIF('Premissas'!$I$2:$I$3,$C124)=0,$D124="",$M124="Categoria não cadastrada",$C124&lt;&gt;$M124,$E124="",COUNTIF('Premissas'!$G$2:$G$21,$E124)=0,$F124="",$G124="",COUNTIF('Premissas'!$J$2:$J$10,$G124)=0,NOT(ISNUMBER($H124)),$H124&lt;=0,$I124="",COUNTIF('Premissas'!$K$2:$K$4,$I124)=0),"Corrigir dados obrigatórios","OK")))))</f>
        <v/>
      </c>
      <c r="O124" s="27">
        <f>IF(COUNTA($A124:$I124)=0,"",IF($N124&lt;&gt;"OK","Corrigir cadastro",IF(AND($C124="Despesa",$I124="Confirmado",$H124&gt;'Premissas'!$B$5),"Revisar despesa alta","Sem revisão")))</f>
        <v/>
      </c>
    </row>
    <row r="125" ht="30" customHeight="1">
      <c r="A125" s="23" t="n"/>
      <c r="B125" s="38" t="n"/>
      <c r="C125" s="23" t="n"/>
      <c r="D125" s="19" t="n"/>
      <c r="E125" s="19" t="n"/>
      <c r="F125" s="25" t="n"/>
      <c r="G125" s="23" t="n"/>
      <c r="H125" s="37" t="n"/>
      <c r="I125" s="23" t="n"/>
      <c r="J125" s="39">
        <f>IF(COUNTA($A125:$I125)=0,"",IF(AND($N125="OK",$I125="Confirmado",$C125="Receita"),$H125,0))</f>
        <v/>
      </c>
      <c r="K125" s="39">
        <f>IF(COUNTA($A125:$I125)=0,"",IF(AND($N125="OK",$I125="Confirmado",$C125="Despesa"),$H125,0))</f>
        <v/>
      </c>
      <c r="L125" s="39">
        <f>IF(COUNTA($A125:$I125)=0,"",'Premissas'!$B$3+SUM($J$4:J125)-SUM($K$4:K125))</f>
        <v/>
      </c>
      <c r="M125" s="27">
        <f>IF($D125="","",IFERROR(VLOOKUP($D125,'Premissas'!$D$2:$E$21,2,FALSE),"Categoria não cadastrada"))</f>
        <v/>
      </c>
      <c r="N125" s="27">
        <f>IF(COUNTA($A125:$I125)=0,"",IF($A125="","Código ausente",IF(COUNTIF($A$4:$A$203,$A125)&gt;1,"Código duplicado",IF(OR($B125="",NOT(ISNUMBER($B125)),$B125&lt;'Premissas'!$B$2),"Data inválida",IF(OR(COUNTIF('Premissas'!$I$2:$I$3,$C125)=0,$D125="",$M125="Categoria não cadastrada",$C125&lt;&gt;$M125,$E125="",COUNTIF('Premissas'!$G$2:$G$21,$E125)=0,$F125="",$G125="",COUNTIF('Premissas'!$J$2:$J$10,$G125)=0,NOT(ISNUMBER($H125)),$H125&lt;=0,$I125="",COUNTIF('Premissas'!$K$2:$K$4,$I125)=0),"Corrigir dados obrigatórios","OK")))))</f>
        <v/>
      </c>
      <c r="O125" s="27">
        <f>IF(COUNTA($A125:$I125)=0,"",IF($N125&lt;&gt;"OK","Corrigir cadastro",IF(AND($C125="Despesa",$I125="Confirmado",$H125&gt;'Premissas'!$B$5),"Revisar despesa alta","Sem revisão")))</f>
        <v/>
      </c>
    </row>
    <row r="126" ht="30" customHeight="1">
      <c r="A126" s="23" t="n"/>
      <c r="B126" s="38" t="n"/>
      <c r="C126" s="23" t="n"/>
      <c r="D126" s="19" t="n"/>
      <c r="E126" s="19" t="n"/>
      <c r="F126" s="25" t="n"/>
      <c r="G126" s="23" t="n"/>
      <c r="H126" s="37" t="n"/>
      <c r="I126" s="23" t="n"/>
      <c r="J126" s="39">
        <f>IF(COUNTA($A126:$I126)=0,"",IF(AND($N126="OK",$I126="Confirmado",$C126="Receita"),$H126,0))</f>
        <v/>
      </c>
      <c r="K126" s="39">
        <f>IF(COUNTA($A126:$I126)=0,"",IF(AND($N126="OK",$I126="Confirmado",$C126="Despesa"),$H126,0))</f>
        <v/>
      </c>
      <c r="L126" s="39">
        <f>IF(COUNTA($A126:$I126)=0,"",'Premissas'!$B$3+SUM($J$4:J126)-SUM($K$4:K126))</f>
        <v/>
      </c>
      <c r="M126" s="27">
        <f>IF($D126="","",IFERROR(VLOOKUP($D126,'Premissas'!$D$2:$E$21,2,FALSE),"Categoria não cadastrada"))</f>
        <v/>
      </c>
      <c r="N126" s="27">
        <f>IF(COUNTA($A126:$I126)=0,"",IF($A126="","Código ausente",IF(COUNTIF($A$4:$A$203,$A126)&gt;1,"Código duplicado",IF(OR($B126="",NOT(ISNUMBER($B126)),$B126&lt;'Premissas'!$B$2),"Data inválida",IF(OR(COUNTIF('Premissas'!$I$2:$I$3,$C126)=0,$D126="",$M126="Categoria não cadastrada",$C126&lt;&gt;$M126,$E126="",COUNTIF('Premissas'!$G$2:$G$21,$E126)=0,$F126="",$G126="",COUNTIF('Premissas'!$J$2:$J$10,$G126)=0,NOT(ISNUMBER($H126)),$H126&lt;=0,$I126="",COUNTIF('Premissas'!$K$2:$K$4,$I126)=0),"Corrigir dados obrigatórios","OK")))))</f>
        <v/>
      </c>
      <c r="O126" s="27">
        <f>IF(COUNTA($A126:$I126)=0,"",IF($N126&lt;&gt;"OK","Corrigir cadastro",IF(AND($C126="Despesa",$I126="Confirmado",$H126&gt;'Premissas'!$B$5),"Revisar despesa alta","Sem revisão")))</f>
        <v/>
      </c>
    </row>
    <row r="127" ht="30" customHeight="1">
      <c r="A127" s="23" t="n"/>
      <c r="B127" s="38" t="n"/>
      <c r="C127" s="23" t="n"/>
      <c r="D127" s="19" t="n"/>
      <c r="E127" s="19" t="n"/>
      <c r="F127" s="25" t="n"/>
      <c r="G127" s="23" t="n"/>
      <c r="H127" s="37" t="n"/>
      <c r="I127" s="23" t="n"/>
      <c r="J127" s="39">
        <f>IF(COUNTA($A127:$I127)=0,"",IF(AND($N127="OK",$I127="Confirmado",$C127="Receita"),$H127,0))</f>
        <v/>
      </c>
      <c r="K127" s="39">
        <f>IF(COUNTA($A127:$I127)=0,"",IF(AND($N127="OK",$I127="Confirmado",$C127="Despesa"),$H127,0))</f>
        <v/>
      </c>
      <c r="L127" s="39">
        <f>IF(COUNTA($A127:$I127)=0,"",'Premissas'!$B$3+SUM($J$4:J127)-SUM($K$4:K127))</f>
        <v/>
      </c>
      <c r="M127" s="27">
        <f>IF($D127="","",IFERROR(VLOOKUP($D127,'Premissas'!$D$2:$E$21,2,FALSE),"Categoria não cadastrada"))</f>
        <v/>
      </c>
      <c r="N127" s="27">
        <f>IF(COUNTA($A127:$I127)=0,"",IF($A127="","Código ausente",IF(COUNTIF($A$4:$A$203,$A127)&gt;1,"Código duplicado",IF(OR($B127="",NOT(ISNUMBER($B127)),$B127&lt;'Premissas'!$B$2),"Data inválida",IF(OR(COUNTIF('Premissas'!$I$2:$I$3,$C127)=0,$D127="",$M127="Categoria não cadastrada",$C127&lt;&gt;$M127,$E127="",COUNTIF('Premissas'!$G$2:$G$21,$E127)=0,$F127="",$G127="",COUNTIF('Premissas'!$J$2:$J$10,$G127)=0,NOT(ISNUMBER($H127)),$H127&lt;=0,$I127="",COUNTIF('Premissas'!$K$2:$K$4,$I127)=0),"Corrigir dados obrigatórios","OK")))))</f>
        <v/>
      </c>
      <c r="O127" s="27">
        <f>IF(COUNTA($A127:$I127)=0,"",IF($N127&lt;&gt;"OK","Corrigir cadastro",IF(AND($C127="Despesa",$I127="Confirmado",$H127&gt;'Premissas'!$B$5),"Revisar despesa alta","Sem revisão")))</f>
        <v/>
      </c>
    </row>
    <row r="128" ht="30" customHeight="1">
      <c r="A128" s="23" t="n"/>
      <c r="B128" s="38" t="n"/>
      <c r="C128" s="23" t="n"/>
      <c r="D128" s="19" t="n"/>
      <c r="E128" s="19" t="n"/>
      <c r="F128" s="25" t="n"/>
      <c r="G128" s="23" t="n"/>
      <c r="H128" s="37" t="n"/>
      <c r="I128" s="23" t="n"/>
      <c r="J128" s="39">
        <f>IF(COUNTA($A128:$I128)=0,"",IF(AND($N128="OK",$I128="Confirmado",$C128="Receita"),$H128,0))</f>
        <v/>
      </c>
      <c r="K128" s="39">
        <f>IF(COUNTA($A128:$I128)=0,"",IF(AND($N128="OK",$I128="Confirmado",$C128="Despesa"),$H128,0))</f>
        <v/>
      </c>
      <c r="L128" s="39">
        <f>IF(COUNTA($A128:$I128)=0,"",'Premissas'!$B$3+SUM($J$4:J128)-SUM($K$4:K128))</f>
        <v/>
      </c>
      <c r="M128" s="27">
        <f>IF($D128="","",IFERROR(VLOOKUP($D128,'Premissas'!$D$2:$E$21,2,FALSE),"Categoria não cadastrada"))</f>
        <v/>
      </c>
      <c r="N128" s="27">
        <f>IF(COUNTA($A128:$I128)=0,"",IF($A128="","Código ausente",IF(COUNTIF($A$4:$A$203,$A128)&gt;1,"Código duplicado",IF(OR($B128="",NOT(ISNUMBER($B128)),$B128&lt;'Premissas'!$B$2),"Data inválida",IF(OR(COUNTIF('Premissas'!$I$2:$I$3,$C128)=0,$D128="",$M128="Categoria não cadastrada",$C128&lt;&gt;$M128,$E128="",COUNTIF('Premissas'!$G$2:$G$21,$E128)=0,$F128="",$G128="",COUNTIF('Premissas'!$J$2:$J$10,$G128)=0,NOT(ISNUMBER($H128)),$H128&lt;=0,$I128="",COUNTIF('Premissas'!$K$2:$K$4,$I128)=0),"Corrigir dados obrigatórios","OK")))))</f>
        <v/>
      </c>
      <c r="O128" s="27">
        <f>IF(COUNTA($A128:$I128)=0,"",IF($N128&lt;&gt;"OK","Corrigir cadastro",IF(AND($C128="Despesa",$I128="Confirmado",$H128&gt;'Premissas'!$B$5),"Revisar despesa alta","Sem revisão")))</f>
        <v/>
      </c>
    </row>
    <row r="129" ht="30" customHeight="1">
      <c r="A129" s="23" t="n"/>
      <c r="B129" s="38" t="n"/>
      <c r="C129" s="23" t="n"/>
      <c r="D129" s="19" t="n"/>
      <c r="E129" s="19" t="n"/>
      <c r="F129" s="25" t="n"/>
      <c r="G129" s="23" t="n"/>
      <c r="H129" s="37" t="n"/>
      <c r="I129" s="23" t="n"/>
      <c r="J129" s="39">
        <f>IF(COUNTA($A129:$I129)=0,"",IF(AND($N129="OK",$I129="Confirmado",$C129="Receita"),$H129,0))</f>
        <v/>
      </c>
      <c r="K129" s="39">
        <f>IF(COUNTA($A129:$I129)=0,"",IF(AND($N129="OK",$I129="Confirmado",$C129="Despesa"),$H129,0))</f>
        <v/>
      </c>
      <c r="L129" s="39">
        <f>IF(COUNTA($A129:$I129)=0,"",'Premissas'!$B$3+SUM($J$4:J129)-SUM($K$4:K129))</f>
        <v/>
      </c>
      <c r="M129" s="27">
        <f>IF($D129="","",IFERROR(VLOOKUP($D129,'Premissas'!$D$2:$E$21,2,FALSE),"Categoria não cadastrada"))</f>
        <v/>
      </c>
      <c r="N129" s="27">
        <f>IF(COUNTA($A129:$I129)=0,"",IF($A129="","Código ausente",IF(COUNTIF($A$4:$A$203,$A129)&gt;1,"Código duplicado",IF(OR($B129="",NOT(ISNUMBER($B129)),$B129&lt;'Premissas'!$B$2),"Data inválida",IF(OR(COUNTIF('Premissas'!$I$2:$I$3,$C129)=0,$D129="",$M129="Categoria não cadastrada",$C129&lt;&gt;$M129,$E129="",COUNTIF('Premissas'!$G$2:$G$21,$E129)=0,$F129="",$G129="",COUNTIF('Premissas'!$J$2:$J$10,$G129)=0,NOT(ISNUMBER($H129)),$H129&lt;=0,$I129="",COUNTIF('Premissas'!$K$2:$K$4,$I129)=0),"Corrigir dados obrigatórios","OK")))))</f>
        <v/>
      </c>
      <c r="O129" s="27">
        <f>IF(COUNTA($A129:$I129)=0,"",IF($N129&lt;&gt;"OK","Corrigir cadastro",IF(AND($C129="Despesa",$I129="Confirmado",$H129&gt;'Premissas'!$B$5),"Revisar despesa alta","Sem revisão")))</f>
        <v/>
      </c>
    </row>
    <row r="130" ht="30" customHeight="1">
      <c r="A130" s="23" t="n"/>
      <c r="B130" s="38" t="n"/>
      <c r="C130" s="23" t="n"/>
      <c r="D130" s="19" t="n"/>
      <c r="E130" s="19" t="n"/>
      <c r="F130" s="25" t="n"/>
      <c r="G130" s="23" t="n"/>
      <c r="H130" s="37" t="n"/>
      <c r="I130" s="23" t="n"/>
      <c r="J130" s="39">
        <f>IF(COUNTA($A130:$I130)=0,"",IF(AND($N130="OK",$I130="Confirmado",$C130="Receita"),$H130,0))</f>
        <v/>
      </c>
      <c r="K130" s="39">
        <f>IF(COUNTA($A130:$I130)=0,"",IF(AND($N130="OK",$I130="Confirmado",$C130="Despesa"),$H130,0))</f>
        <v/>
      </c>
      <c r="L130" s="39">
        <f>IF(COUNTA($A130:$I130)=0,"",'Premissas'!$B$3+SUM($J$4:J130)-SUM($K$4:K130))</f>
        <v/>
      </c>
      <c r="M130" s="27">
        <f>IF($D130="","",IFERROR(VLOOKUP($D130,'Premissas'!$D$2:$E$21,2,FALSE),"Categoria não cadastrada"))</f>
        <v/>
      </c>
      <c r="N130" s="27">
        <f>IF(COUNTA($A130:$I130)=0,"",IF($A130="","Código ausente",IF(COUNTIF($A$4:$A$203,$A130)&gt;1,"Código duplicado",IF(OR($B130="",NOT(ISNUMBER($B130)),$B130&lt;'Premissas'!$B$2),"Data inválida",IF(OR(COUNTIF('Premissas'!$I$2:$I$3,$C130)=0,$D130="",$M130="Categoria não cadastrada",$C130&lt;&gt;$M130,$E130="",COUNTIF('Premissas'!$G$2:$G$21,$E130)=0,$F130="",$G130="",COUNTIF('Premissas'!$J$2:$J$10,$G130)=0,NOT(ISNUMBER($H130)),$H130&lt;=0,$I130="",COUNTIF('Premissas'!$K$2:$K$4,$I130)=0),"Corrigir dados obrigatórios","OK")))))</f>
        <v/>
      </c>
      <c r="O130" s="27">
        <f>IF(COUNTA($A130:$I130)=0,"",IF($N130&lt;&gt;"OK","Corrigir cadastro",IF(AND($C130="Despesa",$I130="Confirmado",$H130&gt;'Premissas'!$B$5),"Revisar despesa alta","Sem revisão")))</f>
        <v/>
      </c>
    </row>
    <row r="131" ht="30" customHeight="1">
      <c r="A131" s="23" t="n"/>
      <c r="B131" s="38" t="n"/>
      <c r="C131" s="23" t="n"/>
      <c r="D131" s="19" t="n"/>
      <c r="E131" s="19" t="n"/>
      <c r="F131" s="25" t="n"/>
      <c r="G131" s="23" t="n"/>
      <c r="H131" s="37" t="n"/>
      <c r="I131" s="23" t="n"/>
      <c r="J131" s="39">
        <f>IF(COUNTA($A131:$I131)=0,"",IF(AND($N131="OK",$I131="Confirmado",$C131="Receita"),$H131,0))</f>
        <v/>
      </c>
      <c r="K131" s="39">
        <f>IF(COUNTA($A131:$I131)=0,"",IF(AND($N131="OK",$I131="Confirmado",$C131="Despesa"),$H131,0))</f>
        <v/>
      </c>
      <c r="L131" s="39">
        <f>IF(COUNTA($A131:$I131)=0,"",'Premissas'!$B$3+SUM($J$4:J131)-SUM($K$4:K131))</f>
        <v/>
      </c>
      <c r="M131" s="27">
        <f>IF($D131="","",IFERROR(VLOOKUP($D131,'Premissas'!$D$2:$E$21,2,FALSE),"Categoria não cadastrada"))</f>
        <v/>
      </c>
      <c r="N131" s="27">
        <f>IF(COUNTA($A131:$I131)=0,"",IF($A131="","Código ausente",IF(COUNTIF($A$4:$A$203,$A131)&gt;1,"Código duplicado",IF(OR($B131="",NOT(ISNUMBER($B131)),$B131&lt;'Premissas'!$B$2),"Data inválida",IF(OR(COUNTIF('Premissas'!$I$2:$I$3,$C131)=0,$D131="",$M131="Categoria não cadastrada",$C131&lt;&gt;$M131,$E131="",COUNTIF('Premissas'!$G$2:$G$21,$E131)=0,$F131="",$G131="",COUNTIF('Premissas'!$J$2:$J$10,$G131)=0,NOT(ISNUMBER($H131)),$H131&lt;=0,$I131="",COUNTIF('Premissas'!$K$2:$K$4,$I131)=0),"Corrigir dados obrigatórios","OK")))))</f>
        <v/>
      </c>
      <c r="O131" s="27">
        <f>IF(COUNTA($A131:$I131)=0,"",IF($N131&lt;&gt;"OK","Corrigir cadastro",IF(AND($C131="Despesa",$I131="Confirmado",$H131&gt;'Premissas'!$B$5),"Revisar despesa alta","Sem revisão")))</f>
        <v/>
      </c>
    </row>
    <row r="132" ht="30" customHeight="1">
      <c r="A132" s="23" t="n"/>
      <c r="B132" s="38" t="n"/>
      <c r="C132" s="23" t="n"/>
      <c r="D132" s="19" t="n"/>
      <c r="E132" s="19" t="n"/>
      <c r="F132" s="25" t="n"/>
      <c r="G132" s="23" t="n"/>
      <c r="H132" s="37" t="n"/>
      <c r="I132" s="23" t="n"/>
      <c r="J132" s="39">
        <f>IF(COUNTA($A132:$I132)=0,"",IF(AND($N132="OK",$I132="Confirmado",$C132="Receita"),$H132,0))</f>
        <v/>
      </c>
      <c r="K132" s="39">
        <f>IF(COUNTA($A132:$I132)=0,"",IF(AND($N132="OK",$I132="Confirmado",$C132="Despesa"),$H132,0))</f>
        <v/>
      </c>
      <c r="L132" s="39">
        <f>IF(COUNTA($A132:$I132)=0,"",'Premissas'!$B$3+SUM($J$4:J132)-SUM($K$4:K132))</f>
        <v/>
      </c>
      <c r="M132" s="27">
        <f>IF($D132="","",IFERROR(VLOOKUP($D132,'Premissas'!$D$2:$E$21,2,FALSE),"Categoria não cadastrada"))</f>
        <v/>
      </c>
      <c r="N132" s="27">
        <f>IF(COUNTA($A132:$I132)=0,"",IF($A132="","Código ausente",IF(COUNTIF($A$4:$A$203,$A132)&gt;1,"Código duplicado",IF(OR($B132="",NOT(ISNUMBER($B132)),$B132&lt;'Premissas'!$B$2),"Data inválida",IF(OR(COUNTIF('Premissas'!$I$2:$I$3,$C132)=0,$D132="",$M132="Categoria não cadastrada",$C132&lt;&gt;$M132,$E132="",COUNTIF('Premissas'!$G$2:$G$21,$E132)=0,$F132="",$G132="",COUNTIF('Premissas'!$J$2:$J$10,$G132)=0,NOT(ISNUMBER($H132)),$H132&lt;=0,$I132="",COUNTIF('Premissas'!$K$2:$K$4,$I132)=0),"Corrigir dados obrigatórios","OK")))))</f>
        <v/>
      </c>
      <c r="O132" s="27">
        <f>IF(COUNTA($A132:$I132)=0,"",IF($N132&lt;&gt;"OK","Corrigir cadastro",IF(AND($C132="Despesa",$I132="Confirmado",$H132&gt;'Premissas'!$B$5),"Revisar despesa alta","Sem revisão")))</f>
        <v/>
      </c>
    </row>
    <row r="133" ht="30" customHeight="1">
      <c r="A133" s="23" t="n"/>
      <c r="B133" s="38" t="n"/>
      <c r="C133" s="23" t="n"/>
      <c r="D133" s="19" t="n"/>
      <c r="E133" s="19" t="n"/>
      <c r="F133" s="25" t="n"/>
      <c r="G133" s="23" t="n"/>
      <c r="H133" s="37" t="n"/>
      <c r="I133" s="23" t="n"/>
      <c r="J133" s="39">
        <f>IF(COUNTA($A133:$I133)=0,"",IF(AND($N133="OK",$I133="Confirmado",$C133="Receita"),$H133,0))</f>
        <v/>
      </c>
      <c r="K133" s="39">
        <f>IF(COUNTA($A133:$I133)=0,"",IF(AND($N133="OK",$I133="Confirmado",$C133="Despesa"),$H133,0))</f>
        <v/>
      </c>
      <c r="L133" s="39">
        <f>IF(COUNTA($A133:$I133)=0,"",'Premissas'!$B$3+SUM($J$4:J133)-SUM($K$4:K133))</f>
        <v/>
      </c>
      <c r="M133" s="27">
        <f>IF($D133="","",IFERROR(VLOOKUP($D133,'Premissas'!$D$2:$E$21,2,FALSE),"Categoria não cadastrada"))</f>
        <v/>
      </c>
      <c r="N133" s="27">
        <f>IF(COUNTA($A133:$I133)=0,"",IF($A133="","Código ausente",IF(COUNTIF($A$4:$A$203,$A133)&gt;1,"Código duplicado",IF(OR($B133="",NOT(ISNUMBER($B133)),$B133&lt;'Premissas'!$B$2),"Data inválida",IF(OR(COUNTIF('Premissas'!$I$2:$I$3,$C133)=0,$D133="",$M133="Categoria não cadastrada",$C133&lt;&gt;$M133,$E133="",COUNTIF('Premissas'!$G$2:$G$21,$E133)=0,$F133="",$G133="",COUNTIF('Premissas'!$J$2:$J$10,$G133)=0,NOT(ISNUMBER($H133)),$H133&lt;=0,$I133="",COUNTIF('Premissas'!$K$2:$K$4,$I133)=0),"Corrigir dados obrigatórios","OK")))))</f>
        <v/>
      </c>
      <c r="O133" s="27">
        <f>IF(COUNTA($A133:$I133)=0,"",IF($N133&lt;&gt;"OK","Corrigir cadastro",IF(AND($C133="Despesa",$I133="Confirmado",$H133&gt;'Premissas'!$B$5),"Revisar despesa alta","Sem revisão")))</f>
        <v/>
      </c>
    </row>
    <row r="134" ht="30" customHeight="1">
      <c r="A134" s="23" t="n"/>
      <c r="B134" s="38" t="n"/>
      <c r="C134" s="23" t="n"/>
      <c r="D134" s="19" t="n"/>
      <c r="E134" s="19" t="n"/>
      <c r="F134" s="25" t="n"/>
      <c r="G134" s="23" t="n"/>
      <c r="H134" s="37" t="n"/>
      <c r="I134" s="23" t="n"/>
      <c r="J134" s="39">
        <f>IF(COUNTA($A134:$I134)=0,"",IF(AND($N134="OK",$I134="Confirmado",$C134="Receita"),$H134,0))</f>
        <v/>
      </c>
      <c r="K134" s="39">
        <f>IF(COUNTA($A134:$I134)=0,"",IF(AND($N134="OK",$I134="Confirmado",$C134="Despesa"),$H134,0))</f>
        <v/>
      </c>
      <c r="L134" s="39">
        <f>IF(COUNTA($A134:$I134)=0,"",'Premissas'!$B$3+SUM($J$4:J134)-SUM($K$4:K134))</f>
        <v/>
      </c>
      <c r="M134" s="27">
        <f>IF($D134="","",IFERROR(VLOOKUP($D134,'Premissas'!$D$2:$E$21,2,FALSE),"Categoria não cadastrada"))</f>
        <v/>
      </c>
      <c r="N134" s="27">
        <f>IF(COUNTA($A134:$I134)=0,"",IF($A134="","Código ausente",IF(COUNTIF($A$4:$A$203,$A134)&gt;1,"Código duplicado",IF(OR($B134="",NOT(ISNUMBER($B134)),$B134&lt;'Premissas'!$B$2),"Data inválida",IF(OR(COUNTIF('Premissas'!$I$2:$I$3,$C134)=0,$D134="",$M134="Categoria não cadastrada",$C134&lt;&gt;$M134,$E134="",COUNTIF('Premissas'!$G$2:$G$21,$E134)=0,$F134="",$G134="",COUNTIF('Premissas'!$J$2:$J$10,$G134)=0,NOT(ISNUMBER($H134)),$H134&lt;=0,$I134="",COUNTIF('Premissas'!$K$2:$K$4,$I134)=0),"Corrigir dados obrigatórios","OK")))))</f>
        <v/>
      </c>
      <c r="O134" s="27">
        <f>IF(COUNTA($A134:$I134)=0,"",IF($N134&lt;&gt;"OK","Corrigir cadastro",IF(AND($C134="Despesa",$I134="Confirmado",$H134&gt;'Premissas'!$B$5),"Revisar despesa alta","Sem revisão")))</f>
        <v/>
      </c>
    </row>
    <row r="135" ht="30" customHeight="1">
      <c r="A135" s="23" t="n"/>
      <c r="B135" s="38" t="n"/>
      <c r="C135" s="23" t="n"/>
      <c r="D135" s="19" t="n"/>
      <c r="E135" s="19" t="n"/>
      <c r="F135" s="25" t="n"/>
      <c r="G135" s="23" t="n"/>
      <c r="H135" s="37" t="n"/>
      <c r="I135" s="23" t="n"/>
      <c r="J135" s="39">
        <f>IF(COUNTA($A135:$I135)=0,"",IF(AND($N135="OK",$I135="Confirmado",$C135="Receita"),$H135,0))</f>
        <v/>
      </c>
      <c r="K135" s="39">
        <f>IF(COUNTA($A135:$I135)=0,"",IF(AND($N135="OK",$I135="Confirmado",$C135="Despesa"),$H135,0))</f>
        <v/>
      </c>
      <c r="L135" s="39">
        <f>IF(COUNTA($A135:$I135)=0,"",'Premissas'!$B$3+SUM($J$4:J135)-SUM($K$4:K135))</f>
        <v/>
      </c>
      <c r="M135" s="27">
        <f>IF($D135="","",IFERROR(VLOOKUP($D135,'Premissas'!$D$2:$E$21,2,FALSE),"Categoria não cadastrada"))</f>
        <v/>
      </c>
      <c r="N135" s="27">
        <f>IF(COUNTA($A135:$I135)=0,"",IF($A135="","Código ausente",IF(COUNTIF($A$4:$A$203,$A135)&gt;1,"Código duplicado",IF(OR($B135="",NOT(ISNUMBER($B135)),$B135&lt;'Premissas'!$B$2),"Data inválida",IF(OR(COUNTIF('Premissas'!$I$2:$I$3,$C135)=0,$D135="",$M135="Categoria não cadastrada",$C135&lt;&gt;$M135,$E135="",COUNTIF('Premissas'!$G$2:$G$21,$E135)=0,$F135="",$G135="",COUNTIF('Premissas'!$J$2:$J$10,$G135)=0,NOT(ISNUMBER($H135)),$H135&lt;=0,$I135="",COUNTIF('Premissas'!$K$2:$K$4,$I135)=0),"Corrigir dados obrigatórios","OK")))))</f>
        <v/>
      </c>
      <c r="O135" s="27">
        <f>IF(COUNTA($A135:$I135)=0,"",IF($N135&lt;&gt;"OK","Corrigir cadastro",IF(AND($C135="Despesa",$I135="Confirmado",$H135&gt;'Premissas'!$B$5),"Revisar despesa alta","Sem revisão")))</f>
        <v/>
      </c>
    </row>
    <row r="136" ht="30" customHeight="1">
      <c r="A136" s="23" t="n"/>
      <c r="B136" s="38" t="n"/>
      <c r="C136" s="23" t="n"/>
      <c r="D136" s="19" t="n"/>
      <c r="E136" s="19" t="n"/>
      <c r="F136" s="25" t="n"/>
      <c r="G136" s="23" t="n"/>
      <c r="H136" s="37" t="n"/>
      <c r="I136" s="23" t="n"/>
      <c r="J136" s="39">
        <f>IF(COUNTA($A136:$I136)=0,"",IF(AND($N136="OK",$I136="Confirmado",$C136="Receita"),$H136,0))</f>
        <v/>
      </c>
      <c r="K136" s="39">
        <f>IF(COUNTA($A136:$I136)=0,"",IF(AND($N136="OK",$I136="Confirmado",$C136="Despesa"),$H136,0))</f>
        <v/>
      </c>
      <c r="L136" s="39">
        <f>IF(COUNTA($A136:$I136)=0,"",'Premissas'!$B$3+SUM($J$4:J136)-SUM($K$4:K136))</f>
        <v/>
      </c>
      <c r="M136" s="27">
        <f>IF($D136="","",IFERROR(VLOOKUP($D136,'Premissas'!$D$2:$E$21,2,FALSE),"Categoria não cadastrada"))</f>
        <v/>
      </c>
      <c r="N136" s="27">
        <f>IF(COUNTA($A136:$I136)=0,"",IF($A136="","Código ausente",IF(COUNTIF($A$4:$A$203,$A136)&gt;1,"Código duplicado",IF(OR($B136="",NOT(ISNUMBER($B136)),$B136&lt;'Premissas'!$B$2),"Data inválida",IF(OR(COUNTIF('Premissas'!$I$2:$I$3,$C136)=0,$D136="",$M136="Categoria não cadastrada",$C136&lt;&gt;$M136,$E136="",COUNTIF('Premissas'!$G$2:$G$21,$E136)=0,$F136="",$G136="",COUNTIF('Premissas'!$J$2:$J$10,$G136)=0,NOT(ISNUMBER($H136)),$H136&lt;=0,$I136="",COUNTIF('Premissas'!$K$2:$K$4,$I136)=0),"Corrigir dados obrigatórios","OK")))))</f>
        <v/>
      </c>
      <c r="O136" s="27">
        <f>IF(COUNTA($A136:$I136)=0,"",IF($N136&lt;&gt;"OK","Corrigir cadastro",IF(AND($C136="Despesa",$I136="Confirmado",$H136&gt;'Premissas'!$B$5),"Revisar despesa alta","Sem revisão")))</f>
        <v/>
      </c>
    </row>
    <row r="137" ht="30" customHeight="1">
      <c r="A137" s="23" t="n"/>
      <c r="B137" s="38" t="n"/>
      <c r="C137" s="23" t="n"/>
      <c r="D137" s="19" t="n"/>
      <c r="E137" s="19" t="n"/>
      <c r="F137" s="25" t="n"/>
      <c r="G137" s="23" t="n"/>
      <c r="H137" s="37" t="n"/>
      <c r="I137" s="23" t="n"/>
      <c r="J137" s="39">
        <f>IF(COUNTA($A137:$I137)=0,"",IF(AND($N137="OK",$I137="Confirmado",$C137="Receita"),$H137,0))</f>
        <v/>
      </c>
      <c r="K137" s="39">
        <f>IF(COUNTA($A137:$I137)=0,"",IF(AND($N137="OK",$I137="Confirmado",$C137="Despesa"),$H137,0))</f>
        <v/>
      </c>
      <c r="L137" s="39">
        <f>IF(COUNTA($A137:$I137)=0,"",'Premissas'!$B$3+SUM($J$4:J137)-SUM($K$4:K137))</f>
        <v/>
      </c>
      <c r="M137" s="27">
        <f>IF($D137="","",IFERROR(VLOOKUP($D137,'Premissas'!$D$2:$E$21,2,FALSE),"Categoria não cadastrada"))</f>
        <v/>
      </c>
      <c r="N137" s="27">
        <f>IF(COUNTA($A137:$I137)=0,"",IF($A137="","Código ausente",IF(COUNTIF($A$4:$A$203,$A137)&gt;1,"Código duplicado",IF(OR($B137="",NOT(ISNUMBER($B137)),$B137&lt;'Premissas'!$B$2),"Data inválida",IF(OR(COUNTIF('Premissas'!$I$2:$I$3,$C137)=0,$D137="",$M137="Categoria não cadastrada",$C137&lt;&gt;$M137,$E137="",COUNTIF('Premissas'!$G$2:$G$21,$E137)=0,$F137="",$G137="",COUNTIF('Premissas'!$J$2:$J$10,$G137)=0,NOT(ISNUMBER($H137)),$H137&lt;=0,$I137="",COUNTIF('Premissas'!$K$2:$K$4,$I137)=0),"Corrigir dados obrigatórios","OK")))))</f>
        <v/>
      </c>
      <c r="O137" s="27">
        <f>IF(COUNTA($A137:$I137)=0,"",IF($N137&lt;&gt;"OK","Corrigir cadastro",IF(AND($C137="Despesa",$I137="Confirmado",$H137&gt;'Premissas'!$B$5),"Revisar despesa alta","Sem revisão")))</f>
        <v/>
      </c>
    </row>
    <row r="138" ht="30" customHeight="1">
      <c r="A138" s="23" t="n"/>
      <c r="B138" s="38" t="n"/>
      <c r="C138" s="23" t="n"/>
      <c r="D138" s="19" t="n"/>
      <c r="E138" s="19" t="n"/>
      <c r="F138" s="25" t="n"/>
      <c r="G138" s="23" t="n"/>
      <c r="H138" s="37" t="n"/>
      <c r="I138" s="23" t="n"/>
      <c r="J138" s="39">
        <f>IF(COUNTA($A138:$I138)=0,"",IF(AND($N138="OK",$I138="Confirmado",$C138="Receita"),$H138,0))</f>
        <v/>
      </c>
      <c r="K138" s="39">
        <f>IF(COUNTA($A138:$I138)=0,"",IF(AND($N138="OK",$I138="Confirmado",$C138="Despesa"),$H138,0))</f>
        <v/>
      </c>
      <c r="L138" s="39">
        <f>IF(COUNTA($A138:$I138)=0,"",'Premissas'!$B$3+SUM($J$4:J138)-SUM($K$4:K138))</f>
        <v/>
      </c>
      <c r="M138" s="27">
        <f>IF($D138="","",IFERROR(VLOOKUP($D138,'Premissas'!$D$2:$E$21,2,FALSE),"Categoria não cadastrada"))</f>
        <v/>
      </c>
      <c r="N138" s="27">
        <f>IF(COUNTA($A138:$I138)=0,"",IF($A138="","Código ausente",IF(COUNTIF($A$4:$A$203,$A138)&gt;1,"Código duplicado",IF(OR($B138="",NOT(ISNUMBER($B138)),$B138&lt;'Premissas'!$B$2),"Data inválida",IF(OR(COUNTIF('Premissas'!$I$2:$I$3,$C138)=0,$D138="",$M138="Categoria não cadastrada",$C138&lt;&gt;$M138,$E138="",COUNTIF('Premissas'!$G$2:$G$21,$E138)=0,$F138="",$G138="",COUNTIF('Premissas'!$J$2:$J$10,$G138)=0,NOT(ISNUMBER($H138)),$H138&lt;=0,$I138="",COUNTIF('Premissas'!$K$2:$K$4,$I138)=0),"Corrigir dados obrigatórios","OK")))))</f>
        <v/>
      </c>
      <c r="O138" s="27">
        <f>IF(COUNTA($A138:$I138)=0,"",IF($N138&lt;&gt;"OK","Corrigir cadastro",IF(AND($C138="Despesa",$I138="Confirmado",$H138&gt;'Premissas'!$B$5),"Revisar despesa alta","Sem revisão")))</f>
        <v/>
      </c>
    </row>
    <row r="139" ht="30" customHeight="1">
      <c r="A139" s="23" t="n"/>
      <c r="B139" s="38" t="n"/>
      <c r="C139" s="23" t="n"/>
      <c r="D139" s="19" t="n"/>
      <c r="E139" s="19" t="n"/>
      <c r="F139" s="25" t="n"/>
      <c r="G139" s="23" t="n"/>
      <c r="H139" s="37" t="n"/>
      <c r="I139" s="23" t="n"/>
      <c r="J139" s="39">
        <f>IF(COUNTA($A139:$I139)=0,"",IF(AND($N139="OK",$I139="Confirmado",$C139="Receita"),$H139,0))</f>
        <v/>
      </c>
      <c r="K139" s="39">
        <f>IF(COUNTA($A139:$I139)=0,"",IF(AND($N139="OK",$I139="Confirmado",$C139="Despesa"),$H139,0))</f>
        <v/>
      </c>
      <c r="L139" s="39">
        <f>IF(COUNTA($A139:$I139)=0,"",'Premissas'!$B$3+SUM($J$4:J139)-SUM($K$4:K139))</f>
        <v/>
      </c>
      <c r="M139" s="27">
        <f>IF($D139="","",IFERROR(VLOOKUP($D139,'Premissas'!$D$2:$E$21,2,FALSE),"Categoria não cadastrada"))</f>
        <v/>
      </c>
      <c r="N139" s="27">
        <f>IF(COUNTA($A139:$I139)=0,"",IF($A139="","Código ausente",IF(COUNTIF($A$4:$A$203,$A139)&gt;1,"Código duplicado",IF(OR($B139="",NOT(ISNUMBER($B139)),$B139&lt;'Premissas'!$B$2),"Data inválida",IF(OR(COUNTIF('Premissas'!$I$2:$I$3,$C139)=0,$D139="",$M139="Categoria não cadastrada",$C139&lt;&gt;$M139,$E139="",COUNTIF('Premissas'!$G$2:$G$21,$E139)=0,$F139="",$G139="",COUNTIF('Premissas'!$J$2:$J$10,$G139)=0,NOT(ISNUMBER($H139)),$H139&lt;=0,$I139="",COUNTIF('Premissas'!$K$2:$K$4,$I139)=0),"Corrigir dados obrigatórios","OK")))))</f>
        <v/>
      </c>
      <c r="O139" s="27">
        <f>IF(COUNTA($A139:$I139)=0,"",IF($N139&lt;&gt;"OK","Corrigir cadastro",IF(AND($C139="Despesa",$I139="Confirmado",$H139&gt;'Premissas'!$B$5),"Revisar despesa alta","Sem revisão")))</f>
        <v/>
      </c>
    </row>
    <row r="140" ht="30" customHeight="1">
      <c r="A140" s="23" t="n"/>
      <c r="B140" s="38" t="n"/>
      <c r="C140" s="23" t="n"/>
      <c r="D140" s="19" t="n"/>
      <c r="E140" s="19" t="n"/>
      <c r="F140" s="25" t="n"/>
      <c r="G140" s="23" t="n"/>
      <c r="H140" s="37" t="n"/>
      <c r="I140" s="23" t="n"/>
      <c r="J140" s="39">
        <f>IF(COUNTA($A140:$I140)=0,"",IF(AND($N140="OK",$I140="Confirmado",$C140="Receita"),$H140,0))</f>
        <v/>
      </c>
      <c r="K140" s="39">
        <f>IF(COUNTA($A140:$I140)=0,"",IF(AND($N140="OK",$I140="Confirmado",$C140="Despesa"),$H140,0))</f>
        <v/>
      </c>
      <c r="L140" s="39">
        <f>IF(COUNTA($A140:$I140)=0,"",'Premissas'!$B$3+SUM($J$4:J140)-SUM($K$4:K140))</f>
        <v/>
      </c>
      <c r="M140" s="27">
        <f>IF($D140="","",IFERROR(VLOOKUP($D140,'Premissas'!$D$2:$E$21,2,FALSE),"Categoria não cadastrada"))</f>
        <v/>
      </c>
      <c r="N140" s="27">
        <f>IF(COUNTA($A140:$I140)=0,"",IF($A140="","Código ausente",IF(COUNTIF($A$4:$A$203,$A140)&gt;1,"Código duplicado",IF(OR($B140="",NOT(ISNUMBER($B140)),$B140&lt;'Premissas'!$B$2),"Data inválida",IF(OR(COUNTIF('Premissas'!$I$2:$I$3,$C140)=0,$D140="",$M140="Categoria não cadastrada",$C140&lt;&gt;$M140,$E140="",COUNTIF('Premissas'!$G$2:$G$21,$E140)=0,$F140="",$G140="",COUNTIF('Premissas'!$J$2:$J$10,$G140)=0,NOT(ISNUMBER($H140)),$H140&lt;=0,$I140="",COUNTIF('Premissas'!$K$2:$K$4,$I140)=0),"Corrigir dados obrigatórios","OK")))))</f>
        <v/>
      </c>
      <c r="O140" s="27">
        <f>IF(COUNTA($A140:$I140)=0,"",IF($N140&lt;&gt;"OK","Corrigir cadastro",IF(AND($C140="Despesa",$I140="Confirmado",$H140&gt;'Premissas'!$B$5),"Revisar despesa alta","Sem revisão")))</f>
        <v/>
      </c>
    </row>
    <row r="141" ht="30" customHeight="1">
      <c r="A141" s="23" t="n"/>
      <c r="B141" s="38" t="n"/>
      <c r="C141" s="23" t="n"/>
      <c r="D141" s="19" t="n"/>
      <c r="E141" s="19" t="n"/>
      <c r="F141" s="25" t="n"/>
      <c r="G141" s="23" t="n"/>
      <c r="H141" s="37" t="n"/>
      <c r="I141" s="23" t="n"/>
      <c r="J141" s="39">
        <f>IF(COUNTA($A141:$I141)=0,"",IF(AND($N141="OK",$I141="Confirmado",$C141="Receita"),$H141,0))</f>
        <v/>
      </c>
      <c r="K141" s="39">
        <f>IF(COUNTA($A141:$I141)=0,"",IF(AND($N141="OK",$I141="Confirmado",$C141="Despesa"),$H141,0))</f>
        <v/>
      </c>
      <c r="L141" s="39">
        <f>IF(COUNTA($A141:$I141)=0,"",'Premissas'!$B$3+SUM($J$4:J141)-SUM($K$4:K141))</f>
        <v/>
      </c>
      <c r="M141" s="27">
        <f>IF($D141="","",IFERROR(VLOOKUP($D141,'Premissas'!$D$2:$E$21,2,FALSE),"Categoria não cadastrada"))</f>
        <v/>
      </c>
      <c r="N141" s="27">
        <f>IF(COUNTA($A141:$I141)=0,"",IF($A141="","Código ausente",IF(COUNTIF($A$4:$A$203,$A141)&gt;1,"Código duplicado",IF(OR($B141="",NOT(ISNUMBER($B141)),$B141&lt;'Premissas'!$B$2),"Data inválida",IF(OR(COUNTIF('Premissas'!$I$2:$I$3,$C141)=0,$D141="",$M141="Categoria não cadastrada",$C141&lt;&gt;$M141,$E141="",COUNTIF('Premissas'!$G$2:$G$21,$E141)=0,$F141="",$G141="",COUNTIF('Premissas'!$J$2:$J$10,$G141)=0,NOT(ISNUMBER($H141)),$H141&lt;=0,$I141="",COUNTIF('Premissas'!$K$2:$K$4,$I141)=0),"Corrigir dados obrigatórios","OK")))))</f>
        <v/>
      </c>
      <c r="O141" s="27">
        <f>IF(COUNTA($A141:$I141)=0,"",IF($N141&lt;&gt;"OK","Corrigir cadastro",IF(AND($C141="Despesa",$I141="Confirmado",$H141&gt;'Premissas'!$B$5),"Revisar despesa alta","Sem revisão")))</f>
        <v/>
      </c>
    </row>
    <row r="142" ht="30" customHeight="1">
      <c r="A142" s="23" t="n"/>
      <c r="B142" s="38" t="n"/>
      <c r="C142" s="23" t="n"/>
      <c r="D142" s="19" t="n"/>
      <c r="E142" s="19" t="n"/>
      <c r="F142" s="25" t="n"/>
      <c r="G142" s="23" t="n"/>
      <c r="H142" s="37" t="n"/>
      <c r="I142" s="23" t="n"/>
      <c r="J142" s="39">
        <f>IF(COUNTA($A142:$I142)=0,"",IF(AND($N142="OK",$I142="Confirmado",$C142="Receita"),$H142,0))</f>
        <v/>
      </c>
      <c r="K142" s="39">
        <f>IF(COUNTA($A142:$I142)=0,"",IF(AND($N142="OK",$I142="Confirmado",$C142="Despesa"),$H142,0))</f>
        <v/>
      </c>
      <c r="L142" s="39">
        <f>IF(COUNTA($A142:$I142)=0,"",'Premissas'!$B$3+SUM($J$4:J142)-SUM($K$4:K142))</f>
        <v/>
      </c>
      <c r="M142" s="27">
        <f>IF($D142="","",IFERROR(VLOOKUP($D142,'Premissas'!$D$2:$E$21,2,FALSE),"Categoria não cadastrada"))</f>
        <v/>
      </c>
      <c r="N142" s="27">
        <f>IF(COUNTA($A142:$I142)=0,"",IF($A142="","Código ausente",IF(COUNTIF($A$4:$A$203,$A142)&gt;1,"Código duplicado",IF(OR($B142="",NOT(ISNUMBER($B142)),$B142&lt;'Premissas'!$B$2),"Data inválida",IF(OR(COUNTIF('Premissas'!$I$2:$I$3,$C142)=0,$D142="",$M142="Categoria não cadastrada",$C142&lt;&gt;$M142,$E142="",COUNTIF('Premissas'!$G$2:$G$21,$E142)=0,$F142="",$G142="",COUNTIF('Premissas'!$J$2:$J$10,$G142)=0,NOT(ISNUMBER($H142)),$H142&lt;=0,$I142="",COUNTIF('Premissas'!$K$2:$K$4,$I142)=0),"Corrigir dados obrigatórios","OK")))))</f>
        <v/>
      </c>
      <c r="O142" s="27">
        <f>IF(COUNTA($A142:$I142)=0,"",IF($N142&lt;&gt;"OK","Corrigir cadastro",IF(AND($C142="Despesa",$I142="Confirmado",$H142&gt;'Premissas'!$B$5),"Revisar despesa alta","Sem revisão")))</f>
        <v/>
      </c>
    </row>
    <row r="143" ht="30" customHeight="1">
      <c r="A143" s="23" t="n"/>
      <c r="B143" s="38" t="n"/>
      <c r="C143" s="23" t="n"/>
      <c r="D143" s="19" t="n"/>
      <c r="E143" s="19" t="n"/>
      <c r="F143" s="25" t="n"/>
      <c r="G143" s="23" t="n"/>
      <c r="H143" s="37" t="n"/>
      <c r="I143" s="23" t="n"/>
      <c r="J143" s="39">
        <f>IF(COUNTA($A143:$I143)=0,"",IF(AND($N143="OK",$I143="Confirmado",$C143="Receita"),$H143,0))</f>
        <v/>
      </c>
      <c r="K143" s="39">
        <f>IF(COUNTA($A143:$I143)=0,"",IF(AND($N143="OK",$I143="Confirmado",$C143="Despesa"),$H143,0))</f>
        <v/>
      </c>
      <c r="L143" s="39">
        <f>IF(COUNTA($A143:$I143)=0,"",'Premissas'!$B$3+SUM($J$4:J143)-SUM($K$4:K143))</f>
        <v/>
      </c>
      <c r="M143" s="27">
        <f>IF($D143="","",IFERROR(VLOOKUP($D143,'Premissas'!$D$2:$E$21,2,FALSE),"Categoria não cadastrada"))</f>
        <v/>
      </c>
      <c r="N143" s="27">
        <f>IF(COUNTA($A143:$I143)=0,"",IF($A143="","Código ausente",IF(COUNTIF($A$4:$A$203,$A143)&gt;1,"Código duplicado",IF(OR($B143="",NOT(ISNUMBER($B143)),$B143&lt;'Premissas'!$B$2),"Data inválida",IF(OR(COUNTIF('Premissas'!$I$2:$I$3,$C143)=0,$D143="",$M143="Categoria não cadastrada",$C143&lt;&gt;$M143,$E143="",COUNTIF('Premissas'!$G$2:$G$21,$E143)=0,$F143="",$G143="",COUNTIF('Premissas'!$J$2:$J$10,$G143)=0,NOT(ISNUMBER($H143)),$H143&lt;=0,$I143="",COUNTIF('Premissas'!$K$2:$K$4,$I143)=0),"Corrigir dados obrigatórios","OK")))))</f>
        <v/>
      </c>
      <c r="O143" s="27">
        <f>IF(COUNTA($A143:$I143)=0,"",IF($N143&lt;&gt;"OK","Corrigir cadastro",IF(AND($C143="Despesa",$I143="Confirmado",$H143&gt;'Premissas'!$B$5),"Revisar despesa alta","Sem revisão")))</f>
        <v/>
      </c>
    </row>
    <row r="144" ht="30" customHeight="1">
      <c r="A144" s="23" t="n"/>
      <c r="B144" s="38" t="n"/>
      <c r="C144" s="23" t="n"/>
      <c r="D144" s="19" t="n"/>
      <c r="E144" s="19" t="n"/>
      <c r="F144" s="25" t="n"/>
      <c r="G144" s="23" t="n"/>
      <c r="H144" s="37" t="n"/>
      <c r="I144" s="23" t="n"/>
      <c r="J144" s="39">
        <f>IF(COUNTA($A144:$I144)=0,"",IF(AND($N144="OK",$I144="Confirmado",$C144="Receita"),$H144,0))</f>
        <v/>
      </c>
      <c r="K144" s="39">
        <f>IF(COUNTA($A144:$I144)=0,"",IF(AND($N144="OK",$I144="Confirmado",$C144="Despesa"),$H144,0))</f>
        <v/>
      </c>
      <c r="L144" s="39">
        <f>IF(COUNTA($A144:$I144)=0,"",'Premissas'!$B$3+SUM($J$4:J144)-SUM($K$4:K144))</f>
        <v/>
      </c>
      <c r="M144" s="27">
        <f>IF($D144="","",IFERROR(VLOOKUP($D144,'Premissas'!$D$2:$E$21,2,FALSE),"Categoria não cadastrada"))</f>
        <v/>
      </c>
      <c r="N144" s="27">
        <f>IF(COUNTA($A144:$I144)=0,"",IF($A144="","Código ausente",IF(COUNTIF($A$4:$A$203,$A144)&gt;1,"Código duplicado",IF(OR($B144="",NOT(ISNUMBER($B144)),$B144&lt;'Premissas'!$B$2),"Data inválida",IF(OR(COUNTIF('Premissas'!$I$2:$I$3,$C144)=0,$D144="",$M144="Categoria não cadastrada",$C144&lt;&gt;$M144,$E144="",COUNTIF('Premissas'!$G$2:$G$21,$E144)=0,$F144="",$G144="",COUNTIF('Premissas'!$J$2:$J$10,$G144)=0,NOT(ISNUMBER($H144)),$H144&lt;=0,$I144="",COUNTIF('Premissas'!$K$2:$K$4,$I144)=0),"Corrigir dados obrigatórios","OK")))))</f>
        <v/>
      </c>
      <c r="O144" s="27">
        <f>IF(COUNTA($A144:$I144)=0,"",IF($N144&lt;&gt;"OK","Corrigir cadastro",IF(AND($C144="Despesa",$I144="Confirmado",$H144&gt;'Premissas'!$B$5),"Revisar despesa alta","Sem revisão")))</f>
        <v/>
      </c>
    </row>
    <row r="145" ht="30" customHeight="1">
      <c r="A145" s="23" t="n"/>
      <c r="B145" s="38" t="n"/>
      <c r="C145" s="23" t="n"/>
      <c r="D145" s="19" t="n"/>
      <c r="E145" s="19" t="n"/>
      <c r="F145" s="25" t="n"/>
      <c r="G145" s="23" t="n"/>
      <c r="H145" s="37" t="n"/>
      <c r="I145" s="23" t="n"/>
      <c r="J145" s="39">
        <f>IF(COUNTA($A145:$I145)=0,"",IF(AND($N145="OK",$I145="Confirmado",$C145="Receita"),$H145,0))</f>
        <v/>
      </c>
      <c r="K145" s="39">
        <f>IF(COUNTA($A145:$I145)=0,"",IF(AND($N145="OK",$I145="Confirmado",$C145="Despesa"),$H145,0))</f>
        <v/>
      </c>
      <c r="L145" s="39">
        <f>IF(COUNTA($A145:$I145)=0,"",'Premissas'!$B$3+SUM($J$4:J145)-SUM($K$4:K145))</f>
        <v/>
      </c>
      <c r="M145" s="27">
        <f>IF($D145="","",IFERROR(VLOOKUP($D145,'Premissas'!$D$2:$E$21,2,FALSE),"Categoria não cadastrada"))</f>
        <v/>
      </c>
      <c r="N145" s="27">
        <f>IF(COUNTA($A145:$I145)=0,"",IF($A145="","Código ausente",IF(COUNTIF($A$4:$A$203,$A145)&gt;1,"Código duplicado",IF(OR($B145="",NOT(ISNUMBER($B145)),$B145&lt;'Premissas'!$B$2),"Data inválida",IF(OR(COUNTIF('Premissas'!$I$2:$I$3,$C145)=0,$D145="",$M145="Categoria não cadastrada",$C145&lt;&gt;$M145,$E145="",COUNTIF('Premissas'!$G$2:$G$21,$E145)=0,$F145="",$G145="",COUNTIF('Premissas'!$J$2:$J$10,$G145)=0,NOT(ISNUMBER($H145)),$H145&lt;=0,$I145="",COUNTIF('Premissas'!$K$2:$K$4,$I145)=0),"Corrigir dados obrigatórios","OK")))))</f>
        <v/>
      </c>
      <c r="O145" s="27">
        <f>IF(COUNTA($A145:$I145)=0,"",IF($N145&lt;&gt;"OK","Corrigir cadastro",IF(AND($C145="Despesa",$I145="Confirmado",$H145&gt;'Premissas'!$B$5),"Revisar despesa alta","Sem revisão")))</f>
        <v/>
      </c>
    </row>
    <row r="146" ht="30" customHeight="1">
      <c r="A146" s="23" t="n"/>
      <c r="B146" s="38" t="n"/>
      <c r="C146" s="23" t="n"/>
      <c r="D146" s="19" t="n"/>
      <c r="E146" s="19" t="n"/>
      <c r="F146" s="25" t="n"/>
      <c r="G146" s="23" t="n"/>
      <c r="H146" s="37" t="n"/>
      <c r="I146" s="23" t="n"/>
      <c r="J146" s="39">
        <f>IF(COUNTA($A146:$I146)=0,"",IF(AND($N146="OK",$I146="Confirmado",$C146="Receita"),$H146,0))</f>
        <v/>
      </c>
      <c r="K146" s="39">
        <f>IF(COUNTA($A146:$I146)=0,"",IF(AND($N146="OK",$I146="Confirmado",$C146="Despesa"),$H146,0))</f>
        <v/>
      </c>
      <c r="L146" s="39">
        <f>IF(COUNTA($A146:$I146)=0,"",'Premissas'!$B$3+SUM($J$4:J146)-SUM($K$4:K146))</f>
        <v/>
      </c>
      <c r="M146" s="27">
        <f>IF($D146="","",IFERROR(VLOOKUP($D146,'Premissas'!$D$2:$E$21,2,FALSE),"Categoria não cadastrada"))</f>
        <v/>
      </c>
      <c r="N146" s="27">
        <f>IF(COUNTA($A146:$I146)=0,"",IF($A146="","Código ausente",IF(COUNTIF($A$4:$A$203,$A146)&gt;1,"Código duplicado",IF(OR($B146="",NOT(ISNUMBER($B146)),$B146&lt;'Premissas'!$B$2),"Data inválida",IF(OR(COUNTIF('Premissas'!$I$2:$I$3,$C146)=0,$D146="",$M146="Categoria não cadastrada",$C146&lt;&gt;$M146,$E146="",COUNTIF('Premissas'!$G$2:$G$21,$E146)=0,$F146="",$G146="",COUNTIF('Premissas'!$J$2:$J$10,$G146)=0,NOT(ISNUMBER($H146)),$H146&lt;=0,$I146="",COUNTIF('Premissas'!$K$2:$K$4,$I146)=0),"Corrigir dados obrigatórios","OK")))))</f>
        <v/>
      </c>
      <c r="O146" s="27">
        <f>IF(COUNTA($A146:$I146)=0,"",IF($N146&lt;&gt;"OK","Corrigir cadastro",IF(AND($C146="Despesa",$I146="Confirmado",$H146&gt;'Premissas'!$B$5),"Revisar despesa alta","Sem revisão")))</f>
        <v/>
      </c>
    </row>
    <row r="147" ht="30" customHeight="1">
      <c r="A147" s="23" t="n"/>
      <c r="B147" s="38" t="n"/>
      <c r="C147" s="23" t="n"/>
      <c r="D147" s="19" t="n"/>
      <c r="E147" s="19" t="n"/>
      <c r="F147" s="25" t="n"/>
      <c r="G147" s="23" t="n"/>
      <c r="H147" s="37" t="n"/>
      <c r="I147" s="23" t="n"/>
      <c r="J147" s="39">
        <f>IF(COUNTA($A147:$I147)=0,"",IF(AND($N147="OK",$I147="Confirmado",$C147="Receita"),$H147,0))</f>
        <v/>
      </c>
      <c r="K147" s="39">
        <f>IF(COUNTA($A147:$I147)=0,"",IF(AND($N147="OK",$I147="Confirmado",$C147="Despesa"),$H147,0))</f>
        <v/>
      </c>
      <c r="L147" s="39">
        <f>IF(COUNTA($A147:$I147)=0,"",'Premissas'!$B$3+SUM($J$4:J147)-SUM($K$4:K147))</f>
        <v/>
      </c>
      <c r="M147" s="27">
        <f>IF($D147="","",IFERROR(VLOOKUP($D147,'Premissas'!$D$2:$E$21,2,FALSE),"Categoria não cadastrada"))</f>
        <v/>
      </c>
      <c r="N147" s="27">
        <f>IF(COUNTA($A147:$I147)=0,"",IF($A147="","Código ausente",IF(COUNTIF($A$4:$A$203,$A147)&gt;1,"Código duplicado",IF(OR($B147="",NOT(ISNUMBER($B147)),$B147&lt;'Premissas'!$B$2),"Data inválida",IF(OR(COUNTIF('Premissas'!$I$2:$I$3,$C147)=0,$D147="",$M147="Categoria não cadastrada",$C147&lt;&gt;$M147,$E147="",COUNTIF('Premissas'!$G$2:$G$21,$E147)=0,$F147="",$G147="",COUNTIF('Premissas'!$J$2:$J$10,$G147)=0,NOT(ISNUMBER($H147)),$H147&lt;=0,$I147="",COUNTIF('Premissas'!$K$2:$K$4,$I147)=0),"Corrigir dados obrigatórios","OK")))))</f>
        <v/>
      </c>
      <c r="O147" s="27">
        <f>IF(COUNTA($A147:$I147)=0,"",IF($N147&lt;&gt;"OK","Corrigir cadastro",IF(AND($C147="Despesa",$I147="Confirmado",$H147&gt;'Premissas'!$B$5),"Revisar despesa alta","Sem revisão")))</f>
        <v/>
      </c>
    </row>
    <row r="148" ht="30" customHeight="1">
      <c r="A148" s="23" t="n"/>
      <c r="B148" s="38" t="n"/>
      <c r="C148" s="23" t="n"/>
      <c r="D148" s="19" t="n"/>
      <c r="E148" s="19" t="n"/>
      <c r="F148" s="25" t="n"/>
      <c r="G148" s="23" t="n"/>
      <c r="H148" s="37" t="n"/>
      <c r="I148" s="23" t="n"/>
      <c r="J148" s="39">
        <f>IF(COUNTA($A148:$I148)=0,"",IF(AND($N148="OK",$I148="Confirmado",$C148="Receita"),$H148,0))</f>
        <v/>
      </c>
      <c r="K148" s="39">
        <f>IF(COUNTA($A148:$I148)=0,"",IF(AND($N148="OK",$I148="Confirmado",$C148="Despesa"),$H148,0))</f>
        <v/>
      </c>
      <c r="L148" s="39">
        <f>IF(COUNTA($A148:$I148)=0,"",'Premissas'!$B$3+SUM($J$4:J148)-SUM($K$4:K148))</f>
        <v/>
      </c>
      <c r="M148" s="27">
        <f>IF($D148="","",IFERROR(VLOOKUP($D148,'Premissas'!$D$2:$E$21,2,FALSE),"Categoria não cadastrada"))</f>
        <v/>
      </c>
      <c r="N148" s="27">
        <f>IF(COUNTA($A148:$I148)=0,"",IF($A148="","Código ausente",IF(COUNTIF($A$4:$A$203,$A148)&gt;1,"Código duplicado",IF(OR($B148="",NOT(ISNUMBER($B148)),$B148&lt;'Premissas'!$B$2),"Data inválida",IF(OR(COUNTIF('Premissas'!$I$2:$I$3,$C148)=0,$D148="",$M148="Categoria não cadastrada",$C148&lt;&gt;$M148,$E148="",COUNTIF('Premissas'!$G$2:$G$21,$E148)=0,$F148="",$G148="",COUNTIF('Premissas'!$J$2:$J$10,$G148)=0,NOT(ISNUMBER($H148)),$H148&lt;=0,$I148="",COUNTIF('Premissas'!$K$2:$K$4,$I148)=0),"Corrigir dados obrigatórios","OK")))))</f>
        <v/>
      </c>
      <c r="O148" s="27">
        <f>IF(COUNTA($A148:$I148)=0,"",IF($N148&lt;&gt;"OK","Corrigir cadastro",IF(AND($C148="Despesa",$I148="Confirmado",$H148&gt;'Premissas'!$B$5),"Revisar despesa alta","Sem revisão")))</f>
        <v/>
      </c>
    </row>
    <row r="149" ht="30" customHeight="1">
      <c r="A149" s="23" t="n"/>
      <c r="B149" s="38" t="n"/>
      <c r="C149" s="23" t="n"/>
      <c r="D149" s="19" t="n"/>
      <c r="E149" s="19" t="n"/>
      <c r="F149" s="25" t="n"/>
      <c r="G149" s="23" t="n"/>
      <c r="H149" s="37" t="n"/>
      <c r="I149" s="23" t="n"/>
      <c r="J149" s="39">
        <f>IF(COUNTA($A149:$I149)=0,"",IF(AND($N149="OK",$I149="Confirmado",$C149="Receita"),$H149,0))</f>
        <v/>
      </c>
      <c r="K149" s="39">
        <f>IF(COUNTA($A149:$I149)=0,"",IF(AND($N149="OK",$I149="Confirmado",$C149="Despesa"),$H149,0))</f>
        <v/>
      </c>
      <c r="L149" s="39">
        <f>IF(COUNTA($A149:$I149)=0,"",'Premissas'!$B$3+SUM($J$4:J149)-SUM($K$4:K149))</f>
        <v/>
      </c>
      <c r="M149" s="27">
        <f>IF($D149="","",IFERROR(VLOOKUP($D149,'Premissas'!$D$2:$E$21,2,FALSE),"Categoria não cadastrada"))</f>
        <v/>
      </c>
      <c r="N149" s="27">
        <f>IF(COUNTA($A149:$I149)=0,"",IF($A149="","Código ausente",IF(COUNTIF($A$4:$A$203,$A149)&gt;1,"Código duplicado",IF(OR($B149="",NOT(ISNUMBER($B149)),$B149&lt;'Premissas'!$B$2),"Data inválida",IF(OR(COUNTIF('Premissas'!$I$2:$I$3,$C149)=0,$D149="",$M149="Categoria não cadastrada",$C149&lt;&gt;$M149,$E149="",COUNTIF('Premissas'!$G$2:$G$21,$E149)=0,$F149="",$G149="",COUNTIF('Premissas'!$J$2:$J$10,$G149)=0,NOT(ISNUMBER($H149)),$H149&lt;=0,$I149="",COUNTIF('Premissas'!$K$2:$K$4,$I149)=0),"Corrigir dados obrigatórios","OK")))))</f>
        <v/>
      </c>
      <c r="O149" s="27">
        <f>IF(COUNTA($A149:$I149)=0,"",IF($N149&lt;&gt;"OK","Corrigir cadastro",IF(AND($C149="Despesa",$I149="Confirmado",$H149&gt;'Premissas'!$B$5),"Revisar despesa alta","Sem revisão")))</f>
        <v/>
      </c>
    </row>
    <row r="150" ht="30" customHeight="1">
      <c r="A150" s="23" t="n"/>
      <c r="B150" s="38" t="n"/>
      <c r="C150" s="23" t="n"/>
      <c r="D150" s="19" t="n"/>
      <c r="E150" s="19" t="n"/>
      <c r="F150" s="25" t="n"/>
      <c r="G150" s="23" t="n"/>
      <c r="H150" s="37" t="n"/>
      <c r="I150" s="23" t="n"/>
      <c r="J150" s="39">
        <f>IF(COUNTA($A150:$I150)=0,"",IF(AND($N150="OK",$I150="Confirmado",$C150="Receita"),$H150,0))</f>
        <v/>
      </c>
      <c r="K150" s="39">
        <f>IF(COUNTA($A150:$I150)=0,"",IF(AND($N150="OK",$I150="Confirmado",$C150="Despesa"),$H150,0))</f>
        <v/>
      </c>
      <c r="L150" s="39">
        <f>IF(COUNTA($A150:$I150)=0,"",'Premissas'!$B$3+SUM($J$4:J150)-SUM($K$4:K150))</f>
        <v/>
      </c>
      <c r="M150" s="27">
        <f>IF($D150="","",IFERROR(VLOOKUP($D150,'Premissas'!$D$2:$E$21,2,FALSE),"Categoria não cadastrada"))</f>
        <v/>
      </c>
      <c r="N150" s="27">
        <f>IF(COUNTA($A150:$I150)=0,"",IF($A150="","Código ausente",IF(COUNTIF($A$4:$A$203,$A150)&gt;1,"Código duplicado",IF(OR($B150="",NOT(ISNUMBER($B150)),$B150&lt;'Premissas'!$B$2),"Data inválida",IF(OR(COUNTIF('Premissas'!$I$2:$I$3,$C150)=0,$D150="",$M150="Categoria não cadastrada",$C150&lt;&gt;$M150,$E150="",COUNTIF('Premissas'!$G$2:$G$21,$E150)=0,$F150="",$G150="",COUNTIF('Premissas'!$J$2:$J$10,$G150)=0,NOT(ISNUMBER($H150)),$H150&lt;=0,$I150="",COUNTIF('Premissas'!$K$2:$K$4,$I150)=0),"Corrigir dados obrigatórios","OK")))))</f>
        <v/>
      </c>
      <c r="O150" s="27">
        <f>IF(COUNTA($A150:$I150)=0,"",IF($N150&lt;&gt;"OK","Corrigir cadastro",IF(AND($C150="Despesa",$I150="Confirmado",$H150&gt;'Premissas'!$B$5),"Revisar despesa alta","Sem revisão")))</f>
        <v/>
      </c>
    </row>
    <row r="151" ht="30" customHeight="1">
      <c r="A151" s="23" t="n"/>
      <c r="B151" s="38" t="n"/>
      <c r="C151" s="23" t="n"/>
      <c r="D151" s="19" t="n"/>
      <c r="E151" s="19" t="n"/>
      <c r="F151" s="25" t="n"/>
      <c r="G151" s="23" t="n"/>
      <c r="H151" s="37" t="n"/>
      <c r="I151" s="23" t="n"/>
      <c r="J151" s="39">
        <f>IF(COUNTA($A151:$I151)=0,"",IF(AND($N151="OK",$I151="Confirmado",$C151="Receita"),$H151,0))</f>
        <v/>
      </c>
      <c r="K151" s="39">
        <f>IF(COUNTA($A151:$I151)=0,"",IF(AND($N151="OK",$I151="Confirmado",$C151="Despesa"),$H151,0))</f>
        <v/>
      </c>
      <c r="L151" s="39">
        <f>IF(COUNTA($A151:$I151)=0,"",'Premissas'!$B$3+SUM($J$4:J151)-SUM($K$4:K151))</f>
        <v/>
      </c>
      <c r="M151" s="27">
        <f>IF($D151="","",IFERROR(VLOOKUP($D151,'Premissas'!$D$2:$E$21,2,FALSE),"Categoria não cadastrada"))</f>
        <v/>
      </c>
      <c r="N151" s="27">
        <f>IF(COUNTA($A151:$I151)=0,"",IF($A151="","Código ausente",IF(COUNTIF($A$4:$A$203,$A151)&gt;1,"Código duplicado",IF(OR($B151="",NOT(ISNUMBER($B151)),$B151&lt;'Premissas'!$B$2),"Data inválida",IF(OR(COUNTIF('Premissas'!$I$2:$I$3,$C151)=0,$D151="",$M151="Categoria não cadastrada",$C151&lt;&gt;$M151,$E151="",COUNTIF('Premissas'!$G$2:$G$21,$E151)=0,$F151="",$G151="",COUNTIF('Premissas'!$J$2:$J$10,$G151)=0,NOT(ISNUMBER($H151)),$H151&lt;=0,$I151="",COUNTIF('Premissas'!$K$2:$K$4,$I151)=0),"Corrigir dados obrigatórios","OK")))))</f>
        <v/>
      </c>
      <c r="O151" s="27">
        <f>IF(COUNTA($A151:$I151)=0,"",IF($N151&lt;&gt;"OK","Corrigir cadastro",IF(AND($C151="Despesa",$I151="Confirmado",$H151&gt;'Premissas'!$B$5),"Revisar despesa alta","Sem revisão")))</f>
        <v/>
      </c>
    </row>
    <row r="152" ht="30" customHeight="1">
      <c r="A152" s="23" t="n"/>
      <c r="B152" s="38" t="n"/>
      <c r="C152" s="23" t="n"/>
      <c r="D152" s="19" t="n"/>
      <c r="E152" s="19" t="n"/>
      <c r="F152" s="25" t="n"/>
      <c r="G152" s="23" t="n"/>
      <c r="H152" s="37" t="n"/>
      <c r="I152" s="23" t="n"/>
      <c r="J152" s="39">
        <f>IF(COUNTA($A152:$I152)=0,"",IF(AND($N152="OK",$I152="Confirmado",$C152="Receita"),$H152,0))</f>
        <v/>
      </c>
      <c r="K152" s="39">
        <f>IF(COUNTA($A152:$I152)=0,"",IF(AND($N152="OK",$I152="Confirmado",$C152="Despesa"),$H152,0))</f>
        <v/>
      </c>
      <c r="L152" s="39">
        <f>IF(COUNTA($A152:$I152)=0,"",'Premissas'!$B$3+SUM($J$4:J152)-SUM($K$4:K152))</f>
        <v/>
      </c>
      <c r="M152" s="27">
        <f>IF($D152="","",IFERROR(VLOOKUP($D152,'Premissas'!$D$2:$E$21,2,FALSE),"Categoria não cadastrada"))</f>
        <v/>
      </c>
      <c r="N152" s="27">
        <f>IF(COUNTA($A152:$I152)=0,"",IF($A152="","Código ausente",IF(COUNTIF($A$4:$A$203,$A152)&gt;1,"Código duplicado",IF(OR($B152="",NOT(ISNUMBER($B152)),$B152&lt;'Premissas'!$B$2),"Data inválida",IF(OR(COUNTIF('Premissas'!$I$2:$I$3,$C152)=0,$D152="",$M152="Categoria não cadastrada",$C152&lt;&gt;$M152,$E152="",COUNTIF('Premissas'!$G$2:$G$21,$E152)=0,$F152="",$G152="",COUNTIF('Premissas'!$J$2:$J$10,$G152)=0,NOT(ISNUMBER($H152)),$H152&lt;=0,$I152="",COUNTIF('Premissas'!$K$2:$K$4,$I152)=0),"Corrigir dados obrigatórios","OK")))))</f>
        <v/>
      </c>
      <c r="O152" s="27">
        <f>IF(COUNTA($A152:$I152)=0,"",IF($N152&lt;&gt;"OK","Corrigir cadastro",IF(AND($C152="Despesa",$I152="Confirmado",$H152&gt;'Premissas'!$B$5),"Revisar despesa alta","Sem revisão")))</f>
        <v/>
      </c>
    </row>
    <row r="153" ht="30" customHeight="1">
      <c r="A153" s="23" t="n"/>
      <c r="B153" s="38" t="n"/>
      <c r="C153" s="23" t="n"/>
      <c r="D153" s="19" t="n"/>
      <c r="E153" s="19" t="n"/>
      <c r="F153" s="25" t="n"/>
      <c r="G153" s="23" t="n"/>
      <c r="H153" s="37" t="n"/>
      <c r="I153" s="23" t="n"/>
      <c r="J153" s="39">
        <f>IF(COUNTA($A153:$I153)=0,"",IF(AND($N153="OK",$I153="Confirmado",$C153="Receita"),$H153,0))</f>
        <v/>
      </c>
      <c r="K153" s="39">
        <f>IF(COUNTA($A153:$I153)=0,"",IF(AND($N153="OK",$I153="Confirmado",$C153="Despesa"),$H153,0))</f>
        <v/>
      </c>
      <c r="L153" s="39">
        <f>IF(COUNTA($A153:$I153)=0,"",'Premissas'!$B$3+SUM($J$4:J153)-SUM($K$4:K153))</f>
        <v/>
      </c>
      <c r="M153" s="27">
        <f>IF($D153="","",IFERROR(VLOOKUP($D153,'Premissas'!$D$2:$E$21,2,FALSE),"Categoria não cadastrada"))</f>
        <v/>
      </c>
      <c r="N153" s="27">
        <f>IF(COUNTA($A153:$I153)=0,"",IF($A153="","Código ausente",IF(COUNTIF($A$4:$A$203,$A153)&gt;1,"Código duplicado",IF(OR($B153="",NOT(ISNUMBER($B153)),$B153&lt;'Premissas'!$B$2),"Data inválida",IF(OR(COUNTIF('Premissas'!$I$2:$I$3,$C153)=0,$D153="",$M153="Categoria não cadastrada",$C153&lt;&gt;$M153,$E153="",COUNTIF('Premissas'!$G$2:$G$21,$E153)=0,$F153="",$G153="",COUNTIF('Premissas'!$J$2:$J$10,$G153)=0,NOT(ISNUMBER($H153)),$H153&lt;=0,$I153="",COUNTIF('Premissas'!$K$2:$K$4,$I153)=0),"Corrigir dados obrigatórios","OK")))))</f>
        <v/>
      </c>
      <c r="O153" s="27">
        <f>IF(COUNTA($A153:$I153)=0,"",IF($N153&lt;&gt;"OK","Corrigir cadastro",IF(AND($C153="Despesa",$I153="Confirmado",$H153&gt;'Premissas'!$B$5),"Revisar despesa alta","Sem revisão")))</f>
        <v/>
      </c>
    </row>
    <row r="154" ht="30" customHeight="1">
      <c r="A154" s="23" t="n"/>
      <c r="B154" s="38" t="n"/>
      <c r="C154" s="23" t="n"/>
      <c r="D154" s="19" t="n"/>
      <c r="E154" s="19" t="n"/>
      <c r="F154" s="25" t="n"/>
      <c r="G154" s="23" t="n"/>
      <c r="H154" s="37" t="n"/>
      <c r="I154" s="23" t="n"/>
      <c r="J154" s="39">
        <f>IF(COUNTA($A154:$I154)=0,"",IF(AND($N154="OK",$I154="Confirmado",$C154="Receita"),$H154,0))</f>
        <v/>
      </c>
      <c r="K154" s="39">
        <f>IF(COUNTA($A154:$I154)=0,"",IF(AND($N154="OK",$I154="Confirmado",$C154="Despesa"),$H154,0))</f>
        <v/>
      </c>
      <c r="L154" s="39">
        <f>IF(COUNTA($A154:$I154)=0,"",'Premissas'!$B$3+SUM($J$4:J154)-SUM($K$4:K154))</f>
        <v/>
      </c>
      <c r="M154" s="27">
        <f>IF($D154="","",IFERROR(VLOOKUP($D154,'Premissas'!$D$2:$E$21,2,FALSE),"Categoria não cadastrada"))</f>
        <v/>
      </c>
      <c r="N154" s="27">
        <f>IF(COUNTA($A154:$I154)=0,"",IF($A154="","Código ausente",IF(COUNTIF($A$4:$A$203,$A154)&gt;1,"Código duplicado",IF(OR($B154="",NOT(ISNUMBER($B154)),$B154&lt;'Premissas'!$B$2),"Data inválida",IF(OR(COUNTIF('Premissas'!$I$2:$I$3,$C154)=0,$D154="",$M154="Categoria não cadastrada",$C154&lt;&gt;$M154,$E154="",COUNTIF('Premissas'!$G$2:$G$21,$E154)=0,$F154="",$G154="",COUNTIF('Premissas'!$J$2:$J$10,$G154)=0,NOT(ISNUMBER($H154)),$H154&lt;=0,$I154="",COUNTIF('Premissas'!$K$2:$K$4,$I154)=0),"Corrigir dados obrigatórios","OK")))))</f>
        <v/>
      </c>
      <c r="O154" s="27">
        <f>IF(COUNTA($A154:$I154)=0,"",IF($N154&lt;&gt;"OK","Corrigir cadastro",IF(AND($C154="Despesa",$I154="Confirmado",$H154&gt;'Premissas'!$B$5),"Revisar despesa alta","Sem revisão")))</f>
        <v/>
      </c>
    </row>
    <row r="155" ht="30" customHeight="1">
      <c r="A155" s="23" t="n"/>
      <c r="B155" s="38" t="n"/>
      <c r="C155" s="23" t="n"/>
      <c r="D155" s="19" t="n"/>
      <c r="E155" s="19" t="n"/>
      <c r="F155" s="25" t="n"/>
      <c r="G155" s="23" t="n"/>
      <c r="H155" s="37" t="n"/>
      <c r="I155" s="23" t="n"/>
      <c r="J155" s="39">
        <f>IF(COUNTA($A155:$I155)=0,"",IF(AND($N155="OK",$I155="Confirmado",$C155="Receita"),$H155,0))</f>
        <v/>
      </c>
      <c r="K155" s="39">
        <f>IF(COUNTA($A155:$I155)=0,"",IF(AND($N155="OK",$I155="Confirmado",$C155="Despesa"),$H155,0))</f>
        <v/>
      </c>
      <c r="L155" s="39">
        <f>IF(COUNTA($A155:$I155)=0,"",'Premissas'!$B$3+SUM($J$4:J155)-SUM($K$4:K155))</f>
        <v/>
      </c>
      <c r="M155" s="27">
        <f>IF($D155="","",IFERROR(VLOOKUP($D155,'Premissas'!$D$2:$E$21,2,FALSE),"Categoria não cadastrada"))</f>
        <v/>
      </c>
      <c r="N155" s="27">
        <f>IF(COUNTA($A155:$I155)=0,"",IF($A155="","Código ausente",IF(COUNTIF($A$4:$A$203,$A155)&gt;1,"Código duplicado",IF(OR($B155="",NOT(ISNUMBER($B155)),$B155&lt;'Premissas'!$B$2),"Data inválida",IF(OR(COUNTIF('Premissas'!$I$2:$I$3,$C155)=0,$D155="",$M155="Categoria não cadastrada",$C155&lt;&gt;$M155,$E155="",COUNTIF('Premissas'!$G$2:$G$21,$E155)=0,$F155="",$G155="",COUNTIF('Premissas'!$J$2:$J$10,$G155)=0,NOT(ISNUMBER($H155)),$H155&lt;=0,$I155="",COUNTIF('Premissas'!$K$2:$K$4,$I155)=0),"Corrigir dados obrigatórios","OK")))))</f>
        <v/>
      </c>
      <c r="O155" s="27">
        <f>IF(COUNTA($A155:$I155)=0,"",IF($N155&lt;&gt;"OK","Corrigir cadastro",IF(AND($C155="Despesa",$I155="Confirmado",$H155&gt;'Premissas'!$B$5),"Revisar despesa alta","Sem revisão")))</f>
        <v/>
      </c>
    </row>
    <row r="156" ht="30" customHeight="1">
      <c r="A156" s="23" t="n"/>
      <c r="B156" s="38" t="n"/>
      <c r="C156" s="23" t="n"/>
      <c r="D156" s="19" t="n"/>
      <c r="E156" s="19" t="n"/>
      <c r="F156" s="25" t="n"/>
      <c r="G156" s="23" t="n"/>
      <c r="H156" s="37" t="n"/>
      <c r="I156" s="23" t="n"/>
      <c r="J156" s="39">
        <f>IF(COUNTA($A156:$I156)=0,"",IF(AND($N156="OK",$I156="Confirmado",$C156="Receita"),$H156,0))</f>
        <v/>
      </c>
      <c r="K156" s="39">
        <f>IF(COUNTA($A156:$I156)=0,"",IF(AND($N156="OK",$I156="Confirmado",$C156="Despesa"),$H156,0))</f>
        <v/>
      </c>
      <c r="L156" s="39">
        <f>IF(COUNTA($A156:$I156)=0,"",'Premissas'!$B$3+SUM($J$4:J156)-SUM($K$4:K156))</f>
        <v/>
      </c>
      <c r="M156" s="27">
        <f>IF($D156="","",IFERROR(VLOOKUP($D156,'Premissas'!$D$2:$E$21,2,FALSE),"Categoria não cadastrada"))</f>
        <v/>
      </c>
      <c r="N156" s="27">
        <f>IF(COUNTA($A156:$I156)=0,"",IF($A156="","Código ausente",IF(COUNTIF($A$4:$A$203,$A156)&gt;1,"Código duplicado",IF(OR($B156="",NOT(ISNUMBER($B156)),$B156&lt;'Premissas'!$B$2),"Data inválida",IF(OR(COUNTIF('Premissas'!$I$2:$I$3,$C156)=0,$D156="",$M156="Categoria não cadastrada",$C156&lt;&gt;$M156,$E156="",COUNTIF('Premissas'!$G$2:$G$21,$E156)=0,$F156="",$G156="",COUNTIF('Premissas'!$J$2:$J$10,$G156)=0,NOT(ISNUMBER($H156)),$H156&lt;=0,$I156="",COUNTIF('Premissas'!$K$2:$K$4,$I156)=0),"Corrigir dados obrigatórios","OK")))))</f>
        <v/>
      </c>
      <c r="O156" s="27">
        <f>IF(COUNTA($A156:$I156)=0,"",IF($N156&lt;&gt;"OK","Corrigir cadastro",IF(AND($C156="Despesa",$I156="Confirmado",$H156&gt;'Premissas'!$B$5),"Revisar despesa alta","Sem revisão")))</f>
        <v/>
      </c>
    </row>
    <row r="157" ht="30" customHeight="1">
      <c r="A157" s="23" t="n"/>
      <c r="B157" s="38" t="n"/>
      <c r="C157" s="23" t="n"/>
      <c r="D157" s="19" t="n"/>
      <c r="E157" s="19" t="n"/>
      <c r="F157" s="25" t="n"/>
      <c r="G157" s="23" t="n"/>
      <c r="H157" s="37" t="n"/>
      <c r="I157" s="23" t="n"/>
      <c r="J157" s="39">
        <f>IF(COUNTA($A157:$I157)=0,"",IF(AND($N157="OK",$I157="Confirmado",$C157="Receita"),$H157,0))</f>
        <v/>
      </c>
      <c r="K157" s="39">
        <f>IF(COUNTA($A157:$I157)=0,"",IF(AND($N157="OK",$I157="Confirmado",$C157="Despesa"),$H157,0))</f>
        <v/>
      </c>
      <c r="L157" s="39">
        <f>IF(COUNTA($A157:$I157)=0,"",'Premissas'!$B$3+SUM($J$4:J157)-SUM($K$4:K157))</f>
        <v/>
      </c>
      <c r="M157" s="27">
        <f>IF($D157="","",IFERROR(VLOOKUP($D157,'Premissas'!$D$2:$E$21,2,FALSE),"Categoria não cadastrada"))</f>
        <v/>
      </c>
      <c r="N157" s="27">
        <f>IF(COUNTA($A157:$I157)=0,"",IF($A157="","Código ausente",IF(COUNTIF($A$4:$A$203,$A157)&gt;1,"Código duplicado",IF(OR($B157="",NOT(ISNUMBER($B157)),$B157&lt;'Premissas'!$B$2),"Data inválida",IF(OR(COUNTIF('Premissas'!$I$2:$I$3,$C157)=0,$D157="",$M157="Categoria não cadastrada",$C157&lt;&gt;$M157,$E157="",COUNTIF('Premissas'!$G$2:$G$21,$E157)=0,$F157="",$G157="",COUNTIF('Premissas'!$J$2:$J$10,$G157)=0,NOT(ISNUMBER($H157)),$H157&lt;=0,$I157="",COUNTIF('Premissas'!$K$2:$K$4,$I157)=0),"Corrigir dados obrigatórios","OK")))))</f>
        <v/>
      </c>
      <c r="O157" s="27">
        <f>IF(COUNTA($A157:$I157)=0,"",IF($N157&lt;&gt;"OK","Corrigir cadastro",IF(AND($C157="Despesa",$I157="Confirmado",$H157&gt;'Premissas'!$B$5),"Revisar despesa alta","Sem revisão")))</f>
        <v/>
      </c>
    </row>
    <row r="158" ht="30" customHeight="1">
      <c r="A158" s="23" t="n"/>
      <c r="B158" s="38" t="n"/>
      <c r="C158" s="23" t="n"/>
      <c r="D158" s="19" t="n"/>
      <c r="E158" s="19" t="n"/>
      <c r="F158" s="25" t="n"/>
      <c r="G158" s="23" t="n"/>
      <c r="H158" s="37" t="n"/>
      <c r="I158" s="23" t="n"/>
      <c r="J158" s="39">
        <f>IF(COUNTA($A158:$I158)=0,"",IF(AND($N158="OK",$I158="Confirmado",$C158="Receita"),$H158,0))</f>
        <v/>
      </c>
      <c r="K158" s="39">
        <f>IF(COUNTA($A158:$I158)=0,"",IF(AND($N158="OK",$I158="Confirmado",$C158="Despesa"),$H158,0))</f>
        <v/>
      </c>
      <c r="L158" s="39">
        <f>IF(COUNTA($A158:$I158)=0,"",'Premissas'!$B$3+SUM($J$4:J158)-SUM($K$4:K158))</f>
        <v/>
      </c>
      <c r="M158" s="27">
        <f>IF($D158="","",IFERROR(VLOOKUP($D158,'Premissas'!$D$2:$E$21,2,FALSE),"Categoria não cadastrada"))</f>
        <v/>
      </c>
      <c r="N158" s="27">
        <f>IF(COUNTA($A158:$I158)=0,"",IF($A158="","Código ausente",IF(COUNTIF($A$4:$A$203,$A158)&gt;1,"Código duplicado",IF(OR($B158="",NOT(ISNUMBER($B158)),$B158&lt;'Premissas'!$B$2),"Data inválida",IF(OR(COUNTIF('Premissas'!$I$2:$I$3,$C158)=0,$D158="",$M158="Categoria não cadastrada",$C158&lt;&gt;$M158,$E158="",COUNTIF('Premissas'!$G$2:$G$21,$E158)=0,$F158="",$G158="",COUNTIF('Premissas'!$J$2:$J$10,$G158)=0,NOT(ISNUMBER($H158)),$H158&lt;=0,$I158="",COUNTIF('Premissas'!$K$2:$K$4,$I158)=0),"Corrigir dados obrigatórios","OK")))))</f>
        <v/>
      </c>
      <c r="O158" s="27">
        <f>IF(COUNTA($A158:$I158)=0,"",IF($N158&lt;&gt;"OK","Corrigir cadastro",IF(AND($C158="Despesa",$I158="Confirmado",$H158&gt;'Premissas'!$B$5),"Revisar despesa alta","Sem revisão")))</f>
        <v/>
      </c>
    </row>
    <row r="159" ht="30" customHeight="1">
      <c r="A159" s="23" t="n"/>
      <c r="B159" s="38" t="n"/>
      <c r="C159" s="23" t="n"/>
      <c r="D159" s="19" t="n"/>
      <c r="E159" s="19" t="n"/>
      <c r="F159" s="25" t="n"/>
      <c r="G159" s="23" t="n"/>
      <c r="H159" s="37" t="n"/>
      <c r="I159" s="23" t="n"/>
      <c r="J159" s="39">
        <f>IF(COUNTA($A159:$I159)=0,"",IF(AND($N159="OK",$I159="Confirmado",$C159="Receita"),$H159,0))</f>
        <v/>
      </c>
      <c r="K159" s="39">
        <f>IF(COUNTA($A159:$I159)=0,"",IF(AND($N159="OK",$I159="Confirmado",$C159="Despesa"),$H159,0))</f>
        <v/>
      </c>
      <c r="L159" s="39">
        <f>IF(COUNTA($A159:$I159)=0,"",'Premissas'!$B$3+SUM($J$4:J159)-SUM($K$4:K159))</f>
        <v/>
      </c>
      <c r="M159" s="27">
        <f>IF($D159="","",IFERROR(VLOOKUP($D159,'Premissas'!$D$2:$E$21,2,FALSE),"Categoria não cadastrada"))</f>
        <v/>
      </c>
      <c r="N159" s="27">
        <f>IF(COUNTA($A159:$I159)=0,"",IF($A159="","Código ausente",IF(COUNTIF($A$4:$A$203,$A159)&gt;1,"Código duplicado",IF(OR($B159="",NOT(ISNUMBER($B159)),$B159&lt;'Premissas'!$B$2),"Data inválida",IF(OR(COUNTIF('Premissas'!$I$2:$I$3,$C159)=0,$D159="",$M159="Categoria não cadastrada",$C159&lt;&gt;$M159,$E159="",COUNTIF('Premissas'!$G$2:$G$21,$E159)=0,$F159="",$G159="",COUNTIF('Premissas'!$J$2:$J$10,$G159)=0,NOT(ISNUMBER($H159)),$H159&lt;=0,$I159="",COUNTIF('Premissas'!$K$2:$K$4,$I159)=0),"Corrigir dados obrigatórios","OK")))))</f>
        <v/>
      </c>
      <c r="O159" s="27">
        <f>IF(COUNTA($A159:$I159)=0,"",IF($N159&lt;&gt;"OK","Corrigir cadastro",IF(AND($C159="Despesa",$I159="Confirmado",$H159&gt;'Premissas'!$B$5),"Revisar despesa alta","Sem revisão")))</f>
        <v/>
      </c>
    </row>
    <row r="160" ht="30" customHeight="1">
      <c r="A160" s="23" t="n"/>
      <c r="B160" s="38" t="n"/>
      <c r="C160" s="23" t="n"/>
      <c r="D160" s="19" t="n"/>
      <c r="E160" s="19" t="n"/>
      <c r="F160" s="25" t="n"/>
      <c r="G160" s="23" t="n"/>
      <c r="H160" s="37" t="n"/>
      <c r="I160" s="23" t="n"/>
      <c r="J160" s="39">
        <f>IF(COUNTA($A160:$I160)=0,"",IF(AND($N160="OK",$I160="Confirmado",$C160="Receita"),$H160,0))</f>
        <v/>
      </c>
      <c r="K160" s="39">
        <f>IF(COUNTA($A160:$I160)=0,"",IF(AND($N160="OK",$I160="Confirmado",$C160="Despesa"),$H160,0))</f>
        <v/>
      </c>
      <c r="L160" s="39">
        <f>IF(COUNTA($A160:$I160)=0,"",'Premissas'!$B$3+SUM($J$4:J160)-SUM($K$4:K160))</f>
        <v/>
      </c>
      <c r="M160" s="27">
        <f>IF($D160="","",IFERROR(VLOOKUP($D160,'Premissas'!$D$2:$E$21,2,FALSE),"Categoria não cadastrada"))</f>
        <v/>
      </c>
      <c r="N160" s="27">
        <f>IF(COUNTA($A160:$I160)=0,"",IF($A160="","Código ausente",IF(COUNTIF($A$4:$A$203,$A160)&gt;1,"Código duplicado",IF(OR($B160="",NOT(ISNUMBER($B160)),$B160&lt;'Premissas'!$B$2),"Data inválida",IF(OR(COUNTIF('Premissas'!$I$2:$I$3,$C160)=0,$D160="",$M160="Categoria não cadastrada",$C160&lt;&gt;$M160,$E160="",COUNTIF('Premissas'!$G$2:$G$21,$E160)=0,$F160="",$G160="",COUNTIF('Premissas'!$J$2:$J$10,$G160)=0,NOT(ISNUMBER($H160)),$H160&lt;=0,$I160="",COUNTIF('Premissas'!$K$2:$K$4,$I160)=0),"Corrigir dados obrigatórios","OK")))))</f>
        <v/>
      </c>
      <c r="O160" s="27">
        <f>IF(COUNTA($A160:$I160)=0,"",IF($N160&lt;&gt;"OK","Corrigir cadastro",IF(AND($C160="Despesa",$I160="Confirmado",$H160&gt;'Premissas'!$B$5),"Revisar despesa alta","Sem revisão")))</f>
        <v/>
      </c>
    </row>
    <row r="161" ht="30" customHeight="1">
      <c r="A161" s="23" t="n"/>
      <c r="B161" s="38" t="n"/>
      <c r="C161" s="23" t="n"/>
      <c r="D161" s="19" t="n"/>
      <c r="E161" s="19" t="n"/>
      <c r="F161" s="25" t="n"/>
      <c r="G161" s="23" t="n"/>
      <c r="H161" s="37" t="n"/>
      <c r="I161" s="23" t="n"/>
      <c r="J161" s="39">
        <f>IF(COUNTA($A161:$I161)=0,"",IF(AND($N161="OK",$I161="Confirmado",$C161="Receita"),$H161,0))</f>
        <v/>
      </c>
      <c r="K161" s="39">
        <f>IF(COUNTA($A161:$I161)=0,"",IF(AND($N161="OK",$I161="Confirmado",$C161="Despesa"),$H161,0))</f>
        <v/>
      </c>
      <c r="L161" s="39">
        <f>IF(COUNTA($A161:$I161)=0,"",'Premissas'!$B$3+SUM($J$4:J161)-SUM($K$4:K161))</f>
        <v/>
      </c>
      <c r="M161" s="27">
        <f>IF($D161="","",IFERROR(VLOOKUP($D161,'Premissas'!$D$2:$E$21,2,FALSE),"Categoria não cadastrada"))</f>
        <v/>
      </c>
      <c r="N161" s="27">
        <f>IF(COUNTA($A161:$I161)=0,"",IF($A161="","Código ausente",IF(COUNTIF($A$4:$A$203,$A161)&gt;1,"Código duplicado",IF(OR($B161="",NOT(ISNUMBER($B161)),$B161&lt;'Premissas'!$B$2),"Data inválida",IF(OR(COUNTIF('Premissas'!$I$2:$I$3,$C161)=0,$D161="",$M161="Categoria não cadastrada",$C161&lt;&gt;$M161,$E161="",COUNTIF('Premissas'!$G$2:$G$21,$E161)=0,$F161="",$G161="",COUNTIF('Premissas'!$J$2:$J$10,$G161)=0,NOT(ISNUMBER($H161)),$H161&lt;=0,$I161="",COUNTIF('Premissas'!$K$2:$K$4,$I161)=0),"Corrigir dados obrigatórios","OK")))))</f>
        <v/>
      </c>
      <c r="O161" s="27">
        <f>IF(COUNTA($A161:$I161)=0,"",IF($N161&lt;&gt;"OK","Corrigir cadastro",IF(AND($C161="Despesa",$I161="Confirmado",$H161&gt;'Premissas'!$B$5),"Revisar despesa alta","Sem revisão")))</f>
        <v/>
      </c>
    </row>
    <row r="162" ht="30" customHeight="1">
      <c r="A162" s="23" t="n"/>
      <c r="B162" s="38" t="n"/>
      <c r="C162" s="23" t="n"/>
      <c r="D162" s="19" t="n"/>
      <c r="E162" s="19" t="n"/>
      <c r="F162" s="25" t="n"/>
      <c r="G162" s="23" t="n"/>
      <c r="H162" s="37" t="n"/>
      <c r="I162" s="23" t="n"/>
      <c r="J162" s="39">
        <f>IF(COUNTA($A162:$I162)=0,"",IF(AND($N162="OK",$I162="Confirmado",$C162="Receita"),$H162,0))</f>
        <v/>
      </c>
      <c r="K162" s="39">
        <f>IF(COUNTA($A162:$I162)=0,"",IF(AND($N162="OK",$I162="Confirmado",$C162="Despesa"),$H162,0))</f>
        <v/>
      </c>
      <c r="L162" s="39">
        <f>IF(COUNTA($A162:$I162)=0,"",'Premissas'!$B$3+SUM($J$4:J162)-SUM($K$4:K162))</f>
        <v/>
      </c>
      <c r="M162" s="27">
        <f>IF($D162="","",IFERROR(VLOOKUP($D162,'Premissas'!$D$2:$E$21,2,FALSE),"Categoria não cadastrada"))</f>
        <v/>
      </c>
      <c r="N162" s="27">
        <f>IF(COUNTA($A162:$I162)=0,"",IF($A162="","Código ausente",IF(COUNTIF($A$4:$A$203,$A162)&gt;1,"Código duplicado",IF(OR($B162="",NOT(ISNUMBER($B162)),$B162&lt;'Premissas'!$B$2),"Data inválida",IF(OR(COUNTIF('Premissas'!$I$2:$I$3,$C162)=0,$D162="",$M162="Categoria não cadastrada",$C162&lt;&gt;$M162,$E162="",COUNTIF('Premissas'!$G$2:$G$21,$E162)=0,$F162="",$G162="",COUNTIF('Premissas'!$J$2:$J$10,$G162)=0,NOT(ISNUMBER($H162)),$H162&lt;=0,$I162="",COUNTIF('Premissas'!$K$2:$K$4,$I162)=0),"Corrigir dados obrigatórios","OK")))))</f>
        <v/>
      </c>
      <c r="O162" s="27">
        <f>IF(COUNTA($A162:$I162)=0,"",IF($N162&lt;&gt;"OK","Corrigir cadastro",IF(AND($C162="Despesa",$I162="Confirmado",$H162&gt;'Premissas'!$B$5),"Revisar despesa alta","Sem revisão")))</f>
        <v/>
      </c>
    </row>
    <row r="163" ht="30" customHeight="1">
      <c r="A163" s="23" t="n"/>
      <c r="B163" s="38" t="n"/>
      <c r="C163" s="23" t="n"/>
      <c r="D163" s="19" t="n"/>
      <c r="E163" s="19" t="n"/>
      <c r="F163" s="25" t="n"/>
      <c r="G163" s="23" t="n"/>
      <c r="H163" s="37" t="n"/>
      <c r="I163" s="23" t="n"/>
      <c r="J163" s="39">
        <f>IF(COUNTA($A163:$I163)=0,"",IF(AND($N163="OK",$I163="Confirmado",$C163="Receita"),$H163,0))</f>
        <v/>
      </c>
      <c r="K163" s="39">
        <f>IF(COUNTA($A163:$I163)=0,"",IF(AND($N163="OK",$I163="Confirmado",$C163="Despesa"),$H163,0))</f>
        <v/>
      </c>
      <c r="L163" s="39">
        <f>IF(COUNTA($A163:$I163)=0,"",'Premissas'!$B$3+SUM($J$4:J163)-SUM($K$4:K163))</f>
        <v/>
      </c>
      <c r="M163" s="27">
        <f>IF($D163="","",IFERROR(VLOOKUP($D163,'Premissas'!$D$2:$E$21,2,FALSE),"Categoria não cadastrada"))</f>
        <v/>
      </c>
      <c r="N163" s="27">
        <f>IF(COUNTA($A163:$I163)=0,"",IF($A163="","Código ausente",IF(COUNTIF($A$4:$A$203,$A163)&gt;1,"Código duplicado",IF(OR($B163="",NOT(ISNUMBER($B163)),$B163&lt;'Premissas'!$B$2),"Data inválida",IF(OR(COUNTIF('Premissas'!$I$2:$I$3,$C163)=0,$D163="",$M163="Categoria não cadastrada",$C163&lt;&gt;$M163,$E163="",COUNTIF('Premissas'!$G$2:$G$21,$E163)=0,$F163="",$G163="",COUNTIF('Premissas'!$J$2:$J$10,$G163)=0,NOT(ISNUMBER($H163)),$H163&lt;=0,$I163="",COUNTIF('Premissas'!$K$2:$K$4,$I163)=0),"Corrigir dados obrigatórios","OK")))))</f>
        <v/>
      </c>
      <c r="O163" s="27">
        <f>IF(COUNTA($A163:$I163)=0,"",IF($N163&lt;&gt;"OK","Corrigir cadastro",IF(AND($C163="Despesa",$I163="Confirmado",$H163&gt;'Premissas'!$B$5),"Revisar despesa alta","Sem revisão")))</f>
        <v/>
      </c>
    </row>
    <row r="164" ht="30" customHeight="1">
      <c r="A164" s="23" t="n"/>
      <c r="B164" s="38" t="n"/>
      <c r="C164" s="23" t="n"/>
      <c r="D164" s="19" t="n"/>
      <c r="E164" s="19" t="n"/>
      <c r="F164" s="25" t="n"/>
      <c r="G164" s="23" t="n"/>
      <c r="H164" s="37" t="n"/>
      <c r="I164" s="23" t="n"/>
      <c r="J164" s="39">
        <f>IF(COUNTA($A164:$I164)=0,"",IF(AND($N164="OK",$I164="Confirmado",$C164="Receita"),$H164,0))</f>
        <v/>
      </c>
      <c r="K164" s="39">
        <f>IF(COUNTA($A164:$I164)=0,"",IF(AND($N164="OK",$I164="Confirmado",$C164="Despesa"),$H164,0))</f>
        <v/>
      </c>
      <c r="L164" s="39">
        <f>IF(COUNTA($A164:$I164)=0,"",'Premissas'!$B$3+SUM($J$4:J164)-SUM($K$4:K164))</f>
        <v/>
      </c>
      <c r="M164" s="27">
        <f>IF($D164="","",IFERROR(VLOOKUP($D164,'Premissas'!$D$2:$E$21,2,FALSE),"Categoria não cadastrada"))</f>
        <v/>
      </c>
      <c r="N164" s="27">
        <f>IF(COUNTA($A164:$I164)=0,"",IF($A164="","Código ausente",IF(COUNTIF($A$4:$A$203,$A164)&gt;1,"Código duplicado",IF(OR($B164="",NOT(ISNUMBER($B164)),$B164&lt;'Premissas'!$B$2),"Data inválida",IF(OR(COUNTIF('Premissas'!$I$2:$I$3,$C164)=0,$D164="",$M164="Categoria não cadastrada",$C164&lt;&gt;$M164,$E164="",COUNTIF('Premissas'!$G$2:$G$21,$E164)=0,$F164="",$G164="",COUNTIF('Premissas'!$J$2:$J$10,$G164)=0,NOT(ISNUMBER($H164)),$H164&lt;=0,$I164="",COUNTIF('Premissas'!$K$2:$K$4,$I164)=0),"Corrigir dados obrigatórios","OK")))))</f>
        <v/>
      </c>
      <c r="O164" s="27">
        <f>IF(COUNTA($A164:$I164)=0,"",IF($N164&lt;&gt;"OK","Corrigir cadastro",IF(AND($C164="Despesa",$I164="Confirmado",$H164&gt;'Premissas'!$B$5),"Revisar despesa alta","Sem revisão")))</f>
        <v/>
      </c>
    </row>
    <row r="165" ht="30" customHeight="1">
      <c r="A165" s="23" t="n"/>
      <c r="B165" s="38" t="n"/>
      <c r="C165" s="23" t="n"/>
      <c r="D165" s="19" t="n"/>
      <c r="E165" s="19" t="n"/>
      <c r="F165" s="25" t="n"/>
      <c r="G165" s="23" t="n"/>
      <c r="H165" s="37" t="n"/>
      <c r="I165" s="23" t="n"/>
      <c r="J165" s="39">
        <f>IF(COUNTA($A165:$I165)=0,"",IF(AND($N165="OK",$I165="Confirmado",$C165="Receita"),$H165,0))</f>
        <v/>
      </c>
      <c r="K165" s="39">
        <f>IF(COUNTA($A165:$I165)=0,"",IF(AND($N165="OK",$I165="Confirmado",$C165="Despesa"),$H165,0))</f>
        <v/>
      </c>
      <c r="L165" s="39">
        <f>IF(COUNTA($A165:$I165)=0,"",'Premissas'!$B$3+SUM($J$4:J165)-SUM($K$4:K165))</f>
        <v/>
      </c>
      <c r="M165" s="27">
        <f>IF($D165="","",IFERROR(VLOOKUP($D165,'Premissas'!$D$2:$E$21,2,FALSE),"Categoria não cadastrada"))</f>
        <v/>
      </c>
      <c r="N165" s="27">
        <f>IF(COUNTA($A165:$I165)=0,"",IF($A165="","Código ausente",IF(COUNTIF($A$4:$A$203,$A165)&gt;1,"Código duplicado",IF(OR($B165="",NOT(ISNUMBER($B165)),$B165&lt;'Premissas'!$B$2),"Data inválida",IF(OR(COUNTIF('Premissas'!$I$2:$I$3,$C165)=0,$D165="",$M165="Categoria não cadastrada",$C165&lt;&gt;$M165,$E165="",COUNTIF('Premissas'!$G$2:$G$21,$E165)=0,$F165="",$G165="",COUNTIF('Premissas'!$J$2:$J$10,$G165)=0,NOT(ISNUMBER($H165)),$H165&lt;=0,$I165="",COUNTIF('Premissas'!$K$2:$K$4,$I165)=0),"Corrigir dados obrigatórios","OK")))))</f>
        <v/>
      </c>
      <c r="O165" s="27">
        <f>IF(COUNTA($A165:$I165)=0,"",IF($N165&lt;&gt;"OK","Corrigir cadastro",IF(AND($C165="Despesa",$I165="Confirmado",$H165&gt;'Premissas'!$B$5),"Revisar despesa alta","Sem revisão")))</f>
        <v/>
      </c>
    </row>
    <row r="166" ht="30" customHeight="1">
      <c r="A166" s="23" t="n"/>
      <c r="B166" s="38" t="n"/>
      <c r="C166" s="23" t="n"/>
      <c r="D166" s="19" t="n"/>
      <c r="E166" s="19" t="n"/>
      <c r="F166" s="25" t="n"/>
      <c r="G166" s="23" t="n"/>
      <c r="H166" s="37" t="n"/>
      <c r="I166" s="23" t="n"/>
      <c r="J166" s="39">
        <f>IF(COUNTA($A166:$I166)=0,"",IF(AND($N166="OK",$I166="Confirmado",$C166="Receita"),$H166,0))</f>
        <v/>
      </c>
      <c r="K166" s="39">
        <f>IF(COUNTA($A166:$I166)=0,"",IF(AND($N166="OK",$I166="Confirmado",$C166="Despesa"),$H166,0))</f>
        <v/>
      </c>
      <c r="L166" s="39">
        <f>IF(COUNTA($A166:$I166)=0,"",'Premissas'!$B$3+SUM($J$4:J166)-SUM($K$4:K166))</f>
        <v/>
      </c>
      <c r="M166" s="27">
        <f>IF($D166="","",IFERROR(VLOOKUP($D166,'Premissas'!$D$2:$E$21,2,FALSE),"Categoria não cadastrada"))</f>
        <v/>
      </c>
      <c r="N166" s="27">
        <f>IF(COUNTA($A166:$I166)=0,"",IF($A166="","Código ausente",IF(COUNTIF($A$4:$A$203,$A166)&gt;1,"Código duplicado",IF(OR($B166="",NOT(ISNUMBER($B166)),$B166&lt;'Premissas'!$B$2),"Data inválida",IF(OR(COUNTIF('Premissas'!$I$2:$I$3,$C166)=0,$D166="",$M166="Categoria não cadastrada",$C166&lt;&gt;$M166,$E166="",COUNTIF('Premissas'!$G$2:$G$21,$E166)=0,$F166="",$G166="",COUNTIF('Premissas'!$J$2:$J$10,$G166)=0,NOT(ISNUMBER($H166)),$H166&lt;=0,$I166="",COUNTIF('Premissas'!$K$2:$K$4,$I166)=0),"Corrigir dados obrigatórios","OK")))))</f>
        <v/>
      </c>
      <c r="O166" s="27">
        <f>IF(COUNTA($A166:$I166)=0,"",IF($N166&lt;&gt;"OK","Corrigir cadastro",IF(AND($C166="Despesa",$I166="Confirmado",$H166&gt;'Premissas'!$B$5),"Revisar despesa alta","Sem revisão")))</f>
        <v/>
      </c>
    </row>
    <row r="167" ht="30" customHeight="1">
      <c r="A167" s="23" t="n"/>
      <c r="B167" s="38" t="n"/>
      <c r="C167" s="23" t="n"/>
      <c r="D167" s="19" t="n"/>
      <c r="E167" s="19" t="n"/>
      <c r="F167" s="25" t="n"/>
      <c r="G167" s="23" t="n"/>
      <c r="H167" s="37" t="n"/>
      <c r="I167" s="23" t="n"/>
      <c r="J167" s="39">
        <f>IF(COUNTA($A167:$I167)=0,"",IF(AND($N167="OK",$I167="Confirmado",$C167="Receita"),$H167,0))</f>
        <v/>
      </c>
      <c r="K167" s="39">
        <f>IF(COUNTA($A167:$I167)=0,"",IF(AND($N167="OK",$I167="Confirmado",$C167="Despesa"),$H167,0))</f>
        <v/>
      </c>
      <c r="L167" s="39">
        <f>IF(COUNTA($A167:$I167)=0,"",'Premissas'!$B$3+SUM($J$4:J167)-SUM($K$4:K167))</f>
        <v/>
      </c>
      <c r="M167" s="27">
        <f>IF($D167="","",IFERROR(VLOOKUP($D167,'Premissas'!$D$2:$E$21,2,FALSE),"Categoria não cadastrada"))</f>
        <v/>
      </c>
      <c r="N167" s="27">
        <f>IF(COUNTA($A167:$I167)=0,"",IF($A167="","Código ausente",IF(COUNTIF($A$4:$A$203,$A167)&gt;1,"Código duplicado",IF(OR($B167="",NOT(ISNUMBER($B167)),$B167&lt;'Premissas'!$B$2),"Data inválida",IF(OR(COUNTIF('Premissas'!$I$2:$I$3,$C167)=0,$D167="",$M167="Categoria não cadastrada",$C167&lt;&gt;$M167,$E167="",COUNTIF('Premissas'!$G$2:$G$21,$E167)=0,$F167="",$G167="",COUNTIF('Premissas'!$J$2:$J$10,$G167)=0,NOT(ISNUMBER($H167)),$H167&lt;=0,$I167="",COUNTIF('Premissas'!$K$2:$K$4,$I167)=0),"Corrigir dados obrigatórios","OK")))))</f>
        <v/>
      </c>
      <c r="O167" s="27">
        <f>IF(COUNTA($A167:$I167)=0,"",IF($N167&lt;&gt;"OK","Corrigir cadastro",IF(AND($C167="Despesa",$I167="Confirmado",$H167&gt;'Premissas'!$B$5),"Revisar despesa alta","Sem revisão")))</f>
        <v/>
      </c>
    </row>
    <row r="168" ht="30" customHeight="1">
      <c r="A168" s="23" t="n"/>
      <c r="B168" s="38" t="n"/>
      <c r="C168" s="23" t="n"/>
      <c r="D168" s="19" t="n"/>
      <c r="E168" s="19" t="n"/>
      <c r="F168" s="25" t="n"/>
      <c r="G168" s="23" t="n"/>
      <c r="H168" s="37" t="n"/>
      <c r="I168" s="23" t="n"/>
      <c r="J168" s="39">
        <f>IF(COUNTA($A168:$I168)=0,"",IF(AND($N168="OK",$I168="Confirmado",$C168="Receita"),$H168,0))</f>
        <v/>
      </c>
      <c r="K168" s="39">
        <f>IF(COUNTA($A168:$I168)=0,"",IF(AND($N168="OK",$I168="Confirmado",$C168="Despesa"),$H168,0))</f>
        <v/>
      </c>
      <c r="L168" s="39">
        <f>IF(COUNTA($A168:$I168)=0,"",'Premissas'!$B$3+SUM($J$4:J168)-SUM($K$4:K168))</f>
        <v/>
      </c>
      <c r="M168" s="27">
        <f>IF($D168="","",IFERROR(VLOOKUP($D168,'Premissas'!$D$2:$E$21,2,FALSE),"Categoria não cadastrada"))</f>
        <v/>
      </c>
      <c r="N168" s="27">
        <f>IF(COUNTA($A168:$I168)=0,"",IF($A168="","Código ausente",IF(COUNTIF($A$4:$A$203,$A168)&gt;1,"Código duplicado",IF(OR($B168="",NOT(ISNUMBER($B168)),$B168&lt;'Premissas'!$B$2),"Data inválida",IF(OR(COUNTIF('Premissas'!$I$2:$I$3,$C168)=0,$D168="",$M168="Categoria não cadastrada",$C168&lt;&gt;$M168,$E168="",COUNTIF('Premissas'!$G$2:$G$21,$E168)=0,$F168="",$G168="",COUNTIF('Premissas'!$J$2:$J$10,$G168)=0,NOT(ISNUMBER($H168)),$H168&lt;=0,$I168="",COUNTIF('Premissas'!$K$2:$K$4,$I168)=0),"Corrigir dados obrigatórios","OK")))))</f>
        <v/>
      </c>
      <c r="O168" s="27">
        <f>IF(COUNTA($A168:$I168)=0,"",IF($N168&lt;&gt;"OK","Corrigir cadastro",IF(AND($C168="Despesa",$I168="Confirmado",$H168&gt;'Premissas'!$B$5),"Revisar despesa alta","Sem revisão")))</f>
        <v/>
      </c>
    </row>
    <row r="169" ht="30" customHeight="1">
      <c r="A169" s="23" t="n"/>
      <c r="B169" s="38" t="n"/>
      <c r="C169" s="23" t="n"/>
      <c r="D169" s="19" t="n"/>
      <c r="E169" s="19" t="n"/>
      <c r="F169" s="25" t="n"/>
      <c r="G169" s="23" t="n"/>
      <c r="H169" s="37" t="n"/>
      <c r="I169" s="23" t="n"/>
      <c r="J169" s="39">
        <f>IF(COUNTA($A169:$I169)=0,"",IF(AND($N169="OK",$I169="Confirmado",$C169="Receita"),$H169,0))</f>
        <v/>
      </c>
      <c r="K169" s="39">
        <f>IF(COUNTA($A169:$I169)=0,"",IF(AND($N169="OK",$I169="Confirmado",$C169="Despesa"),$H169,0))</f>
        <v/>
      </c>
      <c r="L169" s="39">
        <f>IF(COUNTA($A169:$I169)=0,"",'Premissas'!$B$3+SUM($J$4:J169)-SUM($K$4:K169))</f>
        <v/>
      </c>
      <c r="M169" s="27">
        <f>IF($D169="","",IFERROR(VLOOKUP($D169,'Premissas'!$D$2:$E$21,2,FALSE),"Categoria não cadastrada"))</f>
        <v/>
      </c>
      <c r="N169" s="27">
        <f>IF(COUNTA($A169:$I169)=0,"",IF($A169="","Código ausente",IF(COUNTIF($A$4:$A$203,$A169)&gt;1,"Código duplicado",IF(OR($B169="",NOT(ISNUMBER($B169)),$B169&lt;'Premissas'!$B$2),"Data inválida",IF(OR(COUNTIF('Premissas'!$I$2:$I$3,$C169)=0,$D169="",$M169="Categoria não cadastrada",$C169&lt;&gt;$M169,$E169="",COUNTIF('Premissas'!$G$2:$G$21,$E169)=0,$F169="",$G169="",COUNTIF('Premissas'!$J$2:$J$10,$G169)=0,NOT(ISNUMBER($H169)),$H169&lt;=0,$I169="",COUNTIF('Premissas'!$K$2:$K$4,$I169)=0),"Corrigir dados obrigatórios","OK")))))</f>
        <v/>
      </c>
      <c r="O169" s="27">
        <f>IF(COUNTA($A169:$I169)=0,"",IF($N169&lt;&gt;"OK","Corrigir cadastro",IF(AND($C169="Despesa",$I169="Confirmado",$H169&gt;'Premissas'!$B$5),"Revisar despesa alta","Sem revisão")))</f>
        <v/>
      </c>
    </row>
    <row r="170" ht="30" customHeight="1">
      <c r="A170" s="23" t="n"/>
      <c r="B170" s="38" t="n"/>
      <c r="C170" s="23" t="n"/>
      <c r="D170" s="19" t="n"/>
      <c r="E170" s="19" t="n"/>
      <c r="F170" s="25" t="n"/>
      <c r="G170" s="23" t="n"/>
      <c r="H170" s="37" t="n"/>
      <c r="I170" s="23" t="n"/>
      <c r="J170" s="39">
        <f>IF(COUNTA($A170:$I170)=0,"",IF(AND($N170="OK",$I170="Confirmado",$C170="Receita"),$H170,0))</f>
        <v/>
      </c>
      <c r="K170" s="39">
        <f>IF(COUNTA($A170:$I170)=0,"",IF(AND($N170="OK",$I170="Confirmado",$C170="Despesa"),$H170,0))</f>
        <v/>
      </c>
      <c r="L170" s="39">
        <f>IF(COUNTA($A170:$I170)=0,"",'Premissas'!$B$3+SUM($J$4:J170)-SUM($K$4:K170))</f>
        <v/>
      </c>
      <c r="M170" s="27">
        <f>IF($D170="","",IFERROR(VLOOKUP($D170,'Premissas'!$D$2:$E$21,2,FALSE),"Categoria não cadastrada"))</f>
        <v/>
      </c>
      <c r="N170" s="27">
        <f>IF(COUNTA($A170:$I170)=0,"",IF($A170="","Código ausente",IF(COUNTIF($A$4:$A$203,$A170)&gt;1,"Código duplicado",IF(OR($B170="",NOT(ISNUMBER($B170)),$B170&lt;'Premissas'!$B$2),"Data inválida",IF(OR(COUNTIF('Premissas'!$I$2:$I$3,$C170)=0,$D170="",$M170="Categoria não cadastrada",$C170&lt;&gt;$M170,$E170="",COUNTIF('Premissas'!$G$2:$G$21,$E170)=0,$F170="",$G170="",COUNTIF('Premissas'!$J$2:$J$10,$G170)=0,NOT(ISNUMBER($H170)),$H170&lt;=0,$I170="",COUNTIF('Premissas'!$K$2:$K$4,$I170)=0),"Corrigir dados obrigatórios","OK")))))</f>
        <v/>
      </c>
      <c r="O170" s="27">
        <f>IF(COUNTA($A170:$I170)=0,"",IF($N170&lt;&gt;"OK","Corrigir cadastro",IF(AND($C170="Despesa",$I170="Confirmado",$H170&gt;'Premissas'!$B$5),"Revisar despesa alta","Sem revisão")))</f>
        <v/>
      </c>
    </row>
    <row r="171" ht="30" customHeight="1">
      <c r="A171" s="23" t="n"/>
      <c r="B171" s="38" t="n"/>
      <c r="C171" s="23" t="n"/>
      <c r="D171" s="19" t="n"/>
      <c r="E171" s="19" t="n"/>
      <c r="F171" s="25" t="n"/>
      <c r="G171" s="23" t="n"/>
      <c r="H171" s="37" t="n"/>
      <c r="I171" s="23" t="n"/>
      <c r="J171" s="39">
        <f>IF(COUNTA($A171:$I171)=0,"",IF(AND($N171="OK",$I171="Confirmado",$C171="Receita"),$H171,0))</f>
        <v/>
      </c>
      <c r="K171" s="39">
        <f>IF(COUNTA($A171:$I171)=0,"",IF(AND($N171="OK",$I171="Confirmado",$C171="Despesa"),$H171,0))</f>
        <v/>
      </c>
      <c r="L171" s="39">
        <f>IF(COUNTA($A171:$I171)=0,"",'Premissas'!$B$3+SUM($J$4:J171)-SUM($K$4:K171))</f>
        <v/>
      </c>
      <c r="M171" s="27">
        <f>IF($D171="","",IFERROR(VLOOKUP($D171,'Premissas'!$D$2:$E$21,2,FALSE),"Categoria não cadastrada"))</f>
        <v/>
      </c>
      <c r="N171" s="27">
        <f>IF(COUNTA($A171:$I171)=0,"",IF($A171="","Código ausente",IF(COUNTIF($A$4:$A$203,$A171)&gt;1,"Código duplicado",IF(OR($B171="",NOT(ISNUMBER($B171)),$B171&lt;'Premissas'!$B$2),"Data inválida",IF(OR(COUNTIF('Premissas'!$I$2:$I$3,$C171)=0,$D171="",$M171="Categoria não cadastrada",$C171&lt;&gt;$M171,$E171="",COUNTIF('Premissas'!$G$2:$G$21,$E171)=0,$F171="",$G171="",COUNTIF('Premissas'!$J$2:$J$10,$G171)=0,NOT(ISNUMBER($H171)),$H171&lt;=0,$I171="",COUNTIF('Premissas'!$K$2:$K$4,$I171)=0),"Corrigir dados obrigatórios","OK")))))</f>
        <v/>
      </c>
      <c r="O171" s="27">
        <f>IF(COUNTA($A171:$I171)=0,"",IF($N171&lt;&gt;"OK","Corrigir cadastro",IF(AND($C171="Despesa",$I171="Confirmado",$H171&gt;'Premissas'!$B$5),"Revisar despesa alta","Sem revisão")))</f>
        <v/>
      </c>
    </row>
    <row r="172" ht="30" customHeight="1">
      <c r="A172" s="23" t="n"/>
      <c r="B172" s="38" t="n"/>
      <c r="C172" s="23" t="n"/>
      <c r="D172" s="19" t="n"/>
      <c r="E172" s="19" t="n"/>
      <c r="F172" s="25" t="n"/>
      <c r="G172" s="23" t="n"/>
      <c r="H172" s="37" t="n"/>
      <c r="I172" s="23" t="n"/>
      <c r="J172" s="39">
        <f>IF(COUNTA($A172:$I172)=0,"",IF(AND($N172="OK",$I172="Confirmado",$C172="Receita"),$H172,0))</f>
        <v/>
      </c>
      <c r="K172" s="39">
        <f>IF(COUNTA($A172:$I172)=0,"",IF(AND($N172="OK",$I172="Confirmado",$C172="Despesa"),$H172,0))</f>
        <v/>
      </c>
      <c r="L172" s="39">
        <f>IF(COUNTA($A172:$I172)=0,"",'Premissas'!$B$3+SUM($J$4:J172)-SUM($K$4:K172))</f>
        <v/>
      </c>
      <c r="M172" s="27">
        <f>IF($D172="","",IFERROR(VLOOKUP($D172,'Premissas'!$D$2:$E$21,2,FALSE),"Categoria não cadastrada"))</f>
        <v/>
      </c>
      <c r="N172" s="27">
        <f>IF(COUNTA($A172:$I172)=0,"",IF($A172="","Código ausente",IF(COUNTIF($A$4:$A$203,$A172)&gt;1,"Código duplicado",IF(OR($B172="",NOT(ISNUMBER($B172)),$B172&lt;'Premissas'!$B$2),"Data inválida",IF(OR(COUNTIF('Premissas'!$I$2:$I$3,$C172)=0,$D172="",$M172="Categoria não cadastrada",$C172&lt;&gt;$M172,$E172="",COUNTIF('Premissas'!$G$2:$G$21,$E172)=0,$F172="",$G172="",COUNTIF('Premissas'!$J$2:$J$10,$G172)=0,NOT(ISNUMBER($H172)),$H172&lt;=0,$I172="",COUNTIF('Premissas'!$K$2:$K$4,$I172)=0),"Corrigir dados obrigatórios","OK")))))</f>
        <v/>
      </c>
      <c r="O172" s="27">
        <f>IF(COUNTA($A172:$I172)=0,"",IF($N172&lt;&gt;"OK","Corrigir cadastro",IF(AND($C172="Despesa",$I172="Confirmado",$H172&gt;'Premissas'!$B$5),"Revisar despesa alta","Sem revisão")))</f>
        <v/>
      </c>
    </row>
    <row r="173" ht="30" customHeight="1">
      <c r="A173" s="23" t="n"/>
      <c r="B173" s="38" t="n"/>
      <c r="C173" s="23" t="n"/>
      <c r="D173" s="19" t="n"/>
      <c r="E173" s="19" t="n"/>
      <c r="F173" s="25" t="n"/>
      <c r="G173" s="23" t="n"/>
      <c r="H173" s="37" t="n"/>
      <c r="I173" s="23" t="n"/>
      <c r="J173" s="39">
        <f>IF(COUNTA($A173:$I173)=0,"",IF(AND($N173="OK",$I173="Confirmado",$C173="Receita"),$H173,0))</f>
        <v/>
      </c>
      <c r="K173" s="39">
        <f>IF(COUNTA($A173:$I173)=0,"",IF(AND($N173="OK",$I173="Confirmado",$C173="Despesa"),$H173,0))</f>
        <v/>
      </c>
      <c r="L173" s="39">
        <f>IF(COUNTA($A173:$I173)=0,"",'Premissas'!$B$3+SUM($J$4:J173)-SUM($K$4:K173))</f>
        <v/>
      </c>
      <c r="M173" s="27">
        <f>IF($D173="","",IFERROR(VLOOKUP($D173,'Premissas'!$D$2:$E$21,2,FALSE),"Categoria não cadastrada"))</f>
        <v/>
      </c>
      <c r="N173" s="27">
        <f>IF(COUNTA($A173:$I173)=0,"",IF($A173="","Código ausente",IF(COUNTIF($A$4:$A$203,$A173)&gt;1,"Código duplicado",IF(OR($B173="",NOT(ISNUMBER($B173)),$B173&lt;'Premissas'!$B$2),"Data inválida",IF(OR(COUNTIF('Premissas'!$I$2:$I$3,$C173)=0,$D173="",$M173="Categoria não cadastrada",$C173&lt;&gt;$M173,$E173="",COUNTIF('Premissas'!$G$2:$G$21,$E173)=0,$F173="",$G173="",COUNTIF('Premissas'!$J$2:$J$10,$G173)=0,NOT(ISNUMBER($H173)),$H173&lt;=0,$I173="",COUNTIF('Premissas'!$K$2:$K$4,$I173)=0),"Corrigir dados obrigatórios","OK")))))</f>
        <v/>
      </c>
      <c r="O173" s="27">
        <f>IF(COUNTA($A173:$I173)=0,"",IF($N173&lt;&gt;"OK","Corrigir cadastro",IF(AND($C173="Despesa",$I173="Confirmado",$H173&gt;'Premissas'!$B$5),"Revisar despesa alta","Sem revisão")))</f>
        <v/>
      </c>
    </row>
    <row r="174" ht="30" customHeight="1">
      <c r="A174" s="23" t="n"/>
      <c r="B174" s="38" t="n"/>
      <c r="C174" s="23" t="n"/>
      <c r="D174" s="19" t="n"/>
      <c r="E174" s="19" t="n"/>
      <c r="F174" s="25" t="n"/>
      <c r="G174" s="23" t="n"/>
      <c r="H174" s="37" t="n"/>
      <c r="I174" s="23" t="n"/>
      <c r="J174" s="39">
        <f>IF(COUNTA($A174:$I174)=0,"",IF(AND($N174="OK",$I174="Confirmado",$C174="Receita"),$H174,0))</f>
        <v/>
      </c>
      <c r="K174" s="39">
        <f>IF(COUNTA($A174:$I174)=0,"",IF(AND($N174="OK",$I174="Confirmado",$C174="Despesa"),$H174,0))</f>
        <v/>
      </c>
      <c r="L174" s="39">
        <f>IF(COUNTA($A174:$I174)=0,"",'Premissas'!$B$3+SUM($J$4:J174)-SUM($K$4:K174))</f>
        <v/>
      </c>
      <c r="M174" s="27">
        <f>IF($D174="","",IFERROR(VLOOKUP($D174,'Premissas'!$D$2:$E$21,2,FALSE),"Categoria não cadastrada"))</f>
        <v/>
      </c>
      <c r="N174" s="27">
        <f>IF(COUNTA($A174:$I174)=0,"",IF($A174="","Código ausente",IF(COUNTIF($A$4:$A$203,$A174)&gt;1,"Código duplicado",IF(OR($B174="",NOT(ISNUMBER($B174)),$B174&lt;'Premissas'!$B$2),"Data inválida",IF(OR(COUNTIF('Premissas'!$I$2:$I$3,$C174)=0,$D174="",$M174="Categoria não cadastrada",$C174&lt;&gt;$M174,$E174="",COUNTIF('Premissas'!$G$2:$G$21,$E174)=0,$F174="",$G174="",COUNTIF('Premissas'!$J$2:$J$10,$G174)=0,NOT(ISNUMBER($H174)),$H174&lt;=0,$I174="",COUNTIF('Premissas'!$K$2:$K$4,$I174)=0),"Corrigir dados obrigatórios","OK")))))</f>
        <v/>
      </c>
      <c r="O174" s="27">
        <f>IF(COUNTA($A174:$I174)=0,"",IF($N174&lt;&gt;"OK","Corrigir cadastro",IF(AND($C174="Despesa",$I174="Confirmado",$H174&gt;'Premissas'!$B$5),"Revisar despesa alta","Sem revisão")))</f>
        <v/>
      </c>
    </row>
    <row r="175" ht="30" customHeight="1">
      <c r="A175" s="23" t="n"/>
      <c r="B175" s="38" t="n"/>
      <c r="C175" s="23" t="n"/>
      <c r="D175" s="19" t="n"/>
      <c r="E175" s="19" t="n"/>
      <c r="F175" s="25" t="n"/>
      <c r="G175" s="23" t="n"/>
      <c r="H175" s="37" t="n"/>
      <c r="I175" s="23" t="n"/>
      <c r="J175" s="39">
        <f>IF(COUNTA($A175:$I175)=0,"",IF(AND($N175="OK",$I175="Confirmado",$C175="Receita"),$H175,0))</f>
        <v/>
      </c>
      <c r="K175" s="39">
        <f>IF(COUNTA($A175:$I175)=0,"",IF(AND($N175="OK",$I175="Confirmado",$C175="Despesa"),$H175,0))</f>
        <v/>
      </c>
      <c r="L175" s="39">
        <f>IF(COUNTA($A175:$I175)=0,"",'Premissas'!$B$3+SUM($J$4:J175)-SUM($K$4:K175))</f>
        <v/>
      </c>
      <c r="M175" s="27">
        <f>IF($D175="","",IFERROR(VLOOKUP($D175,'Premissas'!$D$2:$E$21,2,FALSE),"Categoria não cadastrada"))</f>
        <v/>
      </c>
      <c r="N175" s="27">
        <f>IF(COUNTA($A175:$I175)=0,"",IF($A175="","Código ausente",IF(COUNTIF($A$4:$A$203,$A175)&gt;1,"Código duplicado",IF(OR($B175="",NOT(ISNUMBER($B175)),$B175&lt;'Premissas'!$B$2),"Data inválida",IF(OR(COUNTIF('Premissas'!$I$2:$I$3,$C175)=0,$D175="",$M175="Categoria não cadastrada",$C175&lt;&gt;$M175,$E175="",COUNTIF('Premissas'!$G$2:$G$21,$E175)=0,$F175="",$G175="",COUNTIF('Premissas'!$J$2:$J$10,$G175)=0,NOT(ISNUMBER($H175)),$H175&lt;=0,$I175="",COUNTIF('Premissas'!$K$2:$K$4,$I175)=0),"Corrigir dados obrigatórios","OK")))))</f>
        <v/>
      </c>
      <c r="O175" s="27">
        <f>IF(COUNTA($A175:$I175)=0,"",IF($N175&lt;&gt;"OK","Corrigir cadastro",IF(AND($C175="Despesa",$I175="Confirmado",$H175&gt;'Premissas'!$B$5),"Revisar despesa alta","Sem revisão")))</f>
        <v/>
      </c>
    </row>
    <row r="176" ht="30" customHeight="1">
      <c r="A176" s="23" t="n"/>
      <c r="B176" s="38" t="n"/>
      <c r="C176" s="23" t="n"/>
      <c r="D176" s="19" t="n"/>
      <c r="E176" s="19" t="n"/>
      <c r="F176" s="25" t="n"/>
      <c r="G176" s="23" t="n"/>
      <c r="H176" s="37" t="n"/>
      <c r="I176" s="23" t="n"/>
      <c r="J176" s="39">
        <f>IF(COUNTA($A176:$I176)=0,"",IF(AND($N176="OK",$I176="Confirmado",$C176="Receita"),$H176,0))</f>
        <v/>
      </c>
      <c r="K176" s="39">
        <f>IF(COUNTA($A176:$I176)=0,"",IF(AND($N176="OK",$I176="Confirmado",$C176="Despesa"),$H176,0))</f>
        <v/>
      </c>
      <c r="L176" s="39">
        <f>IF(COUNTA($A176:$I176)=0,"",'Premissas'!$B$3+SUM($J$4:J176)-SUM($K$4:K176))</f>
        <v/>
      </c>
      <c r="M176" s="27">
        <f>IF($D176="","",IFERROR(VLOOKUP($D176,'Premissas'!$D$2:$E$21,2,FALSE),"Categoria não cadastrada"))</f>
        <v/>
      </c>
      <c r="N176" s="27">
        <f>IF(COUNTA($A176:$I176)=0,"",IF($A176="","Código ausente",IF(COUNTIF($A$4:$A$203,$A176)&gt;1,"Código duplicado",IF(OR($B176="",NOT(ISNUMBER($B176)),$B176&lt;'Premissas'!$B$2),"Data inválida",IF(OR(COUNTIF('Premissas'!$I$2:$I$3,$C176)=0,$D176="",$M176="Categoria não cadastrada",$C176&lt;&gt;$M176,$E176="",COUNTIF('Premissas'!$G$2:$G$21,$E176)=0,$F176="",$G176="",COUNTIF('Premissas'!$J$2:$J$10,$G176)=0,NOT(ISNUMBER($H176)),$H176&lt;=0,$I176="",COUNTIF('Premissas'!$K$2:$K$4,$I176)=0),"Corrigir dados obrigatórios","OK")))))</f>
        <v/>
      </c>
      <c r="O176" s="27">
        <f>IF(COUNTA($A176:$I176)=0,"",IF($N176&lt;&gt;"OK","Corrigir cadastro",IF(AND($C176="Despesa",$I176="Confirmado",$H176&gt;'Premissas'!$B$5),"Revisar despesa alta","Sem revisão")))</f>
        <v/>
      </c>
    </row>
    <row r="177" ht="30" customHeight="1">
      <c r="A177" s="23" t="n"/>
      <c r="B177" s="38" t="n"/>
      <c r="C177" s="23" t="n"/>
      <c r="D177" s="19" t="n"/>
      <c r="E177" s="19" t="n"/>
      <c r="F177" s="25" t="n"/>
      <c r="G177" s="23" t="n"/>
      <c r="H177" s="37" t="n"/>
      <c r="I177" s="23" t="n"/>
      <c r="J177" s="39">
        <f>IF(COUNTA($A177:$I177)=0,"",IF(AND($N177="OK",$I177="Confirmado",$C177="Receita"),$H177,0))</f>
        <v/>
      </c>
      <c r="K177" s="39">
        <f>IF(COUNTA($A177:$I177)=0,"",IF(AND($N177="OK",$I177="Confirmado",$C177="Despesa"),$H177,0))</f>
        <v/>
      </c>
      <c r="L177" s="39">
        <f>IF(COUNTA($A177:$I177)=0,"",'Premissas'!$B$3+SUM($J$4:J177)-SUM($K$4:K177))</f>
        <v/>
      </c>
      <c r="M177" s="27">
        <f>IF($D177="","",IFERROR(VLOOKUP($D177,'Premissas'!$D$2:$E$21,2,FALSE),"Categoria não cadastrada"))</f>
        <v/>
      </c>
      <c r="N177" s="27">
        <f>IF(COUNTA($A177:$I177)=0,"",IF($A177="","Código ausente",IF(COUNTIF($A$4:$A$203,$A177)&gt;1,"Código duplicado",IF(OR($B177="",NOT(ISNUMBER($B177)),$B177&lt;'Premissas'!$B$2),"Data inválida",IF(OR(COUNTIF('Premissas'!$I$2:$I$3,$C177)=0,$D177="",$M177="Categoria não cadastrada",$C177&lt;&gt;$M177,$E177="",COUNTIF('Premissas'!$G$2:$G$21,$E177)=0,$F177="",$G177="",COUNTIF('Premissas'!$J$2:$J$10,$G177)=0,NOT(ISNUMBER($H177)),$H177&lt;=0,$I177="",COUNTIF('Premissas'!$K$2:$K$4,$I177)=0),"Corrigir dados obrigatórios","OK")))))</f>
        <v/>
      </c>
      <c r="O177" s="27">
        <f>IF(COUNTA($A177:$I177)=0,"",IF($N177&lt;&gt;"OK","Corrigir cadastro",IF(AND($C177="Despesa",$I177="Confirmado",$H177&gt;'Premissas'!$B$5),"Revisar despesa alta","Sem revisão")))</f>
        <v/>
      </c>
    </row>
    <row r="178" ht="30" customHeight="1">
      <c r="A178" s="23" t="n"/>
      <c r="B178" s="38" t="n"/>
      <c r="C178" s="23" t="n"/>
      <c r="D178" s="19" t="n"/>
      <c r="E178" s="19" t="n"/>
      <c r="F178" s="25" t="n"/>
      <c r="G178" s="23" t="n"/>
      <c r="H178" s="37" t="n"/>
      <c r="I178" s="23" t="n"/>
      <c r="J178" s="39">
        <f>IF(COUNTA($A178:$I178)=0,"",IF(AND($N178="OK",$I178="Confirmado",$C178="Receita"),$H178,0))</f>
        <v/>
      </c>
      <c r="K178" s="39">
        <f>IF(COUNTA($A178:$I178)=0,"",IF(AND($N178="OK",$I178="Confirmado",$C178="Despesa"),$H178,0))</f>
        <v/>
      </c>
      <c r="L178" s="39">
        <f>IF(COUNTA($A178:$I178)=0,"",'Premissas'!$B$3+SUM($J$4:J178)-SUM($K$4:K178))</f>
        <v/>
      </c>
      <c r="M178" s="27">
        <f>IF($D178="","",IFERROR(VLOOKUP($D178,'Premissas'!$D$2:$E$21,2,FALSE),"Categoria não cadastrada"))</f>
        <v/>
      </c>
      <c r="N178" s="27">
        <f>IF(COUNTA($A178:$I178)=0,"",IF($A178="","Código ausente",IF(COUNTIF($A$4:$A$203,$A178)&gt;1,"Código duplicado",IF(OR($B178="",NOT(ISNUMBER($B178)),$B178&lt;'Premissas'!$B$2),"Data inválida",IF(OR(COUNTIF('Premissas'!$I$2:$I$3,$C178)=0,$D178="",$M178="Categoria não cadastrada",$C178&lt;&gt;$M178,$E178="",COUNTIF('Premissas'!$G$2:$G$21,$E178)=0,$F178="",$G178="",COUNTIF('Premissas'!$J$2:$J$10,$G178)=0,NOT(ISNUMBER($H178)),$H178&lt;=0,$I178="",COUNTIF('Premissas'!$K$2:$K$4,$I178)=0),"Corrigir dados obrigatórios","OK")))))</f>
        <v/>
      </c>
      <c r="O178" s="27">
        <f>IF(COUNTA($A178:$I178)=0,"",IF($N178&lt;&gt;"OK","Corrigir cadastro",IF(AND($C178="Despesa",$I178="Confirmado",$H178&gt;'Premissas'!$B$5),"Revisar despesa alta","Sem revisão")))</f>
        <v/>
      </c>
    </row>
    <row r="179" ht="30" customHeight="1">
      <c r="A179" s="23" t="n"/>
      <c r="B179" s="38" t="n"/>
      <c r="C179" s="23" t="n"/>
      <c r="D179" s="19" t="n"/>
      <c r="E179" s="19" t="n"/>
      <c r="F179" s="25" t="n"/>
      <c r="G179" s="23" t="n"/>
      <c r="H179" s="37" t="n"/>
      <c r="I179" s="23" t="n"/>
      <c r="J179" s="39">
        <f>IF(COUNTA($A179:$I179)=0,"",IF(AND($N179="OK",$I179="Confirmado",$C179="Receita"),$H179,0))</f>
        <v/>
      </c>
      <c r="K179" s="39">
        <f>IF(COUNTA($A179:$I179)=0,"",IF(AND($N179="OK",$I179="Confirmado",$C179="Despesa"),$H179,0))</f>
        <v/>
      </c>
      <c r="L179" s="39">
        <f>IF(COUNTA($A179:$I179)=0,"",'Premissas'!$B$3+SUM($J$4:J179)-SUM($K$4:K179))</f>
        <v/>
      </c>
      <c r="M179" s="27">
        <f>IF($D179="","",IFERROR(VLOOKUP($D179,'Premissas'!$D$2:$E$21,2,FALSE),"Categoria não cadastrada"))</f>
        <v/>
      </c>
      <c r="N179" s="27">
        <f>IF(COUNTA($A179:$I179)=0,"",IF($A179="","Código ausente",IF(COUNTIF($A$4:$A$203,$A179)&gt;1,"Código duplicado",IF(OR($B179="",NOT(ISNUMBER($B179)),$B179&lt;'Premissas'!$B$2),"Data inválida",IF(OR(COUNTIF('Premissas'!$I$2:$I$3,$C179)=0,$D179="",$M179="Categoria não cadastrada",$C179&lt;&gt;$M179,$E179="",COUNTIF('Premissas'!$G$2:$G$21,$E179)=0,$F179="",$G179="",COUNTIF('Premissas'!$J$2:$J$10,$G179)=0,NOT(ISNUMBER($H179)),$H179&lt;=0,$I179="",COUNTIF('Premissas'!$K$2:$K$4,$I179)=0),"Corrigir dados obrigatórios","OK")))))</f>
        <v/>
      </c>
      <c r="O179" s="27">
        <f>IF(COUNTA($A179:$I179)=0,"",IF($N179&lt;&gt;"OK","Corrigir cadastro",IF(AND($C179="Despesa",$I179="Confirmado",$H179&gt;'Premissas'!$B$5),"Revisar despesa alta","Sem revisão")))</f>
        <v/>
      </c>
    </row>
    <row r="180" ht="30" customHeight="1">
      <c r="A180" s="23" t="n"/>
      <c r="B180" s="38" t="n"/>
      <c r="C180" s="23" t="n"/>
      <c r="D180" s="19" t="n"/>
      <c r="E180" s="19" t="n"/>
      <c r="F180" s="25" t="n"/>
      <c r="G180" s="23" t="n"/>
      <c r="H180" s="37" t="n"/>
      <c r="I180" s="23" t="n"/>
      <c r="J180" s="39">
        <f>IF(COUNTA($A180:$I180)=0,"",IF(AND($N180="OK",$I180="Confirmado",$C180="Receita"),$H180,0))</f>
        <v/>
      </c>
      <c r="K180" s="39">
        <f>IF(COUNTA($A180:$I180)=0,"",IF(AND($N180="OK",$I180="Confirmado",$C180="Despesa"),$H180,0))</f>
        <v/>
      </c>
      <c r="L180" s="39">
        <f>IF(COUNTA($A180:$I180)=0,"",'Premissas'!$B$3+SUM($J$4:J180)-SUM($K$4:K180))</f>
        <v/>
      </c>
      <c r="M180" s="27">
        <f>IF($D180="","",IFERROR(VLOOKUP($D180,'Premissas'!$D$2:$E$21,2,FALSE),"Categoria não cadastrada"))</f>
        <v/>
      </c>
      <c r="N180" s="27">
        <f>IF(COUNTA($A180:$I180)=0,"",IF($A180="","Código ausente",IF(COUNTIF($A$4:$A$203,$A180)&gt;1,"Código duplicado",IF(OR($B180="",NOT(ISNUMBER($B180)),$B180&lt;'Premissas'!$B$2),"Data inválida",IF(OR(COUNTIF('Premissas'!$I$2:$I$3,$C180)=0,$D180="",$M180="Categoria não cadastrada",$C180&lt;&gt;$M180,$E180="",COUNTIF('Premissas'!$G$2:$G$21,$E180)=0,$F180="",$G180="",COUNTIF('Premissas'!$J$2:$J$10,$G180)=0,NOT(ISNUMBER($H180)),$H180&lt;=0,$I180="",COUNTIF('Premissas'!$K$2:$K$4,$I180)=0),"Corrigir dados obrigatórios","OK")))))</f>
        <v/>
      </c>
      <c r="O180" s="27">
        <f>IF(COUNTA($A180:$I180)=0,"",IF($N180&lt;&gt;"OK","Corrigir cadastro",IF(AND($C180="Despesa",$I180="Confirmado",$H180&gt;'Premissas'!$B$5),"Revisar despesa alta","Sem revisão")))</f>
        <v/>
      </c>
    </row>
    <row r="181" ht="30" customHeight="1">
      <c r="A181" s="23" t="n"/>
      <c r="B181" s="38" t="n"/>
      <c r="C181" s="23" t="n"/>
      <c r="D181" s="19" t="n"/>
      <c r="E181" s="19" t="n"/>
      <c r="F181" s="25" t="n"/>
      <c r="G181" s="23" t="n"/>
      <c r="H181" s="37" t="n"/>
      <c r="I181" s="23" t="n"/>
      <c r="J181" s="39">
        <f>IF(COUNTA($A181:$I181)=0,"",IF(AND($N181="OK",$I181="Confirmado",$C181="Receita"),$H181,0))</f>
        <v/>
      </c>
      <c r="K181" s="39">
        <f>IF(COUNTA($A181:$I181)=0,"",IF(AND($N181="OK",$I181="Confirmado",$C181="Despesa"),$H181,0))</f>
        <v/>
      </c>
      <c r="L181" s="39">
        <f>IF(COUNTA($A181:$I181)=0,"",'Premissas'!$B$3+SUM($J$4:J181)-SUM($K$4:K181))</f>
        <v/>
      </c>
      <c r="M181" s="27">
        <f>IF($D181="","",IFERROR(VLOOKUP($D181,'Premissas'!$D$2:$E$21,2,FALSE),"Categoria não cadastrada"))</f>
        <v/>
      </c>
      <c r="N181" s="27">
        <f>IF(COUNTA($A181:$I181)=0,"",IF($A181="","Código ausente",IF(COUNTIF($A$4:$A$203,$A181)&gt;1,"Código duplicado",IF(OR($B181="",NOT(ISNUMBER($B181)),$B181&lt;'Premissas'!$B$2),"Data inválida",IF(OR(COUNTIF('Premissas'!$I$2:$I$3,$C181)=0,$D181="",$M181="Categoria não cadastrada",$C181&lt;&gt;$M181,$E181="",COUNTIF('Premissas'!$G$2:$G$21,$E181)=0,$F181="",$G181="",COUNTIF('Premissas'!$J$2:$J$10,$G181)=0,NOT(ISNUMBER($H181)),$H181&lt;=0,$I181="",COUNTIF('Premissas'!$K$2:$K$4,$I181)=0),"Corrigir dados obrigatórios","OK")))))</f>
        <v/>
      </c>
      <c r="O181" s="27">
        <f>IF(COUNTA($A181:$I181)=0,"",IF($N181&lt;&gt;"OK","Corrigir cadastro",IF(AND($C181="Despesa",$I181="Confirmado",$H181&gt;'Premissas'!$B$5),"Revisar despesa alta","Sem revisão")))</f>
        <v/>
      </c>
    </row>
    <row r="182" ht="30" customHeight="1">
      <c r="A182" s="23" t="n"/>
      <c r="B182" s="38" t="n"/>
      <c r="C182" s="23" t="n"/>
      <c r="D182" s="19" t="n"/>
      <c r="E182" s="19" t="n"/>
      <c r="F182" s="25" t="n"/>
      <c r="G182" s="23" t="n"/>
      <c r="H182" s="37" t="n"/>
      <c r="I182" s="23" t="n"/>
      <c r="J182" s="39">
        <f>IF(COUNTA($A182:$I182)=0,"",IF(AND($N182="OK",$I182="Confirmado",$C182="Receita"),$H182,0))</f>
        <v/>
      </c>
      <c r="K182" s="39">
        <f>IF(COUNTA($A182:$I182)=0,"",IF(AND($N182="OK",$I182="Confirmado",$C182="Despesa"),$H182,0))</f>
        <v/>
      </c>
      <c r="L182" s="39">
        <f>IF(COUNTA($A182:$I182)=0,"",'Premissas'!$B$3+SUM($J$4:J182)-SUM($K$4:K182))</f>
        <v/>
      </c>
      <c r="M182" s="27">
        <f>IF($D182="","",IFERROR(VLOOKUP($D182,'Premissas'!$D$2:$E$21,2,FALSE),"Categoria não cadastrada"))</f>
        <v/>
      </c>
      <c r="N182" s="27">
        <f>IF(COUNTA($A182:$I182)=0,"",IF($A182="","Código ausente",IF(COUNTIF($A$4:$A$203,$A182)&gt;1,"Código duplicado",IF(OR($B182="",NOT(ISNUMBER($B182)),$B182&lt;'Premissas'!$B$2),"Data inválida",IF(OR(COUNTIF('Premissas'!$I$2:$I$3,$C182)=0,$D182="",$M182="Categoria não cadastrada",$C182&lt;&gt;$M182,$E182="",COUNTIF('Premissas'!$G$2:$G$21,$E182)=0,$F182="",$G182="",COUNTIF('Premissas'!$J$2:$J$10,$G182)=0,NOT(ISNUMBER($H182)),$H182&lt;=0,$I182="",COUNTIF('Premissas'!$K$2:$K$4,$I182)=0),"Corrigir dados obrigatórios","OK")))))</f>
        <v/>
      </c>
      <c r="O182" s="27">
        <f>IF(COUNTA($A182:$I182)=0,"",IF($N182&lt;&gt;"OK","Corrigir cadastro",IF(AND($C182="Despesa",$I182="Confirmado",$H182&gt;'Premissas'!$B$5),"Revisar despesa alta","Sem revisão")))</f>
        <v/>
      </c>
    </row>
    <row r="183" ht="30" customHeight="1">
      <c r="A183" s="23" t="n"/>
      <c r="B183" s="38" t="n"/>
      <c r="C183" s="23" t="n"/>
      <c r="D183" s="19" t="n"/>
      <c r="E183" s="19" t="n"/>
      <c r="F183" s="25" t="n"/>
      <c r="G183" s="23" t="n"/>
      <c r="H183" s="37" t="n"/>
      <c r="I183" s="23" t="n"/>
      <c r="J183" s="39">
        <f>IF(COUNTA($A183:$I183)=0,"",IF(AND($N183="OK",$I183="Confirmado",$C183="Receita"),$H183,0))</f>
        <v/>
      </c>
      <c r="K183" s="39">
        <f>IF(COUNTA($A183:$I183)=0,"",IF(AND($N183="OK",$I183="Confirmado",$C183="Despesa"),$H183,0))</f>
        <v/>
      </c>
      <c r="L183" s="39">
        <f>IF(COUNTA($A183:$I183)=0,"",'Premissas'!$B$3+SUM($J$4:J183)-SUM($K$4:K183))</f>
        <v/>
      </c>
      <c r="M183" s="27">
        <f>IF($D183="","",IFERROR(VLOOKUP($D183,'Premissas'!$D$2:$E$21,2,FALSE),"Categoria não cadastrada"))</f>
        <v/>
      </c>
      <c r="N183" s="27">
        <f>IF(COUNTA($A183:$I183)=0,"",IF($A183="","Código ausente",IF(COUNTIF($A$4:$A$203,$A183)&gt;1,"Código duplicado",IF(OR($B183="",NOT(ISNUMBER($B183)),$B183&lt;'Premissas'!$B$2),"Data inválida",IF(OR(COUNTIF('Premissas'!$I$2:$I$3,$C183)=0,$D183="",$M183="Categoria não cadastrada",$C183&lt;&gt;$M183,$E183="",COUNTIF('Premissas'!$G$2:$G$21,$E183)=0,$F183="",$G183="",COUNTIF('Premissas'!$J$2:$J$10,$G183)=0,NOT(ISNUMBER($H183)),$H183&lt;=0,$I183="",COUNTIF('Premissas'!$K$2:$K$4,$I183)=0),"Corrigir dados obrigatórios","OK")))))</f>
        <v/>
      </c>
      <c r="O183" s="27">
        <f>IF(COUNTA($A183:$I183)=0,"",IF($N183&lt;&gt;"OK","Corrigir cadastro",IF(AND($C183="Despesa",$I183="Confirmado",$H183&gt;'Premissas'!$B$5),"Revisar despesa alta","Sem revisão")))</f>
        <v/>
      </c>
    </row>
    <row r="184" ht="30" customHeight="1">
      <c r="A184" s="23" t="n"/>
      <c r="B184" s="38" t="n"/>
      <c r="C184" s="23" t="n"/>
      <c r="D184" s="19" t="n"/>
      <c r="E184" s="19" t="n"/>
      <c r="F184" s="25" t="n"/>
      <c r="G184" s="23" t="n"/>
      <c r="H184" s="37" t="n"/>
      <c r="I184" s="23" t="n"/>
      <c r="J184" s="39">
        <f>IF(COUNTA($A184:$I184)=0,"",IF(AND($N184="OK",$I184="Confirmado",$C184="Receita"),$H184,0))</f>
        <v/>
      </c>
      <c r="K184" s="39">
        <f>IF(COUNTA($A184:$I184)=0,"",IF(AND($N184="OK",$I184="Confirmado",$C184="Despesa"),$H184,0))</f>
        <v/>
      </c>
      <c r="L184" s="39">
        <f>IF(COUNTA($A184:$I184)=0,"",'Premissas'!$B$3+SUM($J$4:J184)-SUM($K$4:K184))</f>
        <v/>
      </c>
      <c r="M184" s="27">
        <f>IF($D184="","",IFERROR(VLOOKUP($D184,'Premissas'!$D$2:$E$21,2,FALSE),"Categoria não cadastrada"))</f>
        <v/>
      </c>
      <c r="N184" s="27">
        <f>IF(COUNTA($A184:$I184)=0,"",IF($A184="","Código ausente",IF(COUNTIF($A$4:$A$203,$A184)&gt;1,"Código duplicado",IF(OR($B184="",NOT(ISNUMBER($B184)),$B184&lt;'Premissas'!$B$2),"Data inválida",IF(OR(COUNTIF('Premissas'!$I$2:$I$3,$C184)=0,$D184="",$M184="Categoria não cadastrada",$C184&lt;&gt;$M184,$E184="",COUNTIF('Premissas'!$G$2:$G$21,$E184)=0,$F184="",$G184="",COUNTIF('Premissas'!$J$2:$J$10,$G184)=0,NOT(ISNUMBER($H184)),$H184&lt;=0,$I184="",COUNTIF('Premissas'!$K$2:$K$4,$I184)=0),"Corrigir dados obrigatórios","OK")))))</f>
        <v/>
      </c>
      <c r="O184" s="27">
        <f>IF(COUNTA($A184:$I184)=0,"",IF($N184&lt;&gt;"OK","Corrigir cadastro",IF(AND($C184="Despesa",$I184="Confirmado",$H184&gt;'Premissas'!$B$5),"Revisar despesa alta","Sem revisão")))</f>
        <v/>
      </c>
    </row>
    <row r="185" ht="30" customHeight="1">
      <c r="A185" s="23" t="n"/>
      <c r="B185" s="38" t="n"/>
      <c r="C185" s="23" t="n"/>
      <c r="D185" s="19" t="n"/>
      <c r="E185" s="19" t="n"/>
      <c r="F185" s="25" t="n"/>
      <c r="G185" s="23" t="n"/>
      <c r="H185" s="37" t="n"/>
      <c r="I185" s="23" t="n"/>
      <c r="J185" s="39">
        <f>IF(COUNTA($A185:$I185)=0,"",IF(AND($N185="OK",$I185="Confirmado",$C185="Receita"),$H185,0))</f>
        <v/>
      </c>
      <c r="K185" s="39">
        <f>IF(COUNTA($A185:$I185)=0,"",IF(AND($N185="OK",$I185="Confirmado",$C185="Despesa"),$H185,0))</f>
        <v/>
      </c>
      <c r="L185" s="39">
        <f>IF(COUNTA($A185:$I185)=0,"",'Premissas'!$B$3+SUM($J$4:J185)-SUM($K$4:K185))</f>
        <v/>
      </c>
      <c r="M185" s="27">
        <f>IF($D185="","",IFERROR(VLOOKUP($D185,'Premissas'!$D$2:$E$21,2,FALSE),"Categoria não cadastrada"))</f>
        <v/>
      </c>
      <c r="N185" s="27">
        <f>IF(COUNTA($A185:$I185)=0,"",IF($A185="","Código ausente",IF(COUNTIF($A$4:$A$203,$A185)&gt;1,"Código duplicado",IF(OR($B185="",NOT(ISNUMBER($B185)),$B185&lt;'Premissas'!$B$2),"Data inválida",IF(OR(COUNTIF('Premissas'!$I$2:$I$3,$C185)=0,$D185="",$M185="Categoria não cadastrada",$C185&lt;&gt;$M185,$E185="",COUNTIF('Premissas'!$G$2:$G$21,$E185)=0,$F185="",$G185="",COUNTIF('Premissas'!$J$2:$J$10,$G185)=0,NOT(ISNUMBER($H185)),$H185&lt;=0,$I185="",COUNTIF('Premissas'!$K$2:$K$4,$I185)=0),"Corrigir dados obrigatórios","OK")))))</f>
        <v/>
      </c>
      <c r="O185" s="27">
        <f>IF(COUNTA($A185:$I185)=0,"",IF($N185&lt;&gt;"OK","Corrigir cadastro",IF(AND($C185="Despesa",$I185="Confirmado",$H185&gt;'Premissas'!$B$5),"Revisar despesa alta","Sem revisão")))</f>
        <v/>
      </c>
    </row>
    <row r="186" ht="30" customHeight="1">
      <c r="A186" s="23" t="n"/>
      <c r="B186" s="38" t="n"/>
      <c r="C186" s="23" t="n"/>
      <c r="D186" s="19" t="n"/>
      <c r="E186" s="19" t="n"/>
      <c r="F186" s="25" t="n"/>
      <c r="G186" s="23" t="n"/>
      <c r="H186" s="37" t="n"/>
      <c r="I186" s="23" t="n"/>
      <c r="J186" s="39">
        <f>IF(COUNTA($A186:$I186)=0,"",IF(AND($N186="OK",$I186="Confirmado",$C186="Receita"),$H186,0))</f>
        <v/>
      </c>
      <c r="K186" s="39">
        <f>IF(COUNTA($A186:$I186)=0,"",IF(AND($N186="OK",$I186="Confirmado",$C186="Despesa"),$H186,0))</f>
        <v/>
      </c>
      <c r="L186" s="39">
        <f>IF(COUNTA($A186:$I186)=0,"",'Premissas'!$B$3+SUM($J$4:J186)-SUM($K$4:K186))</f>
        <v/>
      </c>
      <c r="M186" s="27">
        <f>IF($D186="","",IFERROR(VLOOKUP($D186,'Premissas'!$D$2:$E$21,2,FALSE),"Categoria não cadastrada"))</f>
        <v/>
      </c>
      <c r="N186" s="27">
        <f>IF(COUNTA($A186:$I186)=0,"",IF($A186="","Código ausente",IF(COUNTIF($A$4:$A$203,$A186)&gt;1,"Código duplicado",IF(OR($B186="",NOT(ISNUMBER($B186)),$B186&lt;'Premissas'!$B$2),"Data inválida",IF(OR(COUNTIF('Premissas'!$I$2:$I$3,$C186)=0,$D186="",$M186="Categoria não cadastrada",$C186&lt;&gt;$M186,$E186="",COUNTIF('Premissas'!$G$2:$G$21,$E186)=0,$F186="",$G186="",COUNTIF('Premissas'!$J$2:$J$10,$G186)=0,NOT(ISNUMBER($H186)),$H186&lt;=0,$I186="",COUNTIF('Premissas'!$K$2:$K$4,$I186)=0),"Corrigir dados obrigatórios","OK")))))</f>
        <v/>
      </c>
      <c r="O186" s="27">
        <f>IF(COUNTA($A186:$I186)=0,"",IF($N186&lt;&gt;"OK","Corrigir cadastro",IF(AND($C186="Despesa",$I186="Confirmado",$H186&gt;'Premissas'!$B$5),"Revisar despesa alta","Sem revisão")))</f>
        <v/>
      </c>
    </row>
    <row r="187" ht="30" customHeight="1">
      <c r="A187" s="23" t="n"/>
      <c r="B187" s="38" t="n"/>
      <c r="C187" s="23" t="n"/>
      <c r="D187" s="19" t="n"/>
      <c r="E187" s="19" t="n"/>
      <c r="F187" s="25" t="n"/>
      <c r="G187" s="23" t="n"/>
      <c r="H187" s="37" t="n"/>
      <c r="I187" s="23" t="n"/>
      <c r="J187" s="39">
        <f>IF(COUNTA($A187:$I187)=0,"",IF(AND($N187="OK",$I187="Confirmado",$C187="Receita"),$H187,0))</f>
        <v/>
      </c>
      <c r="K187" s="39">
        <f>IF(COUNTA($A187:$I187)=0,"",IF(AND($N187="OK",$I187="Confirmado",$C187="Despesa"),$H187,0))</f>
        <v/>
      </c>
      <c r="L187" s="39">
        <f>IF(COUNTA($A187:$I187)=0,"",'Premissas'!$B$3+SUM($J$4:J187)-SUM($K$4:K187))</f>
        <v/>
      </c>
      <c r="M187" s="27">
        <f>IF($D187="","",IFERROR(VLOOKUP($D187,'Premissas'!$D$2:$E$21,2,FALSE),"Categoria não cadastrada"))</f>
        <v/>
      </c>
      <c r="N187" s="27">
        <f>IF(COUNTA($A187:$I187)=0,"",IF($A187="","Código ausente",IF(COUNTIF($A$4:$A$203,$A187)&gt;1,"Código duplicado",IF(OR($B187="",NOT(ISNUMBER($B187)),$B187&lt;'Premissas'!$B$2),"Data inválida",IF(OR(COUNTIF('Premissas'!$I$2:$I$3,$C187)=0,$D187="",$M187="Categoria não cadastrada",$C187&lt;&gt;$M187,$E187="",COUNTIF('Premissas'!$G$2:$G$21,$E187)=0,$F187="",$G187="",COUNTIF('Premissas'!$J$2:$J$10,$G187)=0,NOT(ISNUMBER($H187)),$H187&lt;=0,$I187="",COUNTIF('Premissas'!$K$2:$K$4,$I187)=0),"Corrigir dados obrigatórios","OK")))))</f>
        <v/>
      </c>
      <c r="O187" s="27">
        <f>IF(COUNTA($A187:$I187)=0,"",IF($N187&lt;&gt;"OK","Corrigir cadastro",IF(AND($C187="Despesa",$I187="Confirmado",$H187&gt;'Premissas'!$B$5),"Revisar despesa alta","Sem revisão")))</f>
        <v/>
      </c>
    </row>
    <row r="188" ht="30" customHeight="1">
      <c r="A188" s="23" t="n"/>
      <c r="B188" s="38" t="n"/>
      <c r="C188" s="23" t="n"/>
      <c r="D188" s="19" t="n"/>
      <c r="E188" s="19" t="n"/>
      <c r="F188" s="25" t="n"/>
      <c r="G188" s="23" t="n"/>
      <c r="H188" s="37" t="n"/>
      <c r="I188" s="23" t="n"/>
      <c r="J188" s="39">
        <f>IF(COUNTA($A188:$I188)=0,"",IF(AND($N188="OK",$I188="Confirmado",$C188="Receita"),$H188,0))</f>
        <v/>
      </c>
      <c r="K188" s="39">
        <f>IF(COUNTA($A188:$I188)=0,"",IF(AND($N188="OK",$I188="Confirmado",$C188="Despesa"),$H188,0))</f>
        <v/>
      </c>
      <c r="L188" s="39">
        <f>IF(COUNTA($A188:$I188)=0,"",'Premissas'!$B$3+SUM($J$4:J188)-SUM($K$4:K188))</f>
        <v/>
      </c>
      <c r="M188" s="27">
        <f>IF($D188="","",IFERROR(VLOOKUP($D188,'Premissas'!$D$2:$E$21,2,FALSE),"Categoria não cadastrada"))</f>
        <v/>
      </c>
      <c r="N188" s="27">
        <f>IF(COUNTA($A188:$I188)=0,"",IF($A188="","Código ausente",IF(COUNTIF($A$4:$A$203,$A188)&gt;1,"Código duplicado",IF(OR($B188="",NOT(ISNUMBER($B188)),$B188&lt;'Premissas'!$B$2),"Data inválida",IF(OR(COUNTIF('Premissas'!$I$2:$I$3,$C188)=0,$D188="",$M188="Categoria não cadastrada",$C188&lt;&gt;$M188,$E188="",COUNTIF('Premissas'!$G$2:$G$21,$E188)=0,$F188="",$G188="",COUNTIF('Premissas'!$J$2:$J$10,$G188)=0,NOT(ISNUMBER($H188)),$H188&lt;=0,$I188="",COUNTIF('Premissas'!$K$2:$K$4,$I188)=0),"Corrigir dados obrigatórios","OK")))))</f>
        <v/>
      </c>
      <c r="O188" s="27">
        <f>IF(COUNTA($A188:$I188)=0,"",IF($N188&lt;&gt;"OK","Corrigir cadastro",IF(AND($C188="Despesa",$I188="Confirmado",$H188&gt;'Premissas'!$B$5),"Revisar despesa alta","Sem revisão")))</f>
        <v/>
      </c>
    </row>
    <row r="189" ht="30" customHeight="1">
      <c r="A189" s="23" t="n"/>
      <c r="B189" s="38" t="n"/>
      <c r="C189" s="23" t="n"/>
      <c r="D189" s="19" t="n"/>
      <c r="E189" s="19" t="n"/>
      <c r="F189" s="25" t="n"/>
      <c r="G189" s="23" t="n"/>
      <c r="H189" s="37" t="n"/>
      <c r="I189" s="23" t="n"/>
      <c r="J189" s="39">
        <f>IF(COUNTA($A189:$I189)=0,"",IF(AND($N189="OK",$I189="Confirmado",$C189="Receita"),$H189,0))</f>
        <v/>
      </c>
      <c r="K189" s="39">
        <f>IF(COUNTA($A189:$I189)=0,"",IF(AND($N189="OK",$I189="Confirmado",$C189="Despesa"),$H189,0))</f>
        <v/>
      </c>
      <c r="L189" s="39">
        <f>IF(COUNTA($A189:$I189)=0,"",'Premissas'!$B$3+SUM($J$4:J189)-SUM($K$4:K189))</f>
        <v/>
      </c>
      <c r="M189" s="27">
        <f>IF($D189="","",IFERROR(VLOOKUP($D189,'Premissas'!$D$2:$E$21,2,FALSE),"Categoria não cadastrada"))</f>
        <v/>
      </c>
      <c r="N189" s="27">
        <f>IF(COUNTA($A189:$I189)=0,"",IF($A189="","Código ausente",IF(COUNTIF($A$4:$A$203,$A189)&gt;1,"Código duplicado",IF(OR($B189="",NOT(ISNUMBER($B189)),$B189&lt;'Premissas'!$B$2),"Data inválida",IF(OR(COUNTIF('Premissas'!$I$2:$I$3,$C189)=0,$D189="",$M189="Categoria não cadastrada",$C189&lt;&gt;$M189,$E189="",COUNTIF('Premissas'!$G$2:$G$21,$E189)=0,$F189="",$G189="",COUNTIF('Premissas'!$J$2:$J$10,$G189)=0,NOT(ISNUMBER($H189)),$H189&lt;=0,$I189="",COUNTIF('Premissas'!$K$2:$K$4,$I189)=0),"Corrigir dados obrigatórios","OK")))))</f>
        <v/>
      </c>
      <c r="O189" s="27">
        <f>IF(COUNTA($A189:$I189)=0,"",IF($N189&lt;&gt;"OK","Corrigir cadastro",IF(AND($C189="Despesa",$I189="Confirmado",$H189&gt;'Premissas'!$B$5),"Revisar despesa alta","Sem revisão")))</f>
        <v/>
      </c>
    </row>
    <row r="190" ht="30" customHeight="1">
      <c r="A190" s="23" t="n"/>
      <c r="B190" s="38" t="n"/>
      <c r="C190" s="23" t="n"/>
      <c r="D190" s="19" t="n"/>
      <c r="E190" s="19" t="n"/>
      <c r="F190" s="25" t="n"/>
      <c r="G190" s="23" t="n"/>
      <c r="H190" s="37" t="n"/>
      <c r="I190" s="23" t="n"/>
      <c r="J190" s="39">
        <f>IF(COUNTA($A190:$I190)=0,"",IF(AND($N190="OK",$I190="Confirmado",$C190="Receita"),$H190,0))</f>
        <v/>
      </c>
      <c r="K190" s="39">
        <f>IF(COUNTA($A190:$I190)=0,"",IF(AND($N190="OK",$I190="Confirmado",$C190="Despesa"),$H190,0))</f>
        <v/>
      </c>
      <c r="L190" s="39">
        <f>IF(COUNTA($A190:$I190)=0,"",'Premissas'!$B$3+SUM($J$4:J190)-SUM($K$4:K190))</f>
        <v/>
      </c>
      <c r="M190" s="27">
        <f>IF($D190="","",IFERROR(VLOOKUP($D190,'Premissas'!$D$2:$E$21,2,FALSE),"Categoria não cadastrada"))</f>
        <v/>
      </c>
      <c r="N190" s="27">
        <f>IF(COUNTA($A190:$I190)=0,"",IF($A190="","Código ausente",IF(COUNTIF($A$4:$A$203,$A190)&gt;1,"Código duplicado",IF(OR($B190="",NOT(ISNUMBER($B190)),$B190&lt;'Premissas'!$B$2),"Data inválida",IF(OR(COUNTIF('Premissas'!$I$2:$I$3,$C190)=0,$D190="",$M190="Categoria não cadastrada",$C190&lt;&gt;$M190,$E190="",COUNTIF('Premissas'!$G$2:$G$21,$E190)=0,$F190="",$G190="",COUNTIF('Premissas'!$J$2:$J$10,$G190)=0,NOT(ISNUMBER($H190)),$H190&lt;=0,$I190="",COUNTIF('Premissas'!$K$2:$K$4,$I190)=0),"Corrigir dados obrigatórios","OK")))))</f>
        <v/>
      </c>
      <c r="O190" s="27">
        <f>IF(COUNTA($A190:$I190)=0,"",IF($N190&lt;&gt;"OK","Corrigir cadastro",IF(AND($C190="Despesa",$I190="Confirmado",$H190&gt;'Premissas'!$B$5),"Revisar despesa alta","Sem revisão")))</f>
        <v/>
      </c>
    </row>
    <row r="191" ht="30" customHeight="1">
      <c r="A191" s="23" t="n"/>
      <c r="B191" s="38" t="n"/>
      <c r="C191" s="23" t="n"/>
      <c r="D191" s="19" t="n"/>
      <c r="E191" s="19" t="n"/>
      <c r="F191" s="25" t="n"/>
      <c r="G191" s="23" t="n"/>
      <c r="H191" s="37" t="n"/>
      <c r="I191" s="23" t="n"/>
      <c r="J191" s="39">
        <f>IF(COUNTA($A191:$I191)=0,"",IF(AND($N191="OK",$I191="Confirmado",$C191="Receita"),$H191,0))</f>
        <v/>
      </c>
      <c r="K191" s="39">
        <f>IF(COUNTA($A191:$I191)=0,"",IF(AND($N191="OK",$I191="Confirmado",$C191="Despesa"),$H191,0))</f>
        <v/>
      </c>
      <c r="L191" s="39">
        <f>IF(COUNTA($A191:$I191)=0,"",'Premissas'!$B$3+SUM($J$4:J191)-SUM($K$4:K191))</f>
        <v/>
      </c>
      <c r="M191" s="27">
        <f>IF($D191="","",IFERROR(VLOOKUP($D191,'Premissas'!$D$2:$E$21,2,FALSE),"Categoria não cadastrada"))</f>
        <v/>
      </c>
      <c r="N191" s="27">
        <f>IF(COUNTA($A191:$I191)=0,"",IF($A191="","Código ausente",IF(COUNTIF($A$4:$A$203,$A191)&gt;1,"Código duplicado",IF(OR($B191="",NOT(ISNUMBER($B191)),$B191&lt;'Premissas'!$B$2),"Data inválida",IF(OR(COUNTIF('Premissas'!$I$2:$I$3,$C191)=0,$D191="",$M191="Categoria não cadastrada",$C191&lt;&gt;$M191,$E191="",COUNTIF('Premissas'!$G$2:$G$21,$E191)=0,$F191="",$G191="",COUNTIF('Premissas'!$J$2:$J$10,$G191)=0,NOT(ISNUMBER($H191)),$H191&lt;=0,$I191="",COUNTIF('Premissas'!$K$2:$K$4,$I191)=0),"Corrigir dados obrigatórios","OK")))))</f>
        <v/>
      </c>
      <c r="O191" s="27">
        <f>IF(COUNTA($A191:$I191)=0,"",IF($N191&lt;&gt;"OK","Corrigir cadastro",IF(AND($C191="Despesa",$I191="Confirmado",$H191&gt;'Premissas'!$B$5),"Revisar despesa alta","Sem revisão")))</f>
        <v/>
      </c>
    </row>
    <row r="192" ht="30" customHeight="1">
      <c r="A192" s="23" t="n"/>
      <c r="B192" s="38" t="n"/>
      <c r="C192" s="23" t="n"/>
      <c r="D192" s="19" t="n"/>
      <c r="E192" s="19" t="n"/>
      <c r="F192" s="25" t="n"/>
      <c r="G192" s="23" t="n"/>
      <c r="H192" s="37" t="n"/>
      <c r="I192" s="23" t="n"/>
      <c r="J192" s="39">
        <f>IF(COUNTA($A192:$I192)=0,"",IF(AND($N192="OK",$I192="Confirmado",$C192="Receita"),$H192,0))</f>
        <v/>
      </c>
      <c r="K192" s="39">
        <f>IF(COUNTA($A192:$I192)=0,"",IF(AND($N192="OK",$I192="Confirmado",$C192="Despesa"),$H192,0))</f>
        <v/>
      </c>
      <c r="L192" s="39">
        <f>IF(COUNTA($A192:$I192)=0,"",'Premissas'!$B$3+SUM($J$4:J192)-SUM($K$4:K192))</f>
        <v/>
      </c>
      <c r="M192" s="27">
        <f>IF($D192="","",IFERROR(VLOOKUP($D192,'Premissas'!$D$2:$E$21,2,FALSE),"Categoria não cadastrada"))</f>
        <v/>
      </c>
      <c r="N192" s="27">
        <f>IF(COUNTA($A192:$I192)=0,"",IF($A192="","Código ausente",IF(COUNTIF($A$4:$A$203,$A192)&gt;1,"Código duplicado",IF(OR($B192="",NOT(ISNUMBER($B192)),$B192&lt;'Premissas'!$B$2),"Data inválida",IF(OR(COUNTIF('Premissas'!$I$2:$I$3,$C192)=0,$D192="",$M192="Categoria não cadastrada",$C192&lt;&gt;$M192,$E192="",COUNTIF('Premissas'!$G$2:$G$21,$E192)=0,$F192="",$G192="",COUNTIF('Premissas'!$J$2:$J$10,$G192)=0,NOT(ISNUMBER($H192)),$H192&lt;=0,$I192="",COUNTIF('Premissas'!$K$2:$K$4,$I192)=0),"Corrigir dados obrigatórios","OK")))))</f>
        <v/>
      </c>
      <c r="O192" s="27">
        <f>IF(COUNTA($A192:$I192)=0,"",IF($N192&lt;&gt;"OK","Corrigir cadastro",IF(AND($C192="Despesa",$I192="Confirmado",$H192&gt;'Premissas'!$B$5),"Revisar despesa alta","Sem revisão")))</f>
        <v/>
      </c>
    </row>
    <row r="193" ht="30" customHeight="1">
      <c r="A193" s="23" t="n"/>
      <c r="B193" s="38" t="n"/>
      <c r="C193" s="23" t="n"/>
      <c r="D193" s="19" t="n"/>
      <c r="E193" s="19" t="n"/>
      <c r="F193" s="25" t="n"/>
      <c r="G193" s="23" t="n"/>
      <c r="H193" s="37" t="n"/>
      <c r="I193" s="23" t="n"/>
      <c r="J193" s="39">
        <f>IF(COUNTA($A193:$I193)=0,"",IF(AND($N193="OK",$I193="Confirmado",$C193="Receita"),$H193,0))</f>
        <v/>
      </c>
      <c r="K193" s="39">
        <f>IF(COUNTA($A193:$I193)=0,"",IF(AND($N193="OK",$I193="Confirmado",$C193="Despesa"),$H193,0))</f>
        <v/>
      </c>
      <c r="L193" s="39">
        <f>IF(COUNTA($A193:$I193)=0,"",'Premissas'!$B$3+SUM($J$4:J193)-SUM($K$4:K193))</f>
        <v/>
      </c>
      <c r="M193" s="27">
        <f>IF($D193="","",IFERROR(VLOOKUP($D193,'Premissas'!$D$2:$E$21,2,FALSE),"Categoria não cadastrada"))</f>
        <v/>
      </c>
      <c r="N193" s="27">
        <f>IF(COUNTA($A193:$I193)=0,"",IF($A193="","Código ausente",IF(COUNTIF($A$4:$A$203,$A193)&gt;1,"Código duplicado",IF(OR($B193="",NOT(ISNUMBER($B193)),$B193&lt;'Premissas'!$B$2),"Data inválida",IF(OR(COUNTIF('Premissas'!$I$2:$I$3,$C193)=0,$D193="",$M193="Categoria não cadastrada",$C193&lt;&gt;$M193,$E193="",COUNTIF('Premissas'!$G$2:$G$21,$E193)=0,$F193="",$G193="",COUNTIF('Premissas'!$J$2:$J$10,$G193)=0,NOT(ISNUMBER($H193)),$H193&lt;=0,$I193="",COUNTIF('Premissas'!$K$2:$K$4,$I193)=0),"Corrigir dados obrigatórios","OK")))))</f>
        <v/>
      </c>
      <c r="O193" s="27">
        <f>IF(COUNTA($A193:$I193)=0,"",IF($N193&lt;&gt;"OK","Corrigir cadastro",IF(AND($C193="Despesa",$I193="Confirmado",$H193&gt;'Premissas'!$B$5),"Revisar despesa alta","Sem revisão")))</f>
        <v/>
      </c>
    </row>
    <row r="194" ht="30" customHeight="1">
      <c r="A194" s="23" t="n"/>
      <c r="B194" s="38" t="n"/>
      <c r="C194" s="23" t="n"/>
      <c r="D194" s="19" t="n"/>
      <c r="E194" s="19" t="n"/>
      <c r="F194" s="25" t="n"/>
      <c r="G194" s="23" t="n"/>
      <c r="H194" s="37" t="n"/>
      <c r="I194" s="23" t="n"/>
      <c r="J194" s="39">
        <f>IF(COUNTA($A194:$I194)=0,"",IF(AND($N194="OK",$I194="Confirmado",$C194="Receita"),$H194,0))</f>
        <v/>
      </c>
      <c r="K194" s="39">
        <f>IF(COUNTA($A194:$I194)=0,"",IF(AND($N194="OK",$I194="Confirmado",$C194="Despesa"),$H194,0))</f>
        <v/>
      </c>
      <c r="L194" s="39">
        <f>IF(COUNTA($A194:$I194)=0,"",'Premissas'!$B$3+SUM($J$4:J194)-SUM($K$4:K194))</f>
        <v/>
      </c>
      <c r="M194" s="27">
        <f>IF($D194="","",IFERROR(VLOOKUP($D194,'Premissas'!$D$2:$E$21,2,FALSE),"Categoria não cadastrada"))</f>
        <v/>
      </c>
      <c r="N194" s="27">
        <f>IF(COUNTA($A194:$I194)=0,"",IF($A194="","Código ausente",IF(COUNTIF($A$4:$A$203,$A194)&gt;1,"Código duplicado",IF(OR($B194="",NOT(ISNUMBER($B194)),$B194&lt;'Premissas'!$B$2),"Data inválida",IF(OR(COUNTIF('Premissas'!$I$2:$I$3,$C194)=0,$D194="",$M194="Categoria não cadastrada",$C194&lt;&gt;$M194,$E194="",COUNTIF('Premissas'!$G$2:$G$21,$E194)=0,$F194="",$G194="",COUNTIF('Premissas'!$J$2:$J$10,$G194)=0,NOT(ISNUMBER($H194)),$H194&lt;=0,$I194="",COUNTIF('Premissas'!$K$2:$K$4,$I194)=0),"Corrigir dados obrigatórios","OK")))))</f>
        <v/>
      </c>
      <c r="O194" s="27">
        <f>IF(COUNTA($A194:$I194)=0,"",IF($N194&lt;&gt;"OK","Corrigir cadastro",IF(AND($C194="Despesa",$I194="Confirmado",$H194&gt;'Premissas'!$B$5),"Revisar despesa alta","Sem revisão")))</f>
        <v/>
      </c>
    </row>
    <row r="195" ht="30" customHeight="1">
      <c r="A195" s="23" t="n"/>
      <c r="B195" s="38" t="n"/>
      <c r="C195" s="23" t="n"/>
      <c r="D195" s="19" t="n"/>
      <c r="E195" s="19" t="n"/>
      <c r="F195" s="25" t="n"/>
      <c r="G195" s="23" t="n"/>
      <c r="H195" s="37" t="n"/>
      <c r="I195" s="23" t="n"/>
      <c r="J195" s="39">
        <f>IF(COUNTA($A195:$I195)=0,"",IF(AND($N195="OK",$I195="Confirmado",$C195="Receita"),$H195,0))</f>
        <v/>
      </c>
      <c r="K195" s="39">
        <f>IF(COUNTA($A195:$I195)=0,"",IF(AND($N195="OK",$I195="Confirmado",$C195="Despesa"),$H195,0))</f>
        <v/>
      </c>
      <c r="L195" s="39">
        <f>IF(COUNTA($A195:$I195)=0,"",'Premissas'!$B$3+SUM($J$4:J195)-SUM($K$4:K195))</f>
        <v/>
      </c>
      <c r="M195" s="27">
        <f>IF($D195="","",IFERROR(VLOOKUP($D195,'Premissas'!$D$2:$E$21,2,FALSE),"Categoria não cadastrada"))</f>
        <v/>
      </c>
      <c r="N195" s="27">
        <f>IF(COUNTA($A195:$I195)=0,"",IF($A195="","Código ausente",IF(COUNTIF($A$4:$A$203,$A195)&gt;1,"Código duplicado",IF(OR($B195="",NOT(ISNUMBER($B195)),$B195&lt;'Premissas'!$B$2),"Data inválida",IF(OR(COUNTIF('Premissas'!$I$2:$I$3,$C195)=0,$D195="",$M195="Categoria não cadastrada",$C195&lt;&gt;$M195,$E195="",COUNTIF('Premissas'!$G$2:$G$21,$E195)=0,$F195="",$G195="",COUNTIF('Premissas'!$J$2:$J$10,$G195)=0,NOT(ISNUMBER($H195)),$H195&lt;=0,$I195="",COUNTIF('Premissas'!$K$2:$K$4,$I195)=0),"Corrigir dados obrigatórios","OK")))))</f>
        <v/>
      </c>
      <c r="O195" s="27">
        <f>IF(COUNTA($A195:$I195)=0,"",IF($N195&lt;&gt;"OK","Corrigir cadastro",IF(AND($C195="Despesa",$I195="Confirmado",$H195&gt;'Premissas'!$B$5),"Revisar despesa alta","Sem revisão")))</f>
        <v/>
      </c>
    </row>
    <row r="196" ht="30" customHeight="1">
      <c r="A196" s="23" t="n"/>
      <c r="B196" s="38" t="n"/>
      <c r="C196" s="23" t="n"/>
      <c r="D196" s="19" t="n"/>
      <c r="E196" s="19" t="n"/>
      <c r="F196" s="25" t="n"/>
      <c r="G196" s="23" t="n"/>
      <c r="H196" s="37" t="n"/>
      <c r="I196" s="23" t="n"/>
      <c r="J196" s="39">
        <f>IF(COUNTA($A196:$I196)=0,"",IF(AND($N196="OK",$I196="Confirmado",$C196="Receita"),$H196,0))</f>
        <v/>
      </c>
      <c r="K196" s="39">
        <f>IF(COUNTA($A196:$I196)=0,"",IF(AND($N196="OK",$I196="Confirmado",$C196="Despesa"),$H196,0))</f>
        <v/>
      </c>
      <c r="L196" s="39">
        <f>IF(COUNTA($A196:$I196)=0,"",'Premissas'!$B$3+SUM($J$4:J196)-SUM($K$4:K196))</f>
        <v/>
      </c>
      <c r="M196" s="27">
        <f>IF($D196="","",IFERROR(VLOOKUP($D196,'Premissas'!$D$2:$E$21,2,FALSE),"Categoria não cadastrada"))</f>
        <v/>
      </c>
      <c r="N196" s="27">
        <f>IF(COUNTA($A196:$I196)=0,"",IF($A196="","Código ausente",IF(COUNTIF($A$4:$A$203,$A196)&gt;1,"Código duplicado",IF(OR($B196="",NOT(ISNUMBER($B196)),$B196&lt;'Premissas'!$B$2),"Data inválida",IF(OR(COUNTIF('Premissas'!$I$2:$I$3,$C196)=0,$D196="",$M196="Categoria não cadastrada",$C196&lt;&gt;$M196,$E196="",COUNTIF('Premissas'!$G$2:$G$21,$E196)=0,$F196="",$G196="",COUNTIF('Premissas'!$J$2:$J$10,$G196)=0,NOT(ISNUMBER($H196)),$H196&lt;=0,$I196="",COUNTIF('Premissas'!$K$2:$K$4,$I196)=0),"Corrigir dados obrigatórios","OK")))))</f>
        <v/>
      </c>
      <c r="O196" s="27">
        <f>IF(COUNTA($A196:$I196)=0,"",IF($N196&lt;&gt;"OK","Corrigir cadastro",IF(AND($C196="Despesa",$I196="Confirmado",$H196&gt;'Premissas'!$B$5),"Revisar despesa alta","Sem revisão")))</f>
        <v/>
      </c>
    </row>
    <row r="197" ht="30" customHeight="1">
      <c r="A197" s="23" t="n"/>
      <c r="B197" s="38" t="n"/>
      <c r="C197" s="23" t="n"/>
      <c r="D197" s="19" t="n"/>
      <c r="E197" s="19" t="n"/>
      <c r="F197" s="25" t="n"/>
      <c r="G197" s="23" t="n"/>
      <c r="H197" s="37" t="n"/>
      <c r="I197" s="23" t="n"/>
      <c r="J197" s="39">
        <f>IF(COUNTA($A197:$I197)=0,"",IF(AND($N197="OK",$I197="Confirmado",$C197="Receita"),$H197,0))</f>
        <v/>
      </c>
      <c r="K197" s="39">
        <f>IF(COUNTA($A197:$I197)=0,"",IF(AND($N197="OK",$I197="Confirmado",$C197="Despesa"),$H197,0))</f>
        <v/>
      </c>
      <c r="L197" s="39">
        <f>IF(COUNTA($A197:$I197)=0,"",'Premissas'!$B$3+SUM($J$4:J197)-SUM($K$4:K197))</f>
        <v/>
      </c>
      <c r="M197" s="27">
        <f>IF($D197="","",IFERROR(VLOOKUP($D197,'Premissas'!$D$2:$E$21,2,FALSE),"Categoria não cadastrada"))</f>
        <v/>
      </c>
      <c r="N197" s="27">
        <f>IF(COUNTA($A197:$I197)=0,"",IF($A197="","Código ausente",IF(COUNTIF($A$4:$A$203,$A197)&gt;1,"Código duplicado",IF(OR($B197="",NOT(ISNUMBER($B197)),$B197&lt;'Premissas'!$B$2),"Data inválida",IF(OR(COUNTIF('Premissas'!$I$2:$I$3,$C197)=0,$D197="",$M197="Categoria não cadastrada",$C197&lt;&gt;$M197,$E197="",COUNTIF('Premissas'!$G$2:$G$21,$E197)=0,$F197="",$G197="",COUNTIF('Premissas'!$J$2:$J$10,$G197)=0,NOT(ISNUMBER($H197)),$H197&lt;=0,$I197="",COUNTIF('Premissas'!$K$2:$K$4,$I197)=0),"Corrigir dados obrigatórios","OK")))))</f>
        <v/>
      </c>
      <c r="O197" s="27">
        <f>IF(COUNTA($A197:$I197)=0,"",IF($N197&lt;&gt;"OK","Corrigir cadastro",IF(AND($C197="Despesa",$I197="Confirmado",$H197&gt;'Premissas'!$B$5),"Revisar despesa alta","Sem revisão")))</f>
        <v/>
      </c>
    </row>
    <row r="198" ht="30" customHeight="1">
      <c r="A198" s="23" t="n"/>
      <c r="B198" s="38" t="n"/>
      <c r="C198" s="23" t="n"/>
      <c r="D198" s="19" t="n"/>
      <c r="E198" s="19" t="n"/>
      <c r="F198" s="25" t="n"/>
      <c r="G198" s="23" t="n"/>
      <c r="H198" s="37" t="n"/>
      <c r="I198" s="23" t="n"/>
      <c r="J198" s="39">
        <f>IF(COUNTA($A198:$I198)=0,"",IF(AND($N198="OK",$I198="Confirmado",$C198="Receita"),$H198,0))</f>
        <v/>
      </c>
      <c r="K198" s="39">
        <f>IF(COUNTA($A198:$I198)=0,"",IF(AND($N198="OK",$I198="Confirmado",$C198="Despesa"),$H198,0))</f>
        <v/>
      </c>
      <c r="L198" s="39">
        <f>IF(COUNTA($A198:$I198)=0,"",'Premissas'!$B$3+SUM($J$4:J198)-SUM($K$4:K198))</f>
        <v/>
      </c>
      <c r="M198" s="27">
        <f>IF($D198="","",IFERROR(VLOOKUP($D198,'Premissas'!$D$2:$E$21,2,FALSE),"Categoria não cadastrada"))</f>
        <v/>
      </c>
      <c r="N198" s="27">
        <f>IF(COUNTA($A198:$I198)=0,"",IF($A198="","Código ausente",IF(COUNTIF($A$4:$A$203,$A198)&gt;1,"Código duplicado",IF(OR($B198="",NOT(ISNUMBER($B198)),$B198&lt;'Premissas'!$B$2),"Data inválida",IF(OR(COUNTIF('Premissas'!$I$2:$I$3,$C198)=0,$D198="",$M198="Categoria não cadastrada",$C198&lt;&gt;$M198,$E198="",COUNTIF('Premissas'!$G$2:$G$21,$E198)=0,$F198="",$G198="",COUNTIF('Premissas'!$J$2:$J$10,$G198)=0,NOT(ISNUMBER($H198)),$H198&lt;=0,$I198="",COUNTIF('Premissas'!$K$2:$K$4,$I198)=0),"Corrigir dados obrigatórios","OK")))))</f>
        <v/>
      </c>
      <c r="O198" s="27">
        <f>IF(COUNTA($A198:$I198)=0,"",IF($N198&lt;&gt;"OK","Corrigir cadastro",IF(AND($C198="Despesa",$I198="Confirmado",$H198&gt;'Premissas'!$B$5),"Revisar despesa alta","Sem revisão")))</f>
        <v/>
      </c>
    </row>
    <row r="199" ht="30" customHeight="1">
      <c r="A199" s="23" t="n"/>
      <c r="B199" s="38" t="n"/>
      <c r="C199" s="23" t="n"/>
      <c r="D199" s="19" t="n"/>
      <c r="E199" s="19" t="n"/>
      <c r="F199" s="25" t="n"/>
      <c r="G199" s="23" t="n"/>
      <c r="H199" s="37" t="n"/>
      <c r="I199" s="23" t="n"/>
      <c r="J199" s="39">
        <f>IF(COUNTA($A199:$I199)=0,"",IF(AND($N199="OK",$I199="Confirmado",$C199="Receita"),$H199,0))</f>
        <v/>
      </c>
      <c r="K199" s="39">
        <f>IF(COUNTA($A199:$I199)=0,"",IF(AND($N199="OK",$I199="Confirmado",$C199="Despesa"),$H199,0))</f>
        <v/>
      </c>
      <c r="L199" s="39">
        <f>IF(COUNTA($A199:$I199)=0,"",'Premissas'!$B$3+SUM($J$4:J199)-SUM($K$4:K199))</f>
        <v/>
      </c>
      <c r="M199" s="27">
        <f>IF($D199="","",IFERROR(VLOOKUP($D199,'Premissas'!$D$2:$E$21,2,FALSE),"Categoria não cadastrada"))</f>
        <v/>
      </c>
      <c r="N199" s="27">
        <f>IF(COUNTA($A199:$I199)=0,"",IF($A199="","Código ausente",IF(COUNTIF($A$4:$A$203,$A199)&gt;1,"Código duplicado",IF(OR($B199="",NOT(ISNUMBER($B199)),$B199&lt;'Premissas'!$B$2),"Data inválida",IF(OR(COUNTIF('Premissas'!$I$2:$I$3,$C199)=0,$D199="",$M199="Categoria não cadastrada",$C199&lt;&gt;$M199,$E199="",COUNTIF('Premissas'!$G$2:$G$21,$E199)=0,$F199="",$G199="",COUNTIF('Premissas'!$J$2:$J$10,$G199)=0,NOT(ISNUMBER($H199)),$H199&lt;=0,$I199="",COUNTIF('Premissas'!$K$2:$K$4,$I199)=0),"Corrigir dados obrigatórios","OK")))))</f>
        <v/>
      </c>
      <c r="O199" s="27">
        <f>IF(COUNTA($A199:$I199)=0,"",IF($N199&lt;&gt;"OK","Corrigir cadastro",IF(AND($C199="Despesa",$I199="Confirmado",$H199&gt;'Premissas'!$B$5),"Revisar despesa alta","Sem revisão")))</f>
        <v/>
      </c>
    </row>
    <row r="200" ht="30" customHeight="1">
      <c r="A200" s="23" t="n"/>
      <c r="B200" s="38" t="n"/>
      <c r="C200" s="23" t="n"/>
      <c r="D200" s="19" t="n"/>
      <c r="E200" s="19" t="n"/>
      <c r="F200" s="25" t="n"/>
      <c r="G200" s="23" t="n"/>
      <c r="H200" s="37" t="n"/>
      <c r="I200" s="23" t="n"/>
      <c r="J200" s="39">
        <f>IF(COUNTA($A200:$I200)=0,"",IF(AND($N200="OK",$I200="Confirmado",$C200="Receita"),$H200,0))</f>
        <v/>
      </c>
      <c r="K200" s="39">
        <f>IF(COUNTA($A200:$I200)=0,"",IF(AND($N200="OK",$I200="Confirmado",$C200="Despesa"),$H200,0))</f>
        <v/>
      </c>
      <c r="L200" s="39">
        <f>IF(COUNTA($A200:$I200)=0,"",'Premissas'!$B$3+SUM($J$4:J200)-SUM($K$4:K200))</f>
        <v/>
      </c>
      <c r="M200" s="27">
        <f>IF($D200="","",IFERROR(VLOOKUP($D200,'Premissas'!$D$2:$E$21,2,FALSE),"Categoria não cadastrada"))</f>
        <v/>
      </c>
      <c r="N200" s="27">
        <f>IF(COUNTA($A200:$I200)=0,"",IF($A200="","Código ausente",IF(COUNTIF($A$4:$A$203,$A200)&gt;1,"Código duplicado",IF(OR($B200="",NOT(ISNUMBER($B200)),$B200&lt;'Premissas'!$B$2),"Data inválida",IF(OR(COUNTIF('Premissas'!$I$2:$I$3,$C200)=0,$D200="",$M200="Categoria não cadastrada",$C200&lt;&gt;$M200,$E200="",COUNTIF('Premissas'!$G$2:$G$21,$E200)=0,$F200="",$G200="",COUNTIF('Premissas'!$J$2:$J$10,$G200)=0,NOT(ISNUMBER($H200)),$H200&lt;=0,$I200="",COUNTIF('Premissas'!$K$2:$K$4,$I200)=0),"Corrigir dados obrigatórios","OK")))))</f>
        <v/>
      </c>
      <c r="O200" s="27">
        <f>IF(COUNTA($A200:$I200)=0,"",IF($N200&lt;&gt;"OK","Corrigir cadastro",IF(AND($C200="Despesa",$I200="Confirmado",$H200&gt;'Premissas'!$B$5),"Revisar despesa alta","Sem revisão")))</f>
        <v/>
      </c>
    </row>
    <row r="201" ht="30" customHeight="1">
      <c r="A201" s="23" t="n"/>
      <c r="B201" s="38" t="n"/>
      <c r="C201" s="23" t="n"/>
      <c r="D201" s="19" t="n"/>
      <c r="E201" s="19" t="n"/>
      <c r="F201" s="25" t="n"/>
      <c r="G201" s="23" t="n"/>
      <c r="H201" s="37" t="n"/>
      <c r="I201" s="23" t="n"/>
      <c r="J201" s="39">
        <f>IF(COUNTA($A201:$I201)=0,"",IF(AND($N201="OK",$I201="Confirmado",$C201="Receita"),$H201,0))</f>
        <v/>
      </c>
      <c r="K201" s="39">
        <f>IF(COUNTA($A201:$I201)=0,"",IF(AND($N201="OK",$I201="Confirmado",$C201="Despesa"),$H201,0))</f>
        <v/>
      </c>
      <c r="L201" s="39">
        <f>IF(COUNTA($A201:$I201)=0,"",'Premissas'!$B$3+SUM($J$4:J201)-SUM($K$4:K201))</f>
        <v/>
      </c>
      <c r="M201" s="27">
        <f>IF($D201="","",IFERROR(VLOOKUP($D201,'Premissas'!$D$2:$E$21,2,FALSE),"Categoria não cadastrada"))</f>
        <v/>
      </c>
      <c r="N201" s="27">
        <f>IF(COUNTA($A201:$I201)=0,"",IF($A201="","Código ausente",IF(COUNTIF($A$4:$A$203,$A201)&gt;1,"Código duplicado",IF(OR($B201="",NOT(ISNUMBER($B201)),$B201&lt;'Premissas'!$B$2),"Data inválida",IF(OR(COUNTIF('Premissas'!$I$2:$I$3,$C201)=0,$D201="",$M201="Categoria não cadastrada",$C201&lt;&gt;$M201,$E201="",COUNTIF('Premissas'!$G$2:$G$21,$E201)=0,$F201="",$G201="",COUNTIF('Premissas'!$J$2:$J$10,$G201)=0,NOT(ISNUMBER($H201)),$H201&lt;=0,$I201="",COUNTIF('Premissas'!$K$2:$K$4,$I201)=0),"Corrigir dados obrigatórios","OK")))))</f>
        <v/>
      </c>
      <c r="O201" s="27">
        <f>IF(COUNTA($A201:$I201)=0,"",IF($N201&lt;&gt;"OK","Corrigir cadastro",IF(AND($C201="Despesa",$I201="Confirmado",$H201&gt;'Premissas'!$B$5),"Revisar despesa alta","Sem revisão")))</f>
        <v/>
      </c>
    </row>
    <row r="202" ht="30" customHeight="1">
      <c r="A202" s="23" t="n"/>
      <c r="B202" s="38" t="n"/>
      <c r="C202" s="23" t="n"/>
      <c r="D202" s="19" t="n"/>
      <c r="E202" s="19" t="n"/>
      <c r="F202" s="25" t="n"/>
      <c r="G202" s="23" t="n"/>
      <c r="H202" s="37" t="n"/>
      <c r="I202" s="23" t="n"/>
      <c r="J202" s="39">
        <f>IF(COUNTA($A202:$I202)=0,"",IF(AND($N202="OK",$I202="Confirmado",$C202="Receita"),$H202,0))</f>
        <v/>
      </c>
      <c r="K202" s="39">
        <f>IF(COUNTA($A202:$I202)=0,"",IF(AND($N202="OK",$I202="Confirmado",$C202="Despesa"),$H202,0))</f>
        <v/>
      </c>
      <c r="L202" s="39">
        <f>IF(COUNTA($A202:$I202)=0,"",'Premissas'!$B$3+SUM($J$4:J202)-SUM($K$4:K202))</f>
        <v/>
      </c>
      <c r="M202" s="27">
        <f>IF($D202="","",IFERROR(VLOOKUP($D202,'Premissas'!$D$2:$E$21,2,FALSE),"Categoria não cadastrada"))</f>
        <v/>
      </c>
      <c r="N202" s="27">
        <f>IF(COUNTA($A202:$I202)=0,"",IF($A202="","Código ausente",IF(COUNTIF($A$4:$A$203,$A202)&gt;1,"Código duplicado",IF(OR($B202="",NOT(ISNUMBER($B202)),$B202&lt;'Premissas'!$B$2),"Data inválida",IF(OR(COUNTIF('Premissas'!$I$2:$I$3,$C202)=0,$D202="",$M202="Categoria não cadastrada",$C202&lt;&gt;$M202,$E202="",COUNTIF('Premissas'!$G$2:$G$21,$E202)=0,$F202="",$G202="",COUNTIF('Premissas'!$J$2:$J$10,$G202)=0,NOT(ISNUMBER($H202)),$H202&lt;=0,$I202="",COUNTIF('Premissas'!$K$2:$K$4,$I202)=0),"Corrigir dados obrigatórios","OK")))))</f>
        <v/>
      </c>
      <c r="O202" s="27">
        <f>IF(COUNTA($A202:$I202)=0,"",IF($N202&lt;&gt;"OK","Corrigir cadastro",IF(AND($C202="Despesa",$I202="Confirmado",$H202&gt;'Premissas'!$B$5),"Revisar despesa alta","Sem revisão")))</f>
        <v/>
      </c>
    </row>
    <row r="203" ht="30" customHeight="1">
      <c r="A203" s="23" t="n"/>
      <c r="B203" s="38" t="n"/>
      <c r="C203" s="23" t="n"/>
      <c r="D203" s="19" t="n"/>
      <c r="E203" s="19" t="n"/>
      <c r="F203" s="25" t="n"/>
      <c r="G203" s="23" t="n"/>
      <c r="H203" s="37" t="n"/>
      <c r="I203" s="23" t="n"/>
      <c r="J203" s="39">
        <f>IF(COUNTA($A203:$I203)=0,"",IF(AND($N203="OK",$I203="Confirmado",$C203="Receita"),$H203,0))</f>
        <v/>
      </c>
      <c r="K203" s="39">
        <f>IF(COUNTA($A203:$I203)=0,"",IF(AND($N203="OK",$I203="Confirmado",$C203="Despesa"),$H203,0))</f>
        <v/>
      </c>
      <c r="L203" s="39">
        <f>IF(COUNTA($A203:$I203)=0,"",'Premissas'!$B$3+SUM($J$4:J203)-SUM($K$4:K203))</f>
        <v/>
      </c>
      <c r="M203" s="27">
        <f>IF($D203="","",IFERROR(VLOOKUP($D203,'Premissas'!$D$2:$E$21,2,FALSE),"Categoria não cadastrada"))</f>
        <v/>
      </c>
      <c r="N203" s="27">
        <f>IF(COUNTA($A203:$I203)=0,"",IF($A203="","Código ausente",IF(COUNTIF($A$4:$A$203,$A203)&gt;1,"Código duplicado",IF(OR($B203="",NOT(ISNUMBER($B203)),$B203&lt;'Premissas'!$B$2),"Data inválida",IF(OR(COUNTIF('Premissas'!$I$2:$I$3,$C203)=0,$D203="",$M203="Categoria não cadastrada",$C203&lt;&gt;$M203,$E203="",COUNTIF('Premissas'!$G$2:$G$21,$E203)=0,$F203="",$G203="",COUNTIF('Premissas'!$J$2:$J$10,$G203)=0,NOT(ISNUMBER($H203)),$H203&lt;=0,$I203="",COUNTIF('Premissas'!$K$2:$K$4,$I203)=0),"Corrigir dados obrigatórios","OK")))))</f>
        <v/>
      </c>
      <c r="O203" s="27">
        <f>IF(COUNTA($A203:$I203)=0,"",IF($N203&lt;&gt;"OK","Corrigir cadastro",IF(AND($C203="Despesa",$I203="Confirmado",$H203&gt;'Premissas'!$B$5),"Revisar despesa alta","Sem revisão")))</f>
        <v/>
      </c>
    </row>
  </sheetData>
  <autoFilter ref="A3:O203"/>
  <mergeCells count="1">
    <mergeCell ref="A1:O1"/>
  </mergeCells>
  <conditionalFormatting sqref="N4:N203">
    <cfRule type="expression" priority="1" dxfId="3" stopIfTrue="1">
      <formula>$N4="OK"</formula>
    </cfRule>
    <cfRule type="expression" priority="2" dxfId="0" stopIfTrue="1">
      <formula>AND($N4&lt;&gt;"",$N4&lt;&gt;"OK")</formula>
    </cfRule>
  </conditionalFormatting>
  <conditionalFormatting sqref="O4:O203">
    <cfRule type="expression" priority="3" dxfId="2" stopIfTrue="1">
      <formula>$O4="Revisar despesa alta"</formula>
    </cfRule>
    <cfRule type="expression" priority="4" dxfId="0" stopIfTrue="1">
      <formula>$O4="Corrigir cadastro"</formula>
    </cfRule>
    <cfRule type="expression" priority="5" dxfId="4" stopIfTrue="1">
      <formula>$O4="Sem revisão"</formula>
    </cfRule>
  </conditionalFormatting>
  <conditionalFormatting sqref="I4:I203">
    <cfRule type="expression" priority="6" dxfId="1" stopIfTrue="1">
      <formula>$I4="Pendente"</formula>
    </cfRule>
    <cfRule type="expression" priority="7" dxfId="5" stopIfTrue="1">
      <formula>$I4="Cancelado"</formula>
    </cfRule>
  </conditionalFormatting>
  <conditionalFormatting sqref="L4:L203">
    <cfRule type="expression" priority="8" dxfId="0" stopIfTrue="1">
      <formula>AND(ISNUMBER($L4),$L4&lt;0)</formula>
    </cfRule>
  </conditionalFormatting>
  <conditionalFormatting sqref="B5:B203">
    <cfRule type="expression" priority="9" dxfId="1" stopIfTrue="1">
      <formula>AND($B5&lt;&gt;"",$B4&lt;&gt;"",$B5&lt;$B4)</formula>
    </cfRule>
  </conditionalFormatting>
  <dataValidations count="9">
    <dataValidation sqref="A4:A203" showDropDown="0" showInputMessage="1" showErrorMessage="1" allowBlank="0" errorTitle="Código inválido" error="Use um código único com até 30 caracteres." promptTitle="Código inválido" prompt="Use um código único com até 30 caracteres." type="custom" errorStyle="stop">
      <formula1>OR(A4="",AND(LEN(A4)&lt;=30,COUNTIF($A$4:$A$203,A4)=1))</formula1>
    </dataValidation>
    <dataValidation sqref="B4:B203" showDropDown="0" showInputMessage="1" showErrorMessage="1" allowBlank="0" errorTitle="Data inválida" error="Informe uma data válida dentro do período permitido." promptTitle="Data inválida" prompt="Informe uma data válida dentro do período permitido." type="date" errorStyle="stop" operator="between">
      <formula1>INDIRECT("'Premissas'!$B$2")</formula1>
      <formula2>DATE(2100,12,31)</formula2>
    </dataValidation>
    <dataValidation sqref="C4:C203" showDropDown="0" showInputMessage="1" showErrorMessage="1" allowBlank="0" errorTitle="Natureza inválida" error="Selecione um valor da lista." promptTitle="Natureza inválida" prompt="Selecione um valor da lista." type="list" errorStyle="stop">
      <formula1>INDIRECT("'Premissas'!$I$2:$I$3")</formula1>
    </dataValidation>
    <dataValidation sqref="D4:D203" showDropDown="0" showInputMessage="1" showErrorMessage="1" allowBlank="0" errorTitle="Categoria inválida" error="Selecione um valor da lista." promptTitle="Categoria inválida" prompt="Selecione um valor da lista." type="list" errorStyle="stop">
      <formula1>INDIRECT("'Premissas'!$D$2:$D$21")</formula1>
    </dataValidation>
    <dataValidation sqref="E4:E203" showDropDown="0" showInputMessage="1" showErrorMessage="1" allowBlank="0" errorTitle="Centro inválido" error="Selecione um valor da lista." promptTitle="Centro inválido" prompt="Selecione um valor da lista." type="list" errorStyle="stop">
      <formula1>INDIRECT("'Premissas'!$G$2:$G$21")</formula1>
    </dataValidation>
    <dataValidation sqref="F4:F203" showDropDown="0" showInputMessage="1" showErrorMessage="1" allowBlank="0" errorTitle="Descrição longa" error="Informe uma descrição com até 120 caracteres." promptTitle="Descrição longa" prompt="Informe uma descrição com até 120 caracteres." type="textLength" errorStyle="stop" operator="lessThanOrEqual">
      <formula1>120</formula1>
    </dataValidation>
    <dataValidation sqref="G4:G203" showDropDown="0" showInputMessage="1" showErrorMessage="1" allowBlank="0" errorTitle="Meio inválido" error="Selecione um valor da lista." promptTitle="Meio inválido" prompt="Selecione um valor da lista." type="list" errorStyle="stop">
      <formula1>INDIRECT("'Premissas'!$J$2:$J$10")</formula1>
    </dataValidation>
    <dataValidation sqref="H4:H203" showDropDown="0" showInputMessage="1" showErrorMessage="1" allowBlank="0" errorTitle="Valor inválido" error="Informe um valor positivo entre R$ 0,01 e R$ 999.999.999,99." promptTitle="Valor inválido" prompt="Informe um valor positivo entre R$ 0,01 e R$ 999.999.999,99." type="decimal" errorStyle="stop" operator="between">
      <formula1>0.01</formula1>
      <formula2>999999999.99</formula2>
    </dataValidation>
    <dataValidation sqref="I4:I203" showDropDown="0" showInputMessage="1" showErrorMessage="1" allowBlank="0" errorTitle="Situação inválida" error="Selecione um valor da lista." promptTitle="Situação inválida" prompt="Selecione um valor da lista." type="list" errorStyle="stop">
      <formula1>INDIRECT("'Premissas'!$K$2:$K$4")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Controle financeiro administrativo da igreja</dc:title>
  <dc:description xmlns:dc="http://purl.org/dc/elements/1.1/">Controle administrativo agregado, sem dados pessoais, bancários ou fiscais.</dc:description>
  <dc:subject xmlns:dc="http://purl.org/dc/elements/1.1/">Livro-caixa mensal com dados de exemplo fictícios</dc:subject>
  <dcterms:created xmlns:dcterms="http://purl.org/dc/terms/" xmlns:xsi="http://www.w3.org/2001/XMLSchema-instance" xsi:type="dcterms:W3CDTF">2026-09-10T19:44:49Z</dcterms:created>
  <dcterms:modified xmlns:dcterms="http://purl.org/dc/terms/" xmlns:xsi="http://www.w3.org/2001/XMLSchema-instance" xsi:type="dcterms:W3CDTF">2026-09-10T19:44:50+00:00Z</dcterms:modified>
</cp:coreProperties>
</file>