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'Lançamentos'!$A$4:$N$124</definedName>
    <definedName name="_xlnm._FilterDatabase" localSheetId="2" hidden="1">'Premissas'!$A$3:$B$9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243332"/>
      <sz val="10"/>
    </font>
    <font>
      <name val="Aptos"/>
      <color rgb="00344642"/>
      <sz val="10"/>
    </font>
    <font>
      <name val="Aptos"/>
      <color rgb="00243332"/>
      <sz val="10"/>
    </font>
    <font>
      <name val="Aptos"/>
      <i val="1"/>
      <color rgb="0064736F"/>
      <sz val="10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3F7F4"/>
      </patternFill>
    </fill>
    <fill>
      <patternFill patternType="solid">
        <fgColor rgb="00E7ECEA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  <border>
      <left/>
      <right/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49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165" fontId="5" fillId="7" borderId="1" applyAlignment="1" pivotButton="0" quotePrefix="0" xfId="0">
      <alignment horizontal="left" vertical="center"/>
    </xf>
    <xf numFmtId="49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164" fontId="5" fillId="7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B84A3A"/>
        <sz val="10"/>
      </font>
      <fill>
        <patternFill patternType="solid">
          <fgColor rgb="00F4CCCC"/>
        </patternFill>
      </fill>
    </dxf>
    <dxf>
      <font>
        <name val="Aptos"/>
        <b val="1"/>
        <color rgb="00B84A3A"/>
        <sz val="10"/>
      </font>
      <fill>
        <patternFill patternType="solid">
          <fgColor rgb="00FCE8B2"/>
        </patternFill>
      </fill>
    </dxf>
    <dxf>
      <font>
        <name val="Aptos"/>
        <b val="1"/>
        <color rgb="002F7A68"/>
        <sz val="10"/>
      </font>
      <fill>
        <patternFill patternType="solid">
          <fgColor rgb="00D9EAD3"/>
        </patternFill>
      </fill>
    </dxf>
    <dxf>
      <font>
        <name val="Aptos"/>
        <strike val="1"/>
        <color rgb="007A8582"/>
        <sz val="10"/>
      </font>
    </dxf>
    <dxf>
      <font>
        <name val="Aptos"/>
        <b val="1"/>
        <color rgb="00243332"/>
        <sz val="10"/>
      </font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47" customWidth="1" min="2" max="2"/>
  </cols>
  <sheetData>
    <row r="1" ht="28" customHeight="1">
      <c r="A1" s="1" t="inlineStr">
        <is>
          <t>Controle do fundo de missões</t>
        </is>
      </c>
      <c r="B1" s="28" t="n"/>
    </row>
    <row r="2" ht="22" customHeight="1">
      <c r="A2" s="2" t="inlineStr">
        <is>
          <t>MODELO COM DADOS FICTÍCIOS — substituir antes de usar</t>
        </is>
      </c>
      <c r="B2" s="2" t="n"/>
    </row>
    <row r="3">
      <c r="A3" s="3" t="inlineStr">
        <is>
          <t>Referência do painel</t>
        </is>
      </c>
      <c r="B3" s="3" t="inlineStr">
        <is>
          <t>Data</t>
        </is>
      </c>
    </row>
    <row r="4">
      <c r="A4" s="4" t="inlineStr">
        <is>
          <t>Data de referência</t>
        </is>
      </c>
      <c r="B4" s="5">
        <f>IF(Premissas!$B$4="","",Premissas!$B$4)</f>
        <v/>
      </c>
    </row>
    <row r="5">
      <c r="A5" s="3" t="inlineStr">
        <is>
          <t>Indicadores financeiros e operacionais</t>
        </is>
      </c>
      <c r="B5" s="3" t="inlineStr">
        <is>
          <t>Resultado</t>
        </is>
      </c>
    </row>
    <row r="6" ht="24" customHeight="1">
      <c r="A6" s="6" t="inlineStr">
        <is>
          <t>Saldo inicial na data-base</t>
        </is>
      </c>
      <c r="B6" s="7">
        <f>IF(Premissas!$B$6="","",Premissas!$B$6)</f>
        <v/>
      </c>
    </row>
    <row r="7" ht="24" customHeight="1">
      <c r="A7" s="8" t="inlineStr">
        <is>
          <t>Entradas vinculadas realizadas</t>
        </is>
      </c>
      <c r="B7" s="9">
        <f>IF(OR(Premissas!$B$4="",Premissas!$B$5=""),"",SUMIFS('Lançamentos'!$I$5:$I$124,'Lançamentos'!$B$5:$B$124,"Entrada vinculada",'Lançamentos'!$C$5:$C$124,"Realizado",'Lançamentos'!$E$5:$E$124,"&gt;"&amp;Premissas!$B$5,'Lançamentos'!$E$5:$E$124,"&lt;="&amp;Premissas!$B$4))</f>
        <v/>
      </c>
    </row>
    <row r="8" ht="24" customHeight="1">
      <c r="A8" s="6" t="inlineStr">
        <is>
          <t>Repasses realizados</t>
        </is>
      </c>
      <c r="B8" s="7">
        <f>IF(OR(Premissas!$B$4="",Premissas!$B$5=""),"",SUMIFS('Lançamentos'!$I$5:$I$124,'Lançamentos'!$B$5:$B$124,"Repasse",'Lançamentos'!$C$5:$C$124,"Realizado",'Lançamentos'!$E$5:$E$124,"&gt;"&amp;Premissas!$B$5,'Lançamentos'!$E$5:$E$124,"&lt;="&amp;Premissas!$B$4))</f>
        <v/>
      </c>
    </row>
    <row r="9" ht="24" customHeight="1">
      <c r="A9" s="8" t="inlineStr">
        <is>
          <t>Saldo disponível</t>
        </is>
      </c>
      <c r="B9" s="10">
        <f>IF(OR(B6="",B7="",B8=""),"",B6+B7-B8)</f>
        <v/>
      </c>
    </row>
    <row r="10" ht="24" customHeight="1">
      <c r="A10" s="6" t="inlineStr">
        <is>
          <t>Entradas ainda previstas até o fim do período</t>
        </is>
      </c>
      <c r="B10" s="7">
        <f>IF(OR(Premissas!$B$5="",Premissas!$B$8=""),"",SUMIFS('Lançamentos'!$I$5:$I$124,'Lançamentos'!$B$5:$B$124,"Entrada vinculada",'Lançamentos'!$C$5:$C$124,"Previsto",'Lançamentos'!$D$5:$D$124,"&gt;"&amp;Premissas!$B$5,'Lançamentos'!$D$5:$D$124,"&lt;="&amp;Premissas!$B$8))</f>
        <v/>
      </c>
    </row>
    <row r="11" ht="24" customHeight="1">
      <c r="A11" s="8" t="inlineStr">
        <is>
          <t>Repasses pendentes até o fim do período</t>
        </is>
      </c>
      <c r="B11" s="9">
        <f>IF(OR(Premissas!$B$5="",Premissas!$B$8=""),"",SUMIFS('Lançamentos'!$I$5:$I$124,'Lançamentos'!$B$5:$B$124,"Repasse",'Lançamentos'!$C$5:$C$124,"Previsto",'Lançamentos'!$D$5:$D$124,"&gt;"&amp;Premissas!$B$5,'Lançamentos'!$D$5:$D$124,"&lt;="&amp;Premissas!$B$8))</f>
        <v/>
      </c>
    </row>
    <row r="12" ht="24" customHeight="1">
      <c r="A12" s="6" t="inlineStr">
        <is>
          <t>Saldo conservador após repasses pendentes</t>
        </is>
      </c>
      <c r="B12" s="11">
        <f>IF(OR(B9="",B11=""),"",B9-B11)</f>
        <v/>
      </c>
    </row>
    <row r="13" ht="24" customHeight="1">
      <c r="A13" s="8" t="inlineStr">
        <is>
          <t>Repasses vencidos — quantidade</t>
        </is>
      </c>
      <c r="B13" s="12">
        <f>IF(OR(Premissas!$B$4="",Premissas!$B$5=""),"",COUNTIFS('Lançamentos'!$B$5:$B$124,"Repasse",'Lançamentos'!$C$5:$C$124,"Previsto",'Lançamentos'!$D$5:$D$124,"&gt;"&amp;Premissas!$B$5,'Lançamentos'!$D$5:$D$124,"&lt;"&amp;Premissas!$B$4))</f>
        <v/>
      </c>
    </row>
    <row r="14" ht="24" customHeight="1">
      <c r="A14" s="6" t="inlineStr">
        <is>
          <t>Repasses vencidos — valor</t>
        </is>
      </c>
      <c r="B14" s="7">
        <f>IF(OR(Premissas!$B$4="",Premissas!$B$5=""),"",SUMIFS('Lançamentos'!$I$5:$I$124,'Lançamentos'!$B$5:$B$124,"Repasse",'Lançamentos'!$C$5:$C$124,"Previsto",'Lançamentos'!$D$5:$D$124,"&gt;"&amp;Premissas!$B$5,'Lançamentos'!$D$5:$D$124,"&lt;"&amp;Premissas!$B$4))</f>
        <v/>
      </c>
    </row>
    <row r="15" ht="24" customHeight="1">
      <c r="A15" s="8" t="inlineStr">
        <is>
          <t>Repasses a vencer no prazo de alerta</t>
        </is>
      </c>
      <c r="B15" s="12">
        <f>IF(OR(Premissas!$B$4="",Premissas!$B$9=""),"",COUNTIFS('Lançamentos'!$B$5:$B$124,"Repasse",'Lançamentos'!$C$5:$C$124,"Previsto",'Lançamentos'!$D$5:$D$124,"&gt;="&amp;Premissas!$B$4,'Lançamentos'!$D$5:$D$124,"&lt;="&amp;Premissas!$B$4+Premissas!$B$9))</f>
        <v/>
      </c>
    </row>
    <row r="16" ht="24" customHeight="1">
      <c r="A16" s="6" t="inlineStr">
        <is>
          <t>Saldo mínimo de alerta</t>
        </is>
      </c>
      <c r="B16" s="7">
        <f>IF(Premissas!$B$7="","",Premissas!$B$7)</f>
        <v/>
      </c>
    </row>
    <row r="17" ht="24" customHeight="1">
      <c r="A17" s="13" t="inlineStr">
        <is>
          <t>Situação operacional</t>
        </is>
      </c>
      <c r="B17" s="14">
        <f>IF(OR(B9="",B12="",B16=""),"Revisar premissas",IF(B9&lt;0,"CRÍTICO: saldo disponível negativo",IF(B12&lt;0,"CRÍTICO: repasses previstos excedem o saldo",IF(B9&lt;B16,"ATENÇÃO: saldo abaixo do mínimo",IF(B13&gt;0,"ATENÇÃO: há repasse vencido",IF(B15&gt;0,"ATENÇÃO: há repasse a vencer","OK"))))))</f>
        <v/>
      </c>
    </row>
    <row r="18"/>
    <row r="19" ht="42" customHeight="1">
      <c r="A19" s="2" t="inlineStr">
        <is>
          <t>Nota operacional</t>
        </is>
      </c>
      <c r="B19" s="15" t="inlineStr">
        <is>
          <t>Entradas apenas previstas não compõem o saldo disponível. O saldo conservador desconta os repasses pendentes.</t>
        </is>
      </c>
    </row>
  </sheetData>
  <mergeCells count="1">
    <mergeCell ref="A1:B1"/>
  </mergeCells>
  <conditionalFormatting sqref="B9">
    <cfRule type="expression" priority="1" dxfId="0" stopIfTrue="1">
      <formula>AND(ISNUMBER(B9),B9&lt;0)</formula>
    </cfRule>
    <cfRule type="expression" priority="3" dxfId="1">
      <formula>AND(ISNUMBER(B9),ISNUMBER(B16),B9&lt;B16)</formula>
    </cfRule>
  </conditionalFormatting>
  <conditionalFormatting sqref="B12">
    <cfRule type="expression" priority="2" dxfId="0" stopIfTrue="1">
      <formula>AND(ISNUMBER(B12),B12&lt;0)</formula>
    </cfRule>
  </conditionalFormatting>
  <conditionalFormatting sqref="B17">
    <cfRule type="expression" priority="4" dxfId="0" stopIfTrue="1">
      <formula>LEFT(B17,7)="CRÍTICO"</formula>
    </cfRule>
    <cfRule type="expression" priority="5" dxfId="1" stopIfTrue="1">
      <formula>LEFT(B17,7)="ATENÇÃO"</formula>
    </cfRule>
    <cfRule type="expression" priority="6" dxfId="2" stopIfTrue="1">
      <formula>B17="OK"</formula>
    </cfRule>
  </conditionalFormatting>
  <pageMargins left="0.3" right="0.3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4" customWidth="1" min="3" max="3"/>
    <col width="14" customWidth="1" min="4" max="4"/>
    <col width="14" customWidth="1" min="5" max="5"/>
    <col width="29" customWidth="1" min="6" max="6"/>
    <col width="29" customWidth="1" min="7" max="7"/>
    <col width="31" customWidth="1" min="8" max="8"/>
    <col width="15" customWidth="1" min="9" max="9"/>
    <col width="18" customWidth="1" min="10" max="10"/>
    <col width="25" customWidth="1" min="11" max="11"/>
    <col width="13" customWidth="1" min="12" max="12"/>
    <col width="19" customWidth="1" min="13" max="13"/>
    <col width="35" customWidth="1" min="14" max="14"/>
  </cols>
  <sheetData>
    <row r="1" ht="28" customHeight="1">
      <c r="A1" s="1" t="inlineStr">
        <is>
          <t>Lançamentos do fundo de missões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8" t="n"/>
    </row>
    <row r="2" ht="22" customHeight="1">
      <c r="A2" s="2" t="inlineStr">
        <is>
          <t>MODELO COM DADOS FICTÍCIOS — substituir antes de usar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/>
    <row r="4" ht="42" customHeight="1">
      <c r="A4" s="16" t="inlineStr">
        <is>
          <t>ID do lançamento</t>
        </is>
      </c>
      <c r="B4" s="16" t="inlineStr">
        <is>
          <t>Tipo</t>
        </is>
      </c>
      <c r="C4" s="16" t="inlineStr">
        <is>
          <t>Status</t>
        </is>
      </c>
      <c r="D4" s="16" t="inlineStr">
        <is>
          <t>Data prevista</t>
        </is>
      </c>
      <c r="E4" s="16" t="inlineStr">
        <is>
          <t>Data realizada</t>
        </is>
      </c>
      <c r="F4" s="16" t="inlineStr">
        <is>
          <t>Projeto ou finalidade</t>
        </is>
      </c>
      <c r="G4" s="16" t="inlineStr">
        <is>
          <t>Descrição</t>
        </is>
      </c>
      <c r="H4" s="16" t="inlineStr">
        <is>
          <t>Origem ou destino administrativo</t>
        </is>
      </c>
      <c r="I4" s="16" t="inlineStr">
        <is>
          <t>Valor (R$)</t>
        </is>
      </c>
      <c r="J4" s="16" t="inlineStr">
        <is>
          <t>Referência interna</t>
        </is>
      </c>
      <c r="K4" s="16" t="inlineStr">
        <is>
          <t>Observações</t>
        </is>
      </c>
      <c r="L4" s="16" t="inlineStr">
        <is>
          <t>Competência</t>
        </is>
      </c>
      <c r="M4" s="16" t="inlineStr">
        <is>
          <t>Impacto realizado (R$)</t>
        </is>
      </c>
      <c r="N4" s="16" t="inlineStr">
        <is>
          <t>Alerta</t>
        </is>
      </c>
    </row>
    <row r="5" ht="28" customHeight="1">
      <c r="A5" s="17" t="inlineStr">
        <is>
          <t>FM-0001</t>
        </is>
      </c>
      <c r="B5" s="18" t="inlineStr">
        <is>
          <t>Entrada vinculada</t>
        </is>
      </c>
      <c r="C5" s="18" t="inlineStr">
        <is>
          <t>Realizado</t>
        </is>
      </c>
      <c r="D5" s="19" t="n">
        <v>46239</v>
      </c>
      <c r="E5" s="19" t="n">
        <v>46239</v>
      </c>
      <c r="F5" s="20" t="inlineStr">
        <is>
          <t>Missão Horizonte — fictícia</t>
        </is>
      </c>
      <c r="G5" s="20" t="inlineStr">
        <is>
          <t>Oferta temática fictícia</t>
        </is>
      </c>
      <c r="H5" s="20" t="inlineStr">
        <is>
          <t>Culto temático fictício</t>
        </is>
      </c>
      <c r="I5" s="21" t="n">
        <v>2500</v>
      </c>
      <c r="J5" s="17" t="inlineStr">
        <is>
          <t>DOC-FICT-001</t>
        </is>
      </c>
      <c r="K5" s="20" t="inlineStr">
        <is>
          <t>Exemplo fictício</t>
        </is>
      </c>
      <c r="L5" s="22">
        <f>IF(COUNTA(A5:K5)=0,"",IF(C5="Realizado",IF(E5="","",TEXT(E5,"mm/yyyy")),IF(D5="","",TEXT(D5,"mm/yyyy"))))</f>
        <v/>
      </c>
      <c r="M5" s="23">
        <f>IF(A5="","",IF(AND(C5="Realizado",E5&lt;&gt;""),IF(B5="Entrada vinculada",I5,IF(B5="Repasse",-I5,"")),""))</f>
        <v/>
      </c>
      <c r="N5" s="24">
        <f>IF(COUNTA(A5:K5)=0,"",IF(A5="","Revisar: informe o ID",IF(COUNTIF($A$5:$A$124,A5)&gt;1,"Revisar: ID duplicado",IF(OR(B5="",C5="",D5="",F5="",G5="",H5="",I5=""),"Revisar: campos obrigatórios",IF(AND(C5="Realizado",E5=""),"Revisar: realizado sem data",IF(AND(C5&lt;&gt;"Realizado",E5&lt;&gt;""),"Revisar: data realizada incompatível",IF(C5="Cancelado","",IF(OR(Premissas!$B$4="",Premissas!$B$9=""),"Revisar premissas",IF(AND(B5="Repasse",C5="Previsto",D5&lt;Premissas!$B$4),"Repasse vencido",IF(AND(B5="Repasse",C5="Previsto",D5&gt;=Premissas!$B$4,D5&lt;=Premissas!$B$4+Premissas!$B$9),"Repasse a vencer",""))))))))))</f>
        <v/>
      </c>
    </row>
    <row r="6" ht="28" customHeight="1">
      <c r="A6" s="17" t="inlineStr">
        <is>
          <t>FM-0002</t>
        </is>
      </c>
      <c r="B6" s="18" t="inlineStr">
        <is>
          <t>Repasse</t>
        </is>
      </c>
      <c r="C6" s="18" t="inlineStr">
        <is>
          <t>Realizado</t>
        </is>
      </c>
      <c r="D6" s="19" t="n">
        <v>46246</v>
      </c>
      <c r="E6" s="19" t="n">
        <v>46247</v>
      </c>
      <c r="F6" s="20" t="inlineStr">
        <is>
          <t>Missão Horizonte — fictícia</t>
        </is>
      </c>
      <c r="G6" s="20" t="inlineStr">
        <is>
          <t>Primeiro repasse fictício</t>
        </is>
      </c>
      <c r="H6" s="20" t="inlineStr">
        <is>
          <t>Projeto Horizonte — fictício</t>
        </is>
      </c>
      <c r="I6" s="21" t="n">
        <v>1800</v>
      </c>
      <c r="J6" s="17" t="inlineStr">
        <is>
          <t>DOC-FICT-002</t>
        </is>
      </c>
      <c r="K6" s="20" t="inlineStr">
        <is>
          <t>Exemplo fictício</t>
        </is>
      </c>
      <c r="L6" s="22">
        <f>IF(COUNTA(A6:K6)=0,"",IF(C6="Realizado",IF(E6="","",TEXT(E6,"mm/yyyy")),IF(D6="","",TEXT(D6,"mm/yyyy"))))</f>
        <v/>
      </c>
      <c r="M6" s="23">
        <f>IF(A6="","",IF(AND(C6="Realizado",E6&lt;&gt;""),IF(B6="Entrada vinculada",I6,IF(B6="Repasse",-I6,"")),""))</f>
        <v/>
      </c>
      <c r="N6" s="24">
        <f>IF(COUNTA(A6:K6)=0,"",IF(A6="","Revisar: informe o ID",IF(COUNTIF($A$5:$A$124,A6)&gt;1,"Revisar: ID duplicado",IF(OR(B6="",C6="",D6="",F6="",G6="",H6="",I6=""),"Revisar: campos obrigatórios",IF(AND(C6="Realizado",E6=""),"Revisar: realizado sem data",IF(AND(C6&lt;&gt;"Realizado",E6&lt;&gt;""),"Revisar: data realizada incompatível",IF(C6="Cancelado","",IF(OR(Premissas!$B$4="",Premissas!$B$9=""),"Revisar premissas",IF(AND(B6="Repasse",C6="Previsto",D6&lt;Premissas!$B$4),"Repasse vencido",IF(AND(B6="Repasse",C6="Previsto",D6&gt;=Premissas!$B$4,D6&lt;=Premissas!$B$4+Premissas!$B$9),"Repasse a vencer",""))))))))))</f>
        <v/>
      </c>
    </row>
    <row r="7" ht="28" customHeight="1">
      <c r="A7" s="17" t="inlineStr">
        <is>
          <t>FM-0003</t>
        </is>
      </c>
      <c r="B7" s="18" t="inlineStr">
        <is>
          <t>Entrada vinculada</t>
        </is>
      </c>
      <c r="C7" s="18" t="inlineStr">
        <is>
          <t>Realizado</t>
        </is>
      </c>
      <c r="D7" s="19" t="n">
        <v>46254</v>
      </c>
      <c r="E7" s="19" t="n">
        <v>46254</v>
      </c>
      <c r="F7" s="20" t="inlineStr">
        <is>
          <t>Missão Semente — fictícia</t>
        </is>
      </c>
      <c r="G7" s="20" t="inlineStr">
        <is>
          <t>Campanha missionária fictícia</t>
        </is>
      </c>
      <c r="H7" s="20" t="inlineStr">
        <is>
          <t>Campanha Semente — fictícia</t>
        </is>
      </c>
      <c r="I7" s="21" t="n">
        <v>1400</v>
      </c>
      <c r="J7" s="17" t="inlineStr">
        <is>
          <t>DOC-FICT-003</t>
        </is>
      </c>
      <c r="K7" s="20" t="inlineStr">
        <is>
          <t>Exemplo fictício</t>
        </is>
      </c>
      <c r="L7" s="22">
        <f>IF(COUNTA(A7:K7)=0,"",IF(C7="Realizado",IF(E7="","",TEXT(E7,"mm/yyyy")),IF(D7="","",TEXT(D7,"mm/yyyy"))))</f>
        <v/>
      </c>
      <c r="M7" s="23">
        <f>IF(A7="","",IF(AND(C7="Realizado",E7&lt;&gt;""),IF(B7="Entrada vinculada",I7,IF(B7="Repasse",-I7,"")),""))</f>
        <v/>
      </c>
      <c r="N7" s="24">
        <f>IF(COUNTA(A7:K7)=0,"",IF(A7="","Revisar: informe o ID",IF(COUNTIF($A$5:$A$124,A7)&gt;1,"Revisar: ID duplicado",IF(OR(B7="",C7="",D7="",F7="",G7="",H7="",I7=""),"Revisar: campos obrigatórios",IF(AND(C7="Realizado",E7=""),"Revisar: realizado sem data",IF(AND(C7&lt;&gt;"Realizado",E7&lt;&gt;""),"Revisar: data realizada incompatível",IF(C7="Cancelado","",IF(OR(Premissas!$B$4="",Premissas!$B$9=""),"Revisar premissas",IF(AND(B7="Repasse",C7="Previsto",D7&lt;Premissas!$B$4),"Repasse vencido",IF(AND(B7="Repasse",C7="Previsto",D7&gt;=Premissas!$B$4,D7&lt;=Premissas!$B$4+Premissas!$B$9),"Repasse a vencer",""))))))))))</f>
        <v/>
      </c>
    </row>
    <row r="8" ht="28" customHeight="1">
      <c r="A8" s="17" t="inlineStr">
        <is>
          <t>FM-0004</t>
        </is>
      </c>
      <c r="B8" s="18" t="inlineStr">
        <is>
          <t>Repasse</t>
        </is>
      </c>
      <c r="C8" s="18" t="inlineStr">
        <is>
          <t>Realizado</t>
        </is>
      </c>
      <c r="D8" s="19" t="n">
        <v>46262</v>
      </c>
      <c r="E8" s="19" t="n">
        <v>46262</v>
      </c>
      <c r="F8" s="20" t="inlineStr">
        <is>
          <t>Missão Semente — fictícia</t>
        </is>
      </c>
      <c r="G8" s="20" t="inlineStr">
        <is>
          <t>Repasse mensal fictício</t>
        </is>
      </c>
      <c r="H8" s="20" t="inlineStr">
        <is>
          <t>Projeto Semente — fictício</t>
        </is>
      </c>
      <c r="I8" s="21" t="n">
        <v>900</v>
      </c>
      <c r="J8" s="17" t="inlineStr">
        <is>
          <t>DOC-FICT-004</t>
        </is>
      </c>
      <c r="K8" s="20" t="inlineStr">
        <is>
          <t>Exemplo fictício</t>
        </is>
      </c>
      <c r="L8" s="22">
        <f>IF(COUNTA(A8:K8)=0,"",IF(C8="Realizado",IF(E8="","",TEXT(E8,"mm/yyyy")),IF(D8="","",TEXT(D8,"mm/yyyy"))))</f>
        <v/>
      </c>
      <c r="M8" s="23">
        <f>IF(A8="","",IF(AND(C8="Realizado",E8&lt;&gt;""),IF(B8="Entrada vinculada",I8,IF(B8="Repasse",-I8,"")),""))</f>
        <v/>
      </c>
      <c r="N8" s="24">
        <f>IF(COUNTA(A8:K8)=0,"",IF(A8="","Revisar: informe o ID",IF(COUNTIF($A$5:$A$124,A8)&gt;1,"Revisar: ID duplicado",IF(OR(B8="",C8="",D8="",F8="",G8="",H8="",I8=""),"Revisar: campos obrigatórios",IF(AND(C8="Realizado",E8=""),"Revisar: realizado sem data",IF(AND(C8&lt;&gt;"Realizado",E8&lt;&gt;""),"Revisar: data realizada incompatível",IF(C8="Cancelado","",IF(OR(Premissas!$B$4="",Premissas!$B$9=""),"Revisar premissas",IF(AND(B8="Repasse",C8="Previsto",D8&lt;Premissas!$B$4),"Repasse vencido",IF(AND(B8="Repasse",C8="Previsto",D8&gt;=Premissas!$B$4,D8&lt;=Premissas!$B$4+Premissas!$B$9),"Repasse a vencer",""))))))))))</f>
        <v/>
      </c>
    </row>
    <row r="9" ht="28" customHeight="1">
      <c r="A9" s="17" t="inlineStr">
        <is>
          <t>FM-0005</t>
        </is>
      </c>
      <c r="B9" s="18" t="inlineStr">
        <is>
          <t>Entrada vinculada</t>
        </is>
      </c>
      <c r="C9" s="18" t="inlineStr">
        <is>
          <t>Realizado</t>
        </is>
      </c>
      <c r="D9" s="19" t="n">
        <v>46267</v>
      </c>
      <c r="E9" s="19" t="n">
        <v>46267</v>
      </c>
      <c r="F9" s="20" t="inlineStr">
        <is>
          <t>Fundo geral de missões — fictício</t>
        </is>
      </c>
      <c r="G9" s="20" t="inlineStr">
        <is>
          <t>Entrada vinculada fictícia</t>
        </is>
      </c>
      <c r="H9" s="20" t="inlineStr">
        <is>
          <t>Oferta coletiva fictícia</t>
        </is>
      </c>
      <c r="I9" s="21" t="n">
        <v>1200</v>
      </c>
      <c r="J9" s="17" t="inlineStr">
        <is>
          <t>DOC-FICT-005</t>
        </is>
      </c>
      <c r="K9" s="20" t="inlineStr">
        <is>
          <t>Exemplo fictício</t>
        </is>
      </c>
      <c r="L9" s="22">
        <f>IF(COUNTA(A9:K9)=0,"",IF(C9="Realizado",IF(E9="","",TEXT(E9,"mm/yyyy")),IF(D9="","",TEXT(D9,"mm/yyyy"))))</f>
        <v/>
      </c>
      <c r="M9" s="23">
        <f>IF(A9="","",IF(AND(C9="Realizado",E9&lt;&gt;""),IF(B9="Entrada vinculada",I9,IF(B9="Repasse",-I9,"")),""))</f>
        <v/>
      </c>
      <c r="N9" s="24">
        <f>IF(COUNTA(A9:K9)=0,"",IF(A9="","Revisar: informe o ID",IF(COUNTIF($A$5:$A$124,A9)&gt;1,"Revisar: ID duplicado",IF(OR(B9="",C9="",D9="",F9="",G9="",H9="",I9=""),"Revisar: campos obrigatórios",IF(AND(C9="Realizado",E9=""),"Revisar: realizado sem data",IF(AND(C9&lt;&gt;"Realizado",E9&lt;&gt;""),"Revisar: data realizada incompatível",IF(C9="Cancelado","",IF(OR(Premissas!$B$4="",Premissas!$B$9=""),"Revisar premissas",IF(AND(B9="Repasse",C9="Previsto",D9&lt;Premissas!$B$4),"Repasse vencido",IF(AND(B9="Repasse",C9="Previsto",D9&gt;=Premissas!$B$4,D9&lt;=Premissas!$B$4+Premissas!$B$9),"Repasse a vencer",""))))))))))</f>
        <v/>
      </c>
    </row>
    <row r="10" ht="28" customHeight="1">
      <c r="A10" s="17" t="inlineStr">
        <is>
          <t>FM-0006</t>
        </is>
      </c>
      <c r="B10" s="18" t="inlineStr">
        <is>
          <t>Repasse</t>
        </is>
      </c>
      <c r="C10" s="18" t="inlineStr">
        <is>
          <t>Previsto</t>
        </is>
      </c>
      <c r="D10" s="19" t="n">
        <v>46273</v>
      </c>
      <c r="E10" s="19" t="n"/>
      <c r="F10" s="20" t="inlineStr">
        <is>
          <t>Missão Horizonte — fictícia</t>
        </is>
      </c>
      <c r="G10" s="20" t="inlineStr">
        <is>
          <t>Complemento de repasse fictício</t>
        </is>
      </c>
      <c r="H10" s="20" t="inlineStr">
        <is>
          <t>Projeto Horizonte — fictício</t>
        </is>
      </c>
      <c r="I10" s="21" t="n">
        <v>700</v>
      </c>
      <c r="J10" s="17" t="inlineStr">
        <is>
          <t>DOC-FICT-006</t>
        </is>
      </c>
      <c r="K10" s="20" t="inlineStr">
        <is>
          <t>Exemplo fictício</t>
        </is>
      </c>
      <c r="L10" s="22">
        <f>IF(COUNTA(A10:K10)=0,"",IF(C10="Realizado",IF(E10="","",TEXT(E10,"mm/yyyy")),IF(D10="","",TEXT(D10,"mm/yyyy"))))</f>
        <v/>
      </c>
      <c r="M10" s="23">
        <f>IF(A10="","",IF(AND(C10="Realizado",E10&lt;&gt;""),IF(B10="Entrada vinculada",I10,IF(B10="Repasse",-I10,"")),""))</f>
        <v/>
      </c>
      <c r="N10" s="24">
        <f>IF(COUNTA(A10:K10)=0,"",IF(A10="","Revisar: informe o ID",IF(COUNTIF($A$5:$A$124,A10)&gt;1,"Revisar: ID duplicado",IF(OR(B10="",C10="",D10="",F10="",G10="",H10="",I10=""),"Revisar: campos obrigatórios",IF(AND(C10="Realizado",E10=""),"Revisar: realizado sem data",IF(AND(C10&lt;&gt;"Realizado",E10&lt;&gt;""),"Revisar: data realizada incompatível",IF(C10="Cancelado","",IF(OR(Premissas!$B$4="",Premissas!$B$9=""),"Revisar premissas",IF(AND(B10="Repasse",C10="Previsto",D10&lt;Premissas!$B$4),"Repasse vencido",IF(AND(B10="Repasse",C10="Previsto",D10&gt;=Premissas!$B$4,D10&lt;=Premissas!$B$4+Premissas!$B$9),"Repasse a vencer",""))))))))))</f>
        <v/>
      </c>
    </row>
    <row r="11" ht="28" customHeight="1">
      <c r="A11" s="17" t="inlineStr">
        <is>
          <t>FM-0007</t>
        </is>
      </c>
      <c r="B11" s="18" t="inlineStr">
        <is>
          <t>Repasse</t>
        </is>
      </c>
      <c r="C11" s="18" t="inlineStr">
        <is>
          <t>Previsto</t>
        </is>
      </c>
      <c r="D11" s="19" t="n">
        <v>46280</v>
      </c>
      <c r="E11" s="19" t="n"/>
      <c r="F11" s="20" t="inlineStr">
        <is>
          <t>Missão Semente — fictícia</t>
        </is>
      </c>
      <c r="G11" s="20" t="inlineStr">
        <is>
          <t>Segundo repasse fictício</t>
        </is>
      </c>
      <c r="H11" s="20" t="inlineStr">
        <is>
          <t>Projeto Semente — fictício</t>
        </is>
      </c>
      <c r="I11" s="21" t="n">
        <v>1100</v>
      </c>
      <c r="J11" s="17" t="inlineStr">
        <is>
          <t>DOC-FICT-007</t>
        </is>
      </c>
      <c r="K11" s="20" t="inlineStr">
        <is>
          <t>Exemplo fictício</t>
        </is>
      </c>
      <c r="L11" s="22">
        <f>IF(COUNTA(A11:K11)=0,"",IF(C11="Realizado",IF(E11="","",TEXT(E11,"mm/yyyy")),IF(D11="","",TEXT(D11,"mm/yyyy"))))</f>
        <v/>
      </c>
      <c r="M11" s="23">
        <f>IF(A11="","",IF(AND(C11="Realizado",E11&lt;&gt;""),IF(B11="Entrada vinculada",I11,IF(B11="Repasse",-I11,"")),""))</f>
        <v/>
      </c>
      <c r="N11" s="24">
        <f>IF(COUNTA(A11:K11)=0,"",IF(A11="","Revisar: informe o ID",IF(COUNTIF($A$5:$A$124,A11)&gt;1,"Revisar: ID duplicado",IF(OR(B11="",C11="",D11="",F11="",G11="",H11="",I11=""),"Revisar: campos obrigatórios",IF(AND(C11="Realizado",E11=""),"Revisar: realizado sem data",IF(AND(C11&lt;&gt;"Realizado",E11&lt;&gt;""),"Revisar: data realizada incompatível",IF(C11="Cancelado","",IF(OR(Premissas!$B$4="",Premissas!$B$9=""),"Revisar premissas",IF(AND(B11="Repasse",C11="Previsto",D11&lt;Premissas!$B$4),"Repasse vencido",IF(AND(B11="Repasse",C11="Previsto",D11&gt;=Premissas!$B$4,D11&lt;=Premissas!$B$4+Premissas!$B$9),"Repasse a vencer",""))))))))))</f>
        <v/>
      </c>
    </row>
    <row r="12" ht="28" customHeight="1">
      <c r="A12" s="17" t="inlineStr">
        <is>
          <t>FM-0008</t>
        </is>
      </c>
      <c r="B12" s="18" t="inlineStr">
        <is>
          <t>Entrada vinculada</t>
        </is>
      </c>
      <c r="C12" s="18" t="inlineStr">
        <is>
          <t>Previsto</t>
        </is>
      </c>
      <c r="D12" s="19" t="n">
        <v>46285</v>
      </c>
      <c r="E12" s="19" t="n"/>
      <c r="F12" s="20" t="inlineStr">
        <is>
          <t>Missão Caminho — fictícia</t>
        </is>
      </c>
      <c r="G12" s="20" t="inlineStr">
        <is>
          <t>Campanha futura fictícia</t>
        </is>
      </c>
      <c r="H12" s="20" t="inlineStr">
        <is>
          <t>Campanha Caminho — fictícia</t>
        </is>
      </c>
      <c r="I12" s="21" t="n">
        <v>1000</v>
      </c>
      <c r="J12" s="17" t="inlineStr">
        <is>
          <t>DOC-FICT-008</t>
        </is>
      </c>
      <c r="K12" s="20" t="inlineStr">
        <is>
          <t>Exemplo fictício</t>
        </is>
      </c>
      <c r="L12" s="22">
        <f>IF(COUNTA(A12:K12)=0,"",IF(C12="Realizado",IF(E12="","",TEXT(E12,"mm/yyyy")),IF(D12="","",TEXT(D12,"mm/yyyy"))))</f>
        <v/>
      </c>
      <c r="M12" s="23">
        <f>IF(A12="","",IF(AND(C12="Realizado",E12&lt;&gt;""),IF(B12="Entrada vinculada",I12,IF(B12="Repasse",-I12,"")),""))</f>
        <v/>
      </c>
      <c r="N12" s="24">
        <f>IF(COUNTA(A12:K12)=0,"",IF(A12="","Revisar: informe o ID",IF(COUNTIF($A$5:$A$124,A12)&gt;1,"Revisar: ID duplicado",IF(OR(B12="",C12="",D12="",F12="",G12="",H12="",I12=""),"Revisar: campos obrigatórios",IF(AND(C12="Realizado",E12=""),"Revisar: realizado sem data",IF(AND(C12&lt;&gt;"Realizado",E12&lt;&gt;""),"Revisar: data realizada incompatível",IF(C12="Cancelado","",IF(OR(Premissas!$B$4="",Premissas!$B$9=""),"Revisar premissas",IF(AND(B12="Repasse",C12="Previsto",D12&lt;Premissas!$B$4),"Repasse vencido",IF(AND(B12="Repasse",C12="Previsto",D12&gt;=Premissas!$B$4,D12&lt;=Premissas!$B$4+Premissas!$B$9),"Repasse a vencer",""))))))))))</f>
        <v/>
      </c>
    </row>
    <row r="13" ht="28" customHeight="1">
      <c r="A13" s="17" t="inlineStr">
        <is>
          <t>FM-0009</t>
        </is>
      </c>
      <c r="B13" s="18" t="inlineStr">
        <is>
          <t>Repasse</t>
        </is>
      </c>
      <c r="C13" s="18" t="inlineStr">
        <is>
          <t>Cancelado</t>
        </is>
      </c>
      <c r="D13" s="19" t="n">
        <v>46270</v>
      </c>
      <c r="E13" s="19" t="n"/>
      <c r="F13" s="20" t="inlineStr">
        <is>
          <t>Missão Caminho — fictícia</t>
        </is>
      </c>
      <c r="G13" s="20" t="inlineStr">
        <is>
          <t>Repasse cancelado fictício</t>
        </is>
      </c>
      <c r="H13" s="20" t="inlineStr">
        <is>
          <t>Projeto Caminho — fictício</t>
        </is>
      </c>
      <c r="I13" s="21" t="n">
        <v>400</v>
      </c>
      <c r="J13" s="17" t="inlineStr">
        <is>
          <t>DOC-FICT-009</t>
        </is>
      </c>
      <c r="K13" s="20" t="inlineStr">
        <is>
          <t>Exemplo fictício</t>
        </is>
      </c>
      <c r="L13" s="22">
        <f>IF(COUNTA(A13:K13)=0,"",IF(C13="Realizado",IF(E13="","",TEXT(E13,"mm/yyyy")),IF(D13="","",TEXT(D13,"mm/yyyy"))))</f>
        <v/>
      </c>
      <c r="M13" s="23">
        <f>IF(A13="","",IF(AND(C13="Realizado",E13&lt;&gt;""),IF(B13="Entrada vinculada",I13,IF(B13="Repasse",-I13,"")),""))</f>
        <v/>
      </c>
      <c r="N13" s="24">
        <f>IF(COUNTA(A13:K13)=0,"",IF(A13="","Revisar: informe o ID",IF(COUNTIF($A$5:$A$124,A13)&gt;1,"Revisar: ID duplicado",IF(OR(B13="",C13="",D13="",F13="",G13="",H13="",I13=""),"Revisar: campos obrigatórios",IF(AND(C13="Realizado",E13=""),"Revisar: realizado sem data",IF(AND(C13&lt;&gt;"Realizado",E13&lt;&gt;""),"Revisar: data realizada incompatível",IF(C13="Cancelado","",IF(OR(Premissas!$B$4="",Premissas!$B$9=""),"Revisar premissas",IF(AND(B13="Repasse",C13="Previsto",D13&lt;Premissas!$B$4),"Repasse vencido",IF(AND(B13="Repasse",C13="Previsto",D13&gt;=Premissas!$B$4,D13&lt;=Premissas!$B$4+Premissas!$B$9),"Repasse a vencer",""))))))))))</f>
        <v/>
      </c>
    </row>
    <row r="14" ht="28" customHeight="1">
      <c r="A14" s="17" t="inlineStr">
        <is>
          <t>FM-0010</t>
        </is>
      </c>
      <c r="B14" s="18" t="inlineStr">
        <is>
          <t>Repasse</t>
        </is>
      </c>
      <c r="C14" s="18" t="inlineStr">
        <is>
          <t>Realizado</t>
        </is>
      </c>
      <c r="D14" s="19" t="n">
        <v>46275</v>
      </c>
      <c r="E14" s="19" t="n">
        <v>46275</v>
      </c>
      <c r="F14" s="20" t="inlineStr">
        <is>
          <t>Missão Caminho — fictícia</t>
        </is>
      </c>
      <c r="G14" s="20" t="inlineStr">
        <is>
          <t>Repasse inicial fictício</t>
        </is>
      </c>
      <c r="H14" s="20" t="inlineStr">
        <is>
          <t>Projeto Caminho — fictício</t>
        </is>
      </c>
      <c r="I14" s="21" t="n">
        <v>600</v>
      </c>
      <c r="J14" s="17" t="inlineStr">
        <is>
          <t>DOC-FICT-010</t>
        </is>
      </c>
      <c r="K14" s="20" t="inlineStr">
        <is>
          <t>Exemplo fictício</t>
        </is>
      </c>
      <c r="L14" s="22">
        <f>IF(COUNTA(A14:K14)=0,"",IF(C14="Realizado",IF(E14="","",TEXT(E14,"mm/yyyy")),IF(D14="","",TEXT(D14,"mm/yyyy"))))</f>
        <v/>
      </c>
      <c r="M14" s="23">
        <f>IF(A14="","",IF(AND(C14="Realizado",E14&lt;&gt;""),IF(B14="Entrada vinculada",I14,IF(B14="Repasse",-I14,"")),""))</f>
        <v/>
      </c>
      <c r="N14" s="24">
        <f>IF(COUNTA(A14:K14)=0,"",IF(A14="","Revisar: informe o ID",IF(COUNTIF($A$5:$A$124,A14)&gt;1,"Revisar: ID duplicado",IF(OR(B14="",C14="",D14="",F14="",G14="",H14="",I14=""),"Revisar: campos obrigatórios",IF(AND(C14="Realizado",E14=""),"Revisar: realizado sem data",IF(AND(C14&lt;&gt;"Realizado",E14&lt;&gt;""),"Revisar: data realizada incompatível",IF(C14="Cancelado","",IF(OR(Premissas!$B$4="",Premissas!$B$9=""),"Revisar premissas",IF(AND(B14="Repasse",C14="Previsto",D14&lt;Premissas!$B$4),"Repasse vencido",IF(AND(B14="Repasse",C14="Previsto",D14&gt;=Premissas!$B$4,D14&lt;=Premissas!$B$4+Premissas!$B$9),"Repasse a vencer",""))))))))))</f>
        <v/>
      </c>
    </row>
    <row r="15" ht="28" customHeight="1">
      <c r="A15" s="17" t="n"/>
      <c r="B15" s="18" t="n"/>
      <c r="C15" s="18" t="n"/>
      <c r="D15" s="19" t="n"/>
      <c r="E15" s="19" t="n"/>
      <c r="F15" s="20" t="n"/>
      <c r="G15" s="20" t="n"/>
      <c r="H15" s="20" t="n"/>
      <c r="I15" s="21" t="n"/>
      <c r="J15" s="17" t="n"/>
      <c r="K15" s="20" t="n"/>
      <c r="L15" s="22">
        <f>IF(COUNTA(A15:K15)=0,"",IF(C15="Realizado",IF(E15="","",TEXT(E15,"mm/yyyy")),IF(D15="","",TEXT(D15,"mm/yyyy"))))</f>
        <v/>
      </c>
      <c r="M15" s="23">
        <f>IF(A15="","",IF(AND(C15="Realizado",E15&lt;&gt;""),IF(B15="Entrada vinculada",I15,IF(B15="Repasse",-I15,"")),""))</f>
        <v/>
      </c>
      <c r="N15" s="24">
        <f>IF(COUNTA(A15:K15)=0,"",IF(A15="","Revisar: informe o ID",IF(COUNTIF($A$5:$A$124,A15)&gt;1,"Revisar: ID duplicado",IF(OR(B15="",C15="",D15="",F15="",G15="",H15="",I15=""),"Revisar: campos obrigatórios",IF(AND(C15="Realizado",E15=""),"Revisar: realizado sem data",IF(AND(C15&lt;&gt;"Realizado",E15&lt;&gt;""),"Revisar: data realizada incompatível",IF(C15="Cancelado","",IF(OR(Premissas!$B$4="",Premissas!$B$9=""),"Revisar premissas",IF(AND(B15="Repasse",C15="Previsto",D15&lt;Premissas!$B$4),"Repasse vencido",IF(AND(B15="Repasse",C15="Previsto",D15&gt;=Premissas!$B$4,D15&lt;=Premissas!$B$4+Premissas!$B$9),"Repasse a vencer",""))))))))))</f>
        <v/>
      </c>
    </row>
    <row r="16" ht="28" customHeight="1">
      <c r="A16" s="17" t="n"/>
      <c r="B16" s="18" t="n"/>
      <c r="C16" s="18" t="n"/>
      <c r="D16" s="19" t="n"/>
      <c r="E16" s="19" t="n"/>
      <c r="F16" s="20" t="n"/>
      <c r="G16" s="20" t="n"/>
      <c r="H16" s="20" t="n"/>
      <c r="I16" s="21" t="n"/>
      <c r="J16" s="17" t="n"/>
      <c r="K16" s="20" t="n"/>
      <c r="L16" s="22">
        <f>IF(COUNTA(A16:K16)=0,"",IF(C16="Realizado",IF(E16="","",TEXT(E16,"mm/yyyy")),IF(D16="","",TEXT(D16,"mm/yyyy"))))</f>
        <v/>
      </c>
      <c r="M16" s="23">
        <f>IF(A16="","",IF(AND(C16="Realizado",E16&lt;&gt;""),IF(B16="Entrada vinculada",I16,IF(B16="Repasse",-I16,"")),""))</f>
        <v/>
      </c>
      <c r="N16" s="24">
        <f>IF(COUNTA(A16:K16)=0,"",IF(A16="","Revisar: informe o ID",IF(COUNTIF($A$5:$A$124,A16)&gt;1,"Revisar: ID duplicado",IF(OR(B16="",C16="",D16="",F16="",G16="",H16="",I16=""),"Revisar: campos obrigatórios",IF(AND(C16="Realizado",E16=""),"Revisar: realizado sem data",IF(AND(C16&lt;&gt;"Realizado",E16&lt;&gt;""),"Revisar: data realizada incompatível",IF(C16="Cancelado","",IF(OR(Premissas!$B$4="",Premissas!$B$9=""),"Revisar premissas",IF(AND(B16="Repasse",C16="Previsto",D16&lt;Premissas!$B$4),"Repasse vencido",IF(AND(B16="Repasse",C16="Previsto",D16&gt;=Premissas!$B$4,D16&lt;=Premissas!$B$4+Premissas!$B$9),"Repasse a vencer",""))))))))))</f>
        <v/>
      </c>
    </row>
    <row r="17" ht="28" customHeight="1">
      <c r="A17" s="17" t="n"/>
      <c r="B17" s="18" t="n"/>
      <c r="C17" s="18" t="n"/>
      <c r="D17" s="19" t="n"/>
      <c r="E17" s="19" t="n"/>
      <c r="F17" s="20" t="n"/>
      <c r="G17" s="20" t="n"/>
      <c r="H17" s="20" t="n"/>
      <c r="I17" s="21" t="n"/>
      <c r="J17" s="17" t="n"/>
      <c r="K17" s="20" t="n"/>
      <c r="L17" s="22">
        <f>IF(COUNTA(A17:K17)=0,"",IF(C17="Realizado",IF(E17="","",TEXT(E17,"mm/yyyy")),IF(D17="","",TEXT(D17,"mm/yyyy"))))</f>
        <v/>
      </c>
      <c r="M17" s="23">
        <f>IF(A17="","",IF(AND(C17="Realizado",E17&lt;&gt;""),IF(B17="Entrada vinculada",I17,IF(B17="Repasse",-I17,"")),""))</f>
        <v/>
      </c>
      <c r="N17" s="24">
        <f>IF(COUNTA(A17:K17)=0,"",IF(A17="","Revisar: informe o ID",IF(COUNTIF($A$5:$A$124,A17)&gt;1,"Revisar: ID duplicado",IF(OR(B17="",C17="",D17="",F17="",G17="",H17="",I17=""),"Revisar: campos obrigatórios",IF(AND(C17="Realizado",E17=""),"Revisar: realizado sem data",IF(AND(C17&lt;&gt;"Realizado",E17&lt;&gt;""),"Revisar: data realizada incompatível",IF(C17="Cancelado","",IF(OR(Premissas!$B$4="",Premissas!$B$9=""),"Revisar premissas",IF(AND(B17="Repasse",C17="Previsto",D17&lt;Premissas!$B$4),"Repasse vencido",IF(AND(B17="Repasse",C17="Previsto",D17&gt;=Premissas!$B$4,D17&lt;=Premissas!$B$4+Premissas!$B$9),"Repasse a vencer",""))))))))))</f>
        <v/>
      </c>
    </row>
    <row r="18" ht="28" customHeight="1">
      <c r="A18" s="17" t="n"/>
      <c r="B18" s="18" t="n"/>
      <c r="C18" s="18" t="n"/>
      <c r="D18" s="19" t="n"/>
      <c r="E18" s="19" t="n"/>
      <c r="F18" s="20" t="n"/>
      <c r="G18" s="20" t="n"/>
      <c r="H18" s="20" t="n"/>
      <c r="I18" s="21" t="n"/>
      <c r="J18" s="17" t="n"/>
      <c r="K18" s="20" t="n"/>
      <c r="L18" s="22">
        <f>IF(COUNTA(A18:K18)=0,"",IF(C18="Realizado",IF(E18="","",TEXT(E18,"mm/yyyy")),IF(D18="","",TEXT(D18,"mm/yyyy"))))</f>
        <v/>
      </c>
      <c r="M18" s="23">
        <f>IF(A18="","",IF(AND(C18="Realizado",E18&lt;&gt;""),IF(B18="Entrada vinculada",I18,IF(B18="Repasse",-I18,"")),""))</f>
        <v/>
      </c>
      <c r="N18" s="24">
        <f>IF(COUNTA(A18:K18)=0,"",IF(A18="","Revisar: informe o ID",IF(COUNTIF($A$5:$A$124,A18)&gt;1,"Revisar: ID duplicado",IF(OR(B18="",C18="",D18="",F18="",G18="",H18="",I18=""),"Revisar: campos obrigatórios",IF(AND(C18="Realizado",E18=""),"Revisar: realizado sem data",IF(AND(C18&lt;&gt;"Realizado",E18&lt;&gt;""),"Revisar: data realizada incompatível",IF(C18="Cancelado","",IF(OR(Premissas!$B$4="",Premissas!$B$9=""),"Revisar premissas",IF(AND(B18="Repasse",C18="Previsto",D18&lt;Premissas!$B$4),"Repasse vencido",IF(AND(B18="Repasse",C18="Previsto",D18&gt;=Premissas!$B$4,D18&lt;=Premissas!$B$4+Premissas!$B$9),"Repasse a vencer",""))))))))))</f>
        <v/>
      </c>
    </row>
    <row r="19" ht="28" customHeight="1">
      <c r="A19" s="17" t="n"/>
      <c r="B19" s="18" t="n"/>
      <c r="C19" s="18" t="n"/>
      <c r="D19" s="19" t="n"/>
      <c r="E19" s="19" t="n"/>
      <c r="F19" s="20" t="n"/>
      <c r="G19" s="20" t="n"/>
      <c r="H19" s="20" t="n"/>
      <c r="I19" s="21" t="n"/>
      <c r="J19" s="17" t="n"/>
      <c r="K19" s="20" t="n"/>
      <c r="L19" s="22">
        <f>IF(COUNTA(A19:K19)=0,"",IF(C19="Realizado",IF(E19="","",TEXT(E19,"mm/yyyy")),IF(D19="","",TEXT(D19,"mm/yyyy"))))</f>
        <v/>
      </c>
      <c r="M19" s="23">
        <f>IF(A19="","",IF(AND(C19="Realizado",E19&lt;&gt;""),IF(B19="Entrada vinculada",I19,IF(B19="Repasse",-I19,"")),""))</f>
        <v/>
      </c>
      <c r="N19" s="24">
        <f>IF(COUNTA(A19:K19)=0,"",IF(A19="","Revisar: informe o ID",IF(COUNTIF($A$5:$A$124,A19)&gt;1,"Revisar: ID duplicado",IF(OR(B19="",C19="",D19="",F19="",G19="",H19="",I19=""),"Revisar: campos obrigatórios",IF(AND(C19="Realizado",E19=""),"Revisar: realizado sem data",IF(AND(C19&lt;&gt;"Realizado",E19&lt;&gt;""),"Revisar: data realizada incompatível",IF(C19="Cancelado","",IF(OR(Premissas!$B$4="",Premissas!$B$9=""),"Revisar premissas",IF(AND(B19="Repasse",C19="Previsto",D19&lt;Premissas!$B$4),"Repasse vencido",IF(AND(B19="Repasse",C19="Previsto",D19&gt;=Premissas!$B$4,D19&lt;=Premissas!$B$4+Premissas!$B$9),"Repasse a vencer",""))))))))))</f>
        <v/>
      </c>
    </row>
    <row r="20" ht="28" customHeight="1">
      <c r="A20" s="17" t="n"/>
      <c r="B20" s="18" t="n"/>
      <c r="C20" s="18" t="n"/>
      <c r="D20" s="19" t="n"/>
      <c r="E20" s="19" t="n"/>
      <c r="F20" s="20" t="n"/>
      <c r="G20" s="20" t="n"/>
      <c r="H20" s="20" t="n"/>
      <c r="I20" s="21" t="n"/>
      <c r="J20" s="17" t="n"/>
      <c r="K20" s="20" t="n"/>
      <c r="L20" s="22">
        <f>IF(COUNTA(A20:K20)=0,"",IF(C20="Realizado",IF(E20="","",TEXT(E20,"mm/yyyy")),IF(D20="","",TEXT(D20,"mm/yyyy"))))</f>
        <v/>
      </c>
      <c r="M20" s="23">
        <f>IF(A20="","",IF(AND(C20="Realizado",E20&lt;&gt;""),IF(B20="Entrada vinculada",I20,IF(B20="Repasse",-I20,"")),""))</f>
        <v/>
      </c>
      <c r="N20" s="24">
        <f>IF(COUNTA(A20:K20)=0,"",IF(A20="","Revisar: informe o ID",IF(COUNTIF($A$5:$A$124,A20)&gt;1,"Revisar: ID duplicado",IF(OR(B20="",C20="",D20="",F20="",G20="",H20="",I20=""),"Revisar: campos obrigatórios",IF(AND(C20="Realizado",E20=""),"Revisar: realizado sem data",IF(AND(C20&lt;&gt;"Realizado",E20&lt;&gt;""),"Revisar: data realizada incompatível",IF(C20="Cancelado","",IF(OR(Premissas!$B$4="",Premissas!$B$9=""),"Revisar premissas",IF(AND(B20="Repasse",C20="Previsto",D20&lt;Premissas!$B$4),"Repasse vencido",IF(AND(B20="Repasse",C20="Previsto",D20&gt;=Premissas!$B$4,D20&lt;=Premissas!$B$4+Premissas!$B$9),"Repasse a vencer",""))))))))))</f>
        <v/>
      </c>
    </row>
    <row r="21" ht="28" customHeight="1">
      <c r="A21" s="17" t="n"/>
      <c r="B21" s="18" t="n"/>
      <c r="C21" s="18" t="n"/>
      <c r="D21" s="19" t="n"/>
      <c r="E21" s="19" t="n"/>
      <c r="F21" s="20" t="n"/>
      <c r="G21" s="20" t="n"/>
      <c r="H21" s="20" t="n"/>
      <c r="I21" s="21" t="n"/>
      <c r="J21" s="17" t="n"/>
      <c r="K21" s="20" t="n"/>
      <c r="L21" s="22">
        <f>IF(COUNTA(A21:K21)=0,"",IF(C21="Realizado",IF(E21="","",TEXT(E21,"mm/yyyy")),IF(D21="","",TEXT(D21,"mm/yyyy"))))</f>
        <v/>
      </c>
      <c r="M21" s="23">
        <f>IF(A21="","",IF(AND(C21="Realizado",E21&lt;&gt;""),IF(B21="Entrada vinculada",I21,IF(B21="Repasse",-I21,"")),""))</f>
        <v/>
      </c>
      <c r="N21" s="24">
        <f>IF(COUNTA(A21:K21)=0,"",IF(A21="","Revisar: informe o ID",IF(COUNTIF($A$5:$A$124,A21)&gt;1,"Revisar: ID duplicado",IF(OR(B21="",C21="",D21="",F21="",G21="",H21="",I21=""),"Revisar: campos obrigatórios",IF(AND(C21="Realizado",E21=""),"Revisar: realizado sem data",IF(AND(C21&lt;&gt;"Realizado",E21&lt;&gt;""),"Revisar: data realizada incompatível",IF(C21="Cancelado","",IF(OR(Premissas!$B$4="",Premissas!$B$9=""),"Revisar premissas",IF(AND(B21="Repasse",C21="Previsto",D21&lt;Premissas!$B$4),"Repasse vencido",IF(AND(B21="Repasse",C21="Previsto",D21&gt;=Premissas!$B$4,D21&lt;=Premissas!$B$4+Premissas!$B$9),"Repasse a vencer",""))))))))))</f>
        <v/>
      </c>
    </row>
    <row r="22" ht="28" customHeight="1">
      <c r="A22" s="17" t="n"/>
      <c r="B22" s="18" t="n"/>
      <c r="C22" s="18" t="n"/>
      <c r="D22" s="19" t="n"/>
      <c r="E22" s="19" t="n"/>
      <c r="F22" s="20" t="n"/>
      <c r="G22" s="20" t="n"/>
      <c r="H22" s="20" t="n"/>
      <c r="I22" s="21" t="n"/>
      <c r="J22" s="17" t="n"/>
      <c r="K22" s="20" t="n"/>
      <c r="L22" s="22">
        <f>IF(COUNTA(A22:K22)=0,"",IF(C22="Realizado",IF(E22="","",TEXT(E22,"mm/yyyy")),IF(D22="","",TEXT(D22,"mm/yyyy"))))</f>
        <v/>
      </c>
      <c r="M22" s="23">
        <f>IF(A22="","",IF(AND(C22="Realizado",E22&lt;&gt;""),IF(B22="Entrada vinculada",I22,IF(B22="Repasse",-I22,"")),""))</f>
        <v/>
      </c>
      <c r="N22" s="24">
        <f>IF(COUNTA(A22:K22)=0,"",IF(A22="","Revisar: informe o ID",IF(COUNTIF($A$5:$A$124,A22)&gt;1,"Revisar: ID duplicado",IF(OR(B22="",C22="",D22="",F22="",G22="",H22="",I22=""),"Revisar: campos obrigatórios",IF(AND(C22="Realizado",E22=""),"Revisar: realizado sem data",IF(AND(C22&lt;&gt;"Realizado",E22&lt;&gt;""),"Revisar: data realizada incompatível",IF(C22="Cancelado","",IF(OR(Premissas!$B$4="",Premissas!$B$9=""),"Revisar premissas",IF(AND(B22="Repasse",C22="Previsto",D22&lt;Premissas!$B$4),"Repasse vencido",IF(AND(B22="Repasse",C22="Previsto",D22&gt;=Premissas!$B$4,D22&lt;=Premissas!$B$4+Premissas!$B$9),"Repasse a vencer",""))))))))))</f>
        <v/>
      </c>
    </row>
    <row r="23" ht="28" customHeight="1">
      <c r="A23" s="17" t="n"/>
      <c r="B23" s="18" t="n"/>
      <c r="C23" s="18" t="n"/>
      <c r="D23" s="19" t="n"/>
      <c r="E23" s="19" t="n"/>
      <c r="F23" s="20" t="n"/>
      <c r="G23" s="20" t="n"/>
      <c r="H23" s="20" t="n"/>
      <c r="I23" s="21" t="n"/>
      <c r="J23" s="17" t="n"/>
      <c r="K23" s="20" t="n"/>
      <c r="L23" s="22">
        <f>IF(COUNTA(A23:K23)=0,"",IF(C23="Realizado",IF(E23="","",TEXT(E23,"mm/yyyy")),IF(D23="","",TEXT(D23,"mm/yyyy"))))</f>
        <v/>
      </c>
      <c r="M23" s="23">
        <f>IF(A23="","",IF(AND(C23="Realizado",E23&lt;&gt;""),IF(B23="Entrada vinculada",I23,IF(B23="Repasse",-I23,"")),""))</f>
        <v/>
      </c>
      <c r="N23" s="24">
        <f>IF(COUNTA(A23:K23)=0,"",IF(A23="","Revisar: informe o ID",IF(COUNTIF($A$5:$A$124,A23)&gt;1,"Revisar: ID duplicado",IF(OR(B23="",C23="",D23="",F23="",G23="",H23="",I23=""),"Revisar: campos obrigatórios",IF(AND(C23="Realizado",E23=""),"Revisar: realizado sem data",IF(AND(C23&lt;&gt;"Realizado",E23&lt;&gt;""),"Revisar: data realizada incompatível",IF(C23="Cancelado","",IF(OR(Premissas!$B$4="",Premissas!$B$9=""),"Revisar premissas",IF(AND(B23="Repasse",C23="Previsto",D23&lt;Premissas!$B$4),"Repasse vencido",IF(AND(B23="Repasse",C23="Previsto",D23&gt;=Premissas!$B$4,D23&lt;=Premissas!$B$4+Premissas!$B$9),"Repasse a vencer",""))))))))))</f>
        <v/>
      </c>
    </row>
    <row r="24" ht="28" customHeight="1">
      <c r="A24" s="17" t="n"/>
      <c r="B24" s="18" t="n"/>
      <c r="C24" s="18" t="n"/>
      <c r="D24" s="19" t="n"/>
      <c r="E24" s="19" t="n"/>
      <c r="F24" s="20" t="n"/>
      <c r="G24" s="20" t="n"/>
      <c r="H24" s="20" t="n"/>
      <c r="I24" s="21" t="n"/>
      <c r="J24" s="17" t="n"/>
      <c r="K24" s="20" t="n"/>
      <c r="L24" s="22">
        <f>IF(COUNTA(A24:K24)=0,"",IF(C24="Realizado",IF(E24="","",TEXT(E24,"mm/yyyy")),IF(D24="","",TEXT(D24,"mm/yyyy"))))</f>
        <v/>
      </c>
      <c r="M24" s="23">
        <f>IF(A24="","",IF(AND(C24="Realizado",E24&lt;&gt;""),IF(B24="Entrada vinculada",I24,IF(B24="Repasse",-I24,"")),""))</f>
        <v/>
      </c>
      <c r="N24" s="24">
        <f>IF(COUNTA(A24:K24)=0,"",IF(A24="","Revisar: informe o ID",IF(COUNTIF($A$5:$A$124,A24)&gt;1,"Revisar: ID duplicado",IF(OR(B24="",C24="",D24="",F24="",G24="",H24="",I24=""),"Revisar: campos obrigatórios",IF(AND(C24="Realizado",E24=""),"Revisar: realizado sem data",IF(AND(C24&lt;&gt;"Realizado",E24&lt;&gt;""),"Revisar: data realizada incompatível",IF(C24="Cancelado","",IF(OR(Premissas!$B$4="",Premissas!$B$9=""),"Revisar premissas",IF(AND(B24="Repasse",C24="Previsto",D24&lt;Premissas!$B$4),"Repasse vencido",IF(AND(B24="Repasse",C24="Previsto",D24&gt;=Premissas!$B$4,D24&lt;=Premissas!$B$4+Premissas!$B$9),"Repasse a vencer",""))))))))))</f>
        <v/>
      </c>
    </row>
    <row r="25" ht="28" customHeight="1">
      <c r="A25" s="17" t="n"/>
      <c r="B25" s="18" t="n"/>
      <c r="C25" s="18" t="n"/>
      <c r="D25" s="19" t="n"/>
      <c r="E25" s="19" t="n"/>
      <c r="F25" s="20" t="n"/>
      <c r="G25" s="20" t="n"/>
      <c r="H25" s="20" t="n"/>
      <c r="I25" s="21" t="n"/>
      <c r="J25" s="17" t="n"/>
      <c r="K25" s="20" t="n"/>
      <c r="L25" s="22">
        <f>IF(COUNTA(A25:K25)=0,"",IF(C25="Realizado",IF(E25="","",TEXT(E25,"mm/yyyy")),IF(D25="","",TEXT(D25,"mm/yyyy"))))</f>
        <v/>
      </c>
      <c r="M25" s="23">
        <f>IF(A25="","",IF(AND(C25="Realizado",E25&lt;&gt;""),IF(B25="Entrada vinculada",I25,IF(B25="Repasse",-I25,"")),""))</f>
        <v/>
      </c>
      <c r="N25" s="24">
        <f>IF(COUNTA(A25:K25)=0,"",IF(A25="","Revisar: informe o ID",IF(COUNTIF($A$5:$A$124,A25)&gt;1,"Revisar: ID duplicado",IF(OR(B25="",C25="",D25="",F25="",G25="",H25="",I25=""),"Revisar: campos obrigatórios",IF(AND(C25="Realizado",E25=""),"Revisar: realizado sem data",IF(AND(C25&lt;&gt;"Realizado",E25&lt;&gt;""),"Revisar: data realizada incompatível",IF(C25="Cancelado","",IF(OR(Premissas!$B$4="",Premissas!$B$9=""),"Revisar premissas",IF(AND(B25="Repasse",C25="Previsto",D25&lt;Premissas!$B$4),"Repasse vencido",IF(AND(B25="Repasse",C25="Previsto",D25&gt;=Premissas!$B$4,D25&lt;=Premissas!$B$4+Premissas!$B$9),"Repasse a vencer",""))))))))))</f>
        <v/>
      </c>
    </row>
    <row r="26" ht="28" customHeight="1">
      <c r="A26" s="17" t="n"/>
      <c r="B26" s="18" t="n"/>
      <c r="C26" s="18" t="n"/>
      <c r="D26" s="19" t="n"/>
      <c r="E26" s="19" t="n"/>
      <c r="F26" s="20" t="n"/>
      <c r="G26" s="20" t="n"/>
      <c r="H26" s="20" t="n"/>
      <c r="I26" s="21" t="n"/>
      <c r="J26" s="17" t="n"/>
      <c r="K26" s="20" t="n"/>
      <c r="L26" s="22">
        <f>IF(COUNTA(A26:K26)=0,"",IF(C26="Realizado",IF(E26="","",TEXT(E26,"mm/yyyy")),IF(D26="","",TEXT(D26,"mm/yyyy"))))</f>
        <v/>
      </c>
      <c r="M26" s="23">
        <f>IF(A26="","",IF(AND(C26="Realizado",E26&lt;&gt;""),IF(B26="Entrada vinculada",I26,IF(B26="Repasse",-I26,"")),""))</f>
        <v/>
      </c>
      <c r="N26" s="24">
        <f>IF(COUNTA(A26:K26)=0,"",IF(A26="","Revisar: informe o ID",IF(COUNTIF($A$5:$A$124,A26)&gt;1,"Revisar: ID duplicado",IF(OR(B26="",C26="",D26="",F26="",G26="",H26="",I26=""),"Revisar: campos obrigatórios",IF(AND(C26="Realizado",E26=""),"Revisar: realizado sem data",IF(AND(C26&lt;&gt;"Realizado",E26&lt;&gt;""),"Revisar: data realizada incompatível",IF(C26="Cancelado","",IF(OR(Premissas!$B$4="",Premissas!$B$9=""),"Revisar premissas",IF(AND(B26="Repasse",C26="Previsto",D26&lt;Premissas!$B$4),"Repasse vencido",IF(AND(B26="Repasse",C26="Previsto",D26&gt;=Premissas!$B$4,D26&lt;=Premissas!$B$4+Premissas!$B$9),"Repasse a vencer",""))))))))))</f>
        <v/>
      </c>
    </row>
    <row r="27" ht="28" customHeight="1">
      <c r="A27" s="17" t="n"/>
      <c r="B27" s="18" t="n"/>
      <c r="C27" s="18" t="n"/>
      <c r="D27" s="19" t="n"/>
      <c r="E27" s="19" t="n"/>
      <c r="F27" s="20" t="n"/>
      <c r="G27" s="20" t="n"/>
      <c r="H27" s="20" t="n"/>
      <c r="I27" s="21" t="n"/>
      <c r="J27" s="17" t="n"/>
      <c r="K27" s="20" t="n"/>
      <c r="L27" s="22">
        <f>IF(COUNTA(A27:K27)=0,"",IF(C27="Realizado",IF(E27="","",TEXT(E27,"mm/yyyy")),IF(D27="","",TEXT(D27,"mm/yyyy"))))</f>
        <v/>
      </c>
      <c r="M27" s="23">
        <f>IF(A27="","",IF(AND(C27="Realizado",E27&lt;&gt;""),IF(B27="Entrada vinculada",I27,IF(B27="Repasse",-I27,"")),""))</f>
        <v/>
      </c>
      <c r="N27" s="24">
        <f>IF(COUNTA(A27:K27)=0,"",IF(A27="","Revisar: informe o ID",IF(COUNTIF($A$5:$A$124,A27)&gt;1,"Revisar: ID duplicado",IF(OR(B27="",C27="",D27="",F27="",G27="",H27="",I27=""),"Revisar: campos obrigatórios",IF(AND(C27="Realizado",E27=""),"Revisar: realizado sem data",IF(AND(C27&lt;&gt;"Realizado",E27&lt;&gt;""),"Revisar: data realizada incompatível",IF(C27="Cancelado","",IF(OR(Premissas!$B$4="",Premissas!$B$9=""),"Revisar premissas",IF(AND(B27="Repasse",C27="Previsto",D27&lt;Premissas!$B$4),"Repasse vencido",IF(AND(B27="Repasse",C27="Previsto",D27&gt;=Premissas!$B$4,D27&lt;=Premissas!$B$4+Premissas!$B$9),"Repasse a vencer",""))))))))))</f>
        <v/>
      </c>
    </row>
    <row r="28" ht="28" customHeight="1">
      <c r="A28" s="17" t="n"/>
      <c r="B28" s="18" t="n"/>
      <c r="C28" s="18" t="n"/>
      <c r="D28" s="19" t="n"/>
      <c r="E28" s="19" t="n"/>
      <c r="F28" s="20" t="n"/>
      <c r="G28" s="20" t="n"/>
      <c r="H28" s="20" t="n"/>
      <c r="I28" s="21" t="n"/>
      <c r="J28" s="17" t="n"/>
      <c r="K28" s="20" t="n"/>
      <c r="L28" s="22">
        <f>IF(COUNTA(A28:K28)=0,"",IF(C28="Realizado",IF(E28="","",TEXT(E28,"mm/yyyy")),IF(D28="","",TEXT(D28,"mm/yyyy"))))</f>
        <v/>
      </c>
      <c r="M28" s="23">
        <f>IF(A28="","",IF(AND(C28="Realizado",E28&lt;&gt;""),IF(B28="Entrada vinculada",I28,IF(B28="Repasse",-I28,"")),""))</f>
        <v/>
      </c>
      <c r="N28" s="24">
        <f>IF(COUNTA(A28:K28)=0,"",IF(A28="","Revisar: informe o ID",IF(COUNTIF($A$5:$A$124,A28)&gt;1,"Revisar: ID duplicado",IF(OR(B28="",C28="",D28="",F28="",G28="",H28="",I28=""),"Revisar: campos obrigatórios",IF(AND(C28="Realizado",E28=""),"Revisar: realizado sem data",IF(AND(C28&lt;&gt;"Realizado",E28&lt;&gt;""),"Revisar: data realizada incompatível",IF(C28="Cancelado","",IF(OR(Premissas!$B$4="",Premissas!$B$9=""),"Revisar premissas",IF(AND(B28="Repasse",C28="Previsto",D28&lt;Premissas!$B$4),"Repasse vencido",IF(AND(B28="Repasse",C28="Previsto",D28&gt;=Premissas!$B$4,D28&lt;=Premissas!$B$4+Premissas!$B$9),"Repasse a vencer",""))))))))))</f>
        <v/>
      </c>
    </row>
    <row r="29" ht="28" customHeight="1">
      <c r="A29" s="17" t="n"/>
      <c r="B29" s="18" t="n"/>
      <c r="C29" s="18" t="n"/>
      <c r="D29" s="19" t="n"/>
      <c r="E29" s="19" t="n"/>
      <c r="F29" s="20" t="n"/>
      <c r="G29" s="20" t="n"/>
      <c r="H29" s="20" t="n"/>
      <c r="I29" s="21" t="n"/>
      <c r="J29" s="17" t="n"/>
      <c r="K29" s="20" t="n"/>
      <c r="L29" s="22">
        <f>IF(COUNTA(A29:K29)=0,"",IF(C29="Realizado",IF(E29="","",TEXT(E29,"mm/yyyy")),IF(D29="","",TEXT(D29,"mm/yyyy"))))</f>
        <v/>
      </c>
      <c r="M29" s="23">
        <f>IF(A29="","",IF(AND(C29="Realizado",E29&lt;&gt;""),IF(B29="Entrada vinculada",I29,IF(B29="Repasse",-I29,"")),""))</f>
        <v/>
      </c>
      <c r="N29" s="24">
        <f>IF(COUNTA(A29:K29)=0,"",IF(A29="","Revisar: informe o ID",IF(COUNTIF($A$5:$A$124,A29)&gt;1,"Revisar: ID duplicado",IF(OR(B29="",C29="",D29="",F29="",G29="",H29="",I29=""),"Revisar: campos obrigatórios",IF(AND(C29="Realizado",E29=""),"Revisar: realizado sem data",IF(AND(C29&lt;&gt;"Realizado",E29&lt;&gt;""),"Revisar: data realizada incompatível",IF(C29="Cancelado","",IF(OR(Premissas!$B$4="",Premissas!$B$9=""),"Revisar premissas",IF(AND(B29="Repasse",C29="Previsto",D29&lt;Premissas!$B$4),"Repasse vencido",IF(AND(B29="Repasse",C29="Previsto",D29&gt;=Premissas!$B$4,D29&lt;=Premissas!$B$4+Premissas!$B$9),"Repasse a vencer",""))))))))))</f>
        <v/>
      </c>
    </row>
    <row r="30" ht="28" customHeight="1">
      <c r="A30" s="17" t="n"/>
      <c r="B30" s="18" t="n"/>
      <c r="C30" s="18" t="n"/>
      <c r="D30" s="19" t="n"/>
      <c r="E30" s="19" t="n"/>
      <c r="F30" s="20" t="n"/>
      <c r="G30" s="20" t="n"/>
      <c r="H30" s="20" t="n"/>
      <c r="I30" s="21" t="n"/>
      <c r="J30" s="17" t="n"/>
      <c r="K30" s="20" t="n"/>
      <c r="L30" s="22">
        <f>IF(COUNTA(A30:K30)=0,"",IF(C30="Realizado",IF(E30="","",TEXT(E30,"mm/yyyy")),IF(D30="","",TEXT(D30,"mm/yyyy"))))</f>
        <v/>
      </c>
      <c r="M30" s="23">
        <f>IF(A30="","",IF(AND(C30="Realizado",E30&lt;&gt;""),IF(B30="Entrada vinculada",I30,IF(B30="Repasse",-I30,"")),""))</f>
        <v/>
      </c>
      <c r="N30" s="24">
        <f>IF(COUNTA(A30:K30)=0,"",IF(A30="","Revisar: informe o ID",IF(COUNTIF($A$5:$A$124,A30)&gt;1,"Revisar: ID duplicado",IF(OR(B30="",C30="",D30="",F30="",G30="",H30="",I30=""),"Revisar: campos obrigatórios",IF(AND(C30="Realizado",E30=""),"Revisar: realizado sem data",IF(AND(C30&lt;&gt;"Realizado",E30&lt;&gt;""),"Revisar: data realizada incompatível",IF(C30="Cancelado","",IF(OR(Premissas!$B$4="",Premissas!$B$9=""),"Revisar premissas",IF(AND(B30="Repasse",C30="Previsto",D30&lt;Premissas!$B$4),"Repasse vencido",IF(AND(B30="Repasse",C30="Previsto",D30&gt;=Premissas!$B$4,D30&lt;=Premissas!$B$4+Premissas!$B$9),"Repasse a vencer",""))))))))))</f>
        <v/>
      </c>
    </row>
    <row r="31" ht="28" customHeight="1">
      <c r="A31" s="17" t="n"/>
      <c r="B31" s="18" t="n"/>
      <c r="C31" s="18" t="n"/>
      <c r="D31" s="19" t="n"/>
      <c r="E31" s="19" t="n"/>
      <c r="F31" s="20" t="n"/>
      <c r="G31" s="20" t="n"/>
      <c r="H31" s="20" t="n"/>
      <c r="I31" s="21" t="n"/>
      <c r="J31" s="17" t="n"/>
      <c r="K31" s="20" t="n"/>
      <c r="L31" s="22">
        <f>IF(COUNTA(A31:K31)=0,"",IF(C31="Realizado",IF(E31="","",TEXT(E31,"mm/yyyy")),IF(D31="","",TEXT(D31,"mm/yyyy"))))</f>
        <v/>
      </c>
      <c r="M31" s="23">
        <f>IF(A31="","",IF(AND(C31="Realizado",E31&lt;&gt;""),IF(B31="Entrada vinculada",I31,IF(B31="Repasse",-I31,"")),""))</f>
        <v/>
      </c>
      <c r="N31" s="24">
        <f>IF(COUNTA(A31:K31)=0,"",IF(A31="","Revisar: informe o ID",IF(COUNTIF($A$5:$A$124,A31)&gt;1,"Revisar: ID duplicado",IF(OR(B31="",C31="",D31="",F31="",G31="",H31="",I31=""),"Revisar: campos obrigatórios",IF(AND(C31="Realizado",E31=""),"Revisar: realizado sem data",IF(AND(C31&lt;&gt;"Realizado",E31&lt;&gt;""),"Revisar: data realizada incompatível",IF(C31="Cancelado","",IF(OR(Premissas!$B$4="",Premissas!$B$9=""),"Revisar premissas",IF(AND(B31="Repasse",C31="Previsto",D31&lt;Premissas!$B$4),"Repasse vencido",IF(AND(B31="Repasse",C31="Previsto",D31&gt;=Premissas!$B$4,D31&lt;=Premissas!$B$4+Premissas!$B$9),"Repasse a vencer",""))))))))))</f>
        <v/>
      </c>
    </row>
    <row r="32" ht="28" customHeight="1">
      <c r="A32" s="17" t="n"/>
      <c r="B32" s="18" t="n"/>
      <c r="C32" s="18" t="n"/>
      <c r="D32" s="19" t="n"/>
      <c r="E32" s="19" t="n"/>
      <c r="F32" s="20" t="n"/>
      <c r="G32" s="20" t="n"/>
      <c r="H32" s="20" t="n"/>
      <c r="I32" s="21" t="n"/>
      <c r="J32" s="17" t="n"/>
      <c r="K32" s="20" t="n"/>
      <c r="L32" s="22">
        <f>IF(COUNTA(A32:K32)=0,"",IF(C32="Realizado",IF(E32="","",TEXT(E32,"mm/yyyy")),IF(D32="","",TEXT(D32,"mm/yyyy"))))</f>
        <v/>
      </c>
      <c r="M32" s="23">
        <f>IF(A32="","",IF(AND(C32="Realizado",E32&lt;&gt;""),IF(B32="Entrada vinculada",I32,IF(B32="Repasse",-I32,"")),""))</f>
        <v/>
      </c>
      <c r="N32" s="24">
        <f>IF(COUNTA(A32:K32)=0,"",IF(A32="","Revisar: informe o ID",IF(COUNTIF($A$5:$A$124,A32)&gt;1,"Revisar: ID duplicado",IF(OR(B32="",C32="",D32="",F32="",G32="",H32="",I32=""),"Revisar: campos obrigatórios",IF(AND(C32="Realizado",E32=""),"Revisar: realizado sem data",IF(AND(C32&lt;&gt;"Realizado",E32&lt;&gt;""),"Revisar: data realizada incompatível",IF(C32="Cancelado","",IF(OR(Premissas!$B$4="",Premissas!$B$9=""),"Revisar premissas",IF(AND(B32="Repasse",C32="Previsto",D32&lt;Premissas!$B$4),"Repasse vencido",IF(AND(B32="Repasse",C32="Previsto",D32&gt;=Premissas!$B$4,D32&lt;=Premissas!$B$4+Premissas!$B$9),"Repasse a vencer",""))))))))))</f>
        <v/>
      </c>
    </row>
    <row r="33" ht="28" customHeight="1">
      <c r="A33" s="17" t="n"/>
      <c r="B33" s="18" t="n"/>
      <c r="C33" s="18" t="n"/>
      <c r="D33" s="19" t="n"/>
      <c r="E33" s="19" t="n"/>
      <c r="F33" s="20" t="n"/>
      <c r="G33" s="20" t="n"/>
      <c r="H33" s="20" t="n"/>
      <c r="I33" s="21" t="n"/>
      <c r="J33" s="17" t="n"/>
      <c r="K33" s="20" t="n"/>
      <c r="L33" s="22">
        <f>IF(COUNTA(A33:K33)=0,"",IF(C33="Realizado",IF(E33="","",TEXT(E33,"mm/yyyy")),IF(D33="","",TEXT(D33,"mm/yyyy"))))</f>
        <v/>
      </c>
      <c r="M33" s="23">
        <f>IF(A33="","",IF(AND(C33="Realizado",E33&lt;&gt;""),IF(B33="Entrada vinculada",I33,IF(B33="Repasse",-I33,"")),""))</f>
        <v/>
      </c>
      <c r="N33" s="24">
        <f>IF(COUNTA(A33:K33)=0,"",IF(A33="","Revisar: informe o ID",IF(COUNTIF($A$5:$A$124,A33)&gt;1,"Revisar: ID duplicado",IF(OR(B33="",C33="",D33="",F33="",G33="",H33="",I33=""),"Revisar: campos obrigatórios",IF(AND(C33="Realizado",E33=""),"Revisar: realizado sem data",IF(AND(C33&lt;&gt;"Realizado",E33&lt;&gt;""),"Revisar: data realizada incompatível",IF(C33="Cancelado","",IF(OR(Premissas!$B$4="",Premissas!$B$9=""),"Revisar premissas",IF(AND(B33="Repasse",C33="Previsto",D33&lt;Premissas!$B$4),"Repasse vencido",IF(AND(B33="Repasse",C33="Previsto",D33&gt;=Premissas!$B$4,D33&lt;=Premissas!$B$4+Premissas!$B$9),"Repasse a vencer",""))))))))))</f>
        <v/>
      </c>
    </row>
    <row r="34" ht="28" customHeight="1">
      <c r="A34" s="17" t="n"/>
      <c r="B34" s="18" t="n"/>
      <c r="C34" s="18" t="n"/>
      <c r="D34" s="19" t="n"/>
      <c r="E34" s="19" t="n"/>
      <c r="F34" s="20" t="n"/>
      <c r="G34" s="20" t="n"/>
      <c r="H34" s="20" t="n"/>
      <c r="I34" s="21" t="n"/>
      <c r="J34" s="17" t="n"/>
      <c r="K34" s="20" t="n"/>
      <c r="L34" s="22">
        <f>IF(COUNTA(A34:K34)=0,"",IF(C34="Realizado",IF(E34="","",TEXT(E34,"mm/yyyy")),IF(D34="","",TEXT(D34,"mm/yyyy"))))</f>
        <v/>
      </c>
      <c r="M34" s="23">
        <f>IF(A34="","",IF(AND(C34="Realizado",E34&lt;&gt;""),IF(B34="Entrada vinculada",I34,IF(B34="Repasse",-I34,"")),""))</f>
        <v/>
      </c>
      <c r="N34" s="24">
        <f>IF(COUNTA(A34:K34)=0,"",IF(A34="","Revisar: informe o ID",IF(COUNTIF($A$5:$A$124,A34)&gt;1,"Revisar: ID duplicado",IF(OR(B34="",C34="",D34="",F34="",G34="",H34="",I34=""),"Revisar: campos obrigatórios",IF(AND(C34="Realizado",E34=""),"Revisar: realizado sem data",IF(AND(C34&lt;&gt;"Realizado",E34&lt;&gt;""),"Revisar: data realizada incompatível",IF(C34="Cancelado","",IF(OR(Premissas!$B$4="",Premissas!$B$9=""),"Revisar premissas",IF(AND(B34="Repasse",C34="Previsto",D34&lt;Premissas!$B$4),"Repasse vencido",IF(AND(B34="Repasse",C34="Previsto",D34&gt;=Premissas!$B$4,D34&lt;=Premissas!$B$4+Premissas!$B$9),"Repasse a vencer",""))))))))))</f>
        <v/>
      </c>
    </row>
    <row r="35" ht="28" customHeight="1">
      <c r="A35" s="17" t="n"/>
      <c r="B35" s="18" t="n"/>
      <c r="C35" s="18" t="n"/>
      <c r="D35" s="19" t="n"/>
      <c r="E35" s="19" t="n"/>
      <c r="F35" s="20" t="n"/>
      <c r="G35" s="20" t="n"/>
      <c r="H35" s="20" t="n"/>
      <c r="I35" s="21" t="n"/>
      <c r="J35" s="17" t="n"/>
      <c r="K35" s="20" t="n"/>
      <c r="L35" s="22">
        <f>IF(COUNTA(A35:K35)=0,"",IF(C35="Realizado",IF(E35="","",TEXT(E35,"mm/yyyy")),IF(D35="","",TEXT(D35,"mm/yyyy"))))</f>
        <v/>
      </c>
      <c r="M35" s="23">
        <f>IF(A35="","",IF(AND(C35="Realizado",E35&lt;&gt;""),IF(B35="Entrada vinculada",I35,IF(B35="Repasse",-I35,"")),""))</f>
        <v/>
      </c>
      <c r="N35" s="24">
        <f>IF(COUNTA(A35:K35)=0,"",IF(A35="","Revisar: informe o ID",IF(COUNTIF($A$5:$A$124,A35)&gt;1,"Revisar: ID duplicado",IF(OR(B35="",C35="",D35="",F35="",G35="",H35="",I35=""),"Revisar: campos obrigatórios",IF(AND(C35="Realizado",E35=""),"Revisar: realizado sem data",IF(AND(C35&lt;&gt;"Realizado",E35&lt;&gt;""),"Revisar: data realizada incompatível",IF(C35="Cancelado","",IF(OR(Premissas!$B$4="",Premissas!$B$9=""),"Revisar premissas",IF(AND(B35="Repasse",C35="Previsto",D35&lt;Premissas!$B$4),"Repasse vencido",IF(AND(B35="Repasse",C35="Previsto",D35&gt;=Premissas!$B$4,D35&lt;=Premissas!$B$4+Premissas!$B$9),"Repasse a vencer",""))))))))))</f>
        <v/>
      </c>
    </row>
    <row r="36" ht="28" customHeight="1">
      <c r="A36" s="17" t="n"/>
      <c r="B36" s="18" t="n"/>
      <c r="C36" s="18" t="n"/>
      <c r="D36" s="19" t="n"/>
      <c r="E36" s="19" t="n"/>
      <c r="F36" s="20" t="n"/>
      <c r="G36" s="20" t="n"/>
      <c r="H36" s="20" t="n"/>
      <c r="I36" s="21" t="n"/>
      <c r="J36" s="17" t="n"/>
      <c r="K36" s="20" t="n"/>
      <c r="L36" s="22">
        <f>IF(COUNTA(A36:K36)=0,"",IF(C36="Realizado",IF(E36="","",TEXT(E36,"mm/yyyy")),IF(D36="","",TEXT(D36,"mm/yyyy"))))</f>
        <v/>
      </c>
      <c r="M36" s="23">
        <f>IF(A36="","",IF(AND(C36="Realizado",E36&lt;&gt;""),IF(B36="Entrada vinculada",I36,IF(B36="Repasse",-I36,"")),""))</f>
        <v/>
      </c>
      <c r="N36" s="24">
        <f>IF(COUNTA(A36:K36)=0,"",IF(A36="","Revisar: informe o ID",IF(COUNTIF($A$5:$A$124,A36)&gt;1,"Revisar: ID duplicado",IF(OR(B36="",C36="",D36="",F36="",G36="",H36="",I36=""),"Revisar: campos obrigatórios",IF(AND(C36="Realizado",E36=""),"Revisar: realizado sem data",IF(AND(C36&lt;&gt;"Realizado",E36&lt;&gt;""),"Revisar: data realizada incompatível",IF(C36="Cancelado","",IF(OR(Premissas!$B$4="",Premissas!$B$9=""),"Revisar premissas",IF(AND(B36="Repasse",C36="Previsto",D36&lt;Premissas!$B$4),"Repasse vencido",IF(AND(B36="Repasse",C36="Previsto",D36&gt;=Premissas!$B$4,D36&lt;=Premissas!$B$4+Premissas!$B$9),"Repasse a vencer",""))))))))))</f>
        <v/>
      </c>
    </row>
    <row r="37" ht="28" customHeight="1">
      <c r="A37" s="17" t="n"/>
      <c r="B37" s="18" t="n"/>
      <c r="C37" s="18" t="n"/>
      <c r="D37" s="19" t="n"/>
      <c r="E37" s="19" t="n"/>
      <c r="F37" s="20" t="n"/>
      <c r="G37" s="20" t="n"/>
      <c r="H37" s="20" t="n"/>
      <c r="I37" s="21" t="n"/>
      <c r="J37" s="17" t="n"/>
      <c r="K37" s="20" t="n"/>
      <c r="L37" s="22">
        <f>IF(COUNTA(A37:K37)=0,"",IF(C37="Realizado",IF(E37="","",TEXT(E37,"mm/yyyy")),IF(D37="","",TEXT(D37,"mm/yyyy"))))</f>
        <v/>
      </c>
      <c r="M37" s="23">
        <f>IF(A37="","",IF(AND(C37="Realizado",E37&lt;&gt;""),IF(B37="Entrada vinculada",I37,IF(B37="Repasse",-I37,"")),""))</f>
        <v/>
      </c>
      <c r="N37" s="24">
        <f>IF(COUNTA(A37:K37)=0,"",IF(A37="","Revisar: informe o ID",IF(COUNTIF($A$5:$A$124,A37)&gt;1,"Revisar: ID duplicado",IF(OR(B37="",C37="",D37="",F37="",G37="",H37="",I37=""),"Revisar: campos obrigatórios",IF(AND(C37="Realizado",E37=""),"Revisar: realizado sem data",IF(AND(C37&lt;&gt;"Realizado",E37&lt;&gt;""),"Revisar: data realizada incompatível",IF(C37="Cancelado","",IF(OR(Premissas!$B$4="",Premissas!$B$9=""),"Revisar premissas",IF(AND(B37="Repasse",C37="Previsto",D37&lt;Premissas!$B$4),"Repasse vencido",IF(AND(B37="Repasse",C37="Previsto",D37&gt;=Premissas!$B$4,D37&lt;=Premissas!$B$4+Premissas!$B$9),"Repasse a vencer",""))))))))))</f>
        <v/>
      </c>
    </row>
    <row r="38" ht="28" customHeight="1">
      <c r="A38" s="17" t="n"/>
      <c r="B38" s="18" t="n"/>
      <c r="C38" s="18" t="n"/>
      <c r="D38" s="19" t="n"/>
      <c r="E38" s="19" t="n"/>
      <c r="F38" s="20" t="n"/>
      <c r="G38" s="20" t="n"/>
      <c r="H38" s="20" t="n"/>
      <c r="I38" s="21" t="n"/>
      <c r="J38" s="17" t="n"/>
      <c r="K38" s="20" t="n"/>
      <c r="L38" s="22">
        <f>IF(COUNTA(A38:K38)=0,"",IF(C38="Realizado",IF(E38="","",TEXT(E38,"mm/yyyy")),IF(D38="","",TEXT(D38,"mm/yyyy"))))</f>
        <v/>
      </c>
      <c r="M38" s="23">
        <f>IF(A38="","",IF(AND(C38="Realizado",E38&lt;&gt;""),IF(B38="Entrada vinculada",I38,IF(B38="Repasse",-I38,"")),""))</f>
        <v/>
      </c>
      <c r="N38" s="24">
        <f>IF(COUNTA(A38:K38)=0,"",IF(A38="","Revisar: informe o ID",IF(COUNTIF($A$5:$A$124,A38)&gt;1,"Revisar: ID duplicado",IF(OR(B38="",C38="",D38="",F38="",G38="",H38="",I38=""),"Revisar: campos obrigatórios",IF(AND(C38="Realizado",E38=""),"Revisar: realizado sem data",IF(AND(C38&lt;&gt;"Realizado",E38&lt;&gt;""),"Revisar: data realizada incompatível",IF(C38="Cancelado","",IF(OR(Premissas!$B$4="",Premissas!$B$9=""),"Revisar premissas",IF(AND(B38="Repasse",C38="Previsto",D38&lt;Premissas!$B$4),"Repasse vencido",IF(AND(B38="Repasse",C38="Previsto",D38&gt;=Premissas!$B$4,D38&lt;=Premissas!$B$4+Premissas!$B$9),"Repasse a vencer",""))))))))))</f>
        <v/>
      </c>
    </row>
    <row r="39" ht="28" customHeight="1">
      <c r="A39" s="17" t="n"/>
      <c r="B39" s="18" t="n"/>
      <c r="C39" s="18" t="n"/>
      <c r="D39" s="19" t="n"/>
      <c r="E39" s="19" t="n"/>
      <c r="F39" s="20" t="n"/>
      <c r="G39" s="20" t="n"/>
      <c r="H39" s="20" t="n"/>
      <c r="I39" s="21" t="n"/>
      <c r="J39" s="17" t="n"/>
      <c r="K39" s="20" t="n"/>
      <c r="L39" s="22">
        <f>IF(COUNTA(A39:K39)=0,"",IF(C39="Realizado",IF(E39="","",TEXT(E39,"mm/yyyy")),IF(D39="","",TEXT(D39,"mm/yyyy"))))</f>
        <v/>
      </c>
      <c r="M39" s="23">
        <f>IF(A39="","",IF(AND(C39="Realizado",E39&lt;&gt;""),IF(B39="Entrada vinculada",I39,IF(B39="Repasse",-I39,"")),""))</f>
        <v/>
      </c>
      <c r="N39" s="24">
        <f>IF(COUNTA(A39:K39)=0,"",IF(A39="","Revisar: informe o ID",IF(COUNTIF($A$5:$A$124,A39)&gt;1,"Revisar: ID duplicado",IF(OR(B39="",C39="",D39="",F39="",G39="",H39="",I39=""),"Revisar: campos obrigatórios",IF(AND(C39="Realizado",E39=""),"Revisar: realizado sem data",IF(AND(C39&lt;&gt;"Realizado",E39&lt;&gt;""),"Revisar: data realizada incompatível",IF(C39="Cancelado","",IF(OR(Premissas!$B$4="",Premissas!$B$9=""),"Revisar premissas",IF(AND(B39="Repasse",C39="Previsto",D39&lt;Premissas!$B$4),"Repasse vencido",IF(AND(B39="Repasse",C39="Previsto",D39&gt;=Premissas!$B$4,D39&lt;=Premissas!$B$4+Premissas!$B$9),"Repasse a vencer",""))))))))))</f>
        <v/>
      </c>
    </row>
    <row r="40" ht="28" customHeight="1">
      <c r="A40" s="17" t="n"/>
      <c r="B40" s="18" t="n"/>
      <c r="C40" s="18" t="n"/>
      <c r="D40" s="19" t="n"/>
      <c r="E40" s="19" t="n"/>
      <c r="F40" s="20" t="n"/>
      <c r="G40" s="20" t="n"/>
      <c r="H40" s="20" t="n"/>
      <c r="I40" s="21" t="n"/>
      <c r="J40" s="17" t="n"/>
      <c r="K40" s="20" t="n"/>
      <c r="L40" s="22">
        <f>IF(COUNTA(A40:K40)=0,"",IF(C40="Realizado",IF(E40="","",TEXT(E40,"mm/yyyy")),IF(D40="","",TEXT(D40,"mm/yyyy"))))</f>
        <v/>
      </c>
      <c r="M40" s="23">
        <f>IF(A40="","",IF(AND(C40="Realizado",E40&lt;&gt;""),IF(B40="Entrada vinculada",I40,IF(B40="Repasse",-I40,"")),""))</f>
        <v/>
      </c>
      <c r="N40" s="24">
        <f>IF(COUNTA(A40:K40)=0,"",IF(A40="","Revisar: informe o ID",IF(COUNTIF($A$5:$A$124,A40)&gt;1,"Revisar: ID duplicado",IF(OR(B40="",C40="",D40="",F40="",G40="",H40="",I40=""),"Revisar: campos obrigatórios",IF(AND(C40="Realizado",E40=""),"Revisar: realizado sem data",IF(AND(C40&lt;&gt;"Realizado",E40&lt;&gt;""),"Revisar: data realizada incompatível",IF(C40="Cancelado","",IF(OR(Premissas!$B$4="",Premissas!$B$9=""),"Revisar premissas",IF(AND(B40="Repasse",C40="Previsto",D40&lt;Premissas!$B$4),"Repasse vencido",IF(AND(B40="Repasse",C40="Previsto",D40&gt;=Premissas!$B$4,D40&lt;=Premissas!$B$4+Premissas!$B$9),"Repasse a vencer",""))))))))))</f>
        <v/>
      </c>
    </row>
    <row r="41" ht="28" customHeight="1">
      <c r="A41" s="17" t="n"/>
      <c r="B41" s="18" t="n"/>
      <c r="C41" s="18" t="n"/>
      <c r="D41" s="19" t="n"/>
      <c r="E41" s="19" t="n"/>
      <c r="F41" s="20" t="n"/>
      <c r="G41" s="20" t="n"/>
      <c r="H41" s="20" t="n"/>
      <c r="I41" s="21" t="n"/>
      <c r="J41" s="17" t="n"/>
      <c r="K41" s="20" t="n"/>
      <c r="L41" s="22">
        <f>IF(COUNTA(A41:K41)=0,"",IF(C41="Realizado",IF(E41="","",TEXT(E41,"mm/yyyy")),IF(D41="","",TEXT(D41,"mm/yyyy"))))</f>
        <v/>
      </c>
      <c r="M41" s="23">
        <f>IF(A41="","",IF(AND(C41="Realizado",E41&lt;&gt;""),IF(B41="Entrada vinculada",I41,IF(B41="Repasse",-I41,"")),""))</f>
        <v/>
      </c>
      <c r="N41" s="24">
        <f>IF(COUNTA(A41:K41)=0,"",IF(A41="","Revisar: informe o ID",IF(COUNTIF($A$5:$A$124,A41)&gt;1,"Revisar: ID duplicado",IF(OR(B41="",C41="",D41="",F41="",G41="",H41="",I41=""),"Revisar: campos obrigatórios",IF(AND(C41="Realizado",E41=""),"Revisar: realizado sem data",IF(AND(C41&lt;&gt;"Realizado",E41&lt;&gt;""),"Revisar: data realizada incompatível",IF(C41="Cancelado","",IF(OR(Premissas!$B$4="",Premissas!$B$9=""),"Revisar premissas",IF(AND(B41="Repasse",C41="Previsto",D41&lt;Premissas!$B$4),"Repasse vencido",IF(AND(B41="Repasse",C41="Previsto",D41&gt;=Premissas!$B$4,D41&lt;=Premissas!$B$4+Premissas!$B$9),"Repasse a vencer",""))))))))))</f>
        <v/>
      </c>
    </row>
    <row r="42" ht="28" customHeight="1">
      <c r="A42" s="17" t="n"/>
      <c r="B42" s="18" t="n"/>
      <c r="C42" s="18" t="n"/>
      <c r="D42" s="19" t="n"/>
      <c r="E42" s="19" t="n"/>
      <c r="F42" s="20" t="n"/>
      <c r="G42" s="20" t="n"/>
      <c r="H42" s="20" t="n"/>
      <c r="I42" s="21" t="n"/>
      <c r="J42" s="17" t="n"/>
      <c r="K42" s="20" t="n"/>
      <c r="L42" s="22">
        <f>IF(COUNTA(A42:K42)=0,"",IF(C42="Realizado",IF(E42="","",TEXT(E42,"mm/yyyy")),IF(D42="","",TEXT(D42,"mm/yyyy"))))</f>
        <v/>
      </c>
      <c r="M42" s="23">
        <f>IF(A42="","",IF(AND(C42="Realizado",E42&lt;&gt;""),IF(B42="Entrada vinculada",I42,IF(B42="Repasse",-I42,"")),""))</f>
        <v/>
      </c>
      <c r="N42" s="24">
        <f>IF(COUNTA(A42:K42)=0,"",IF(A42="","Revisar: informe o ID",IF(COUNTIF($A$5:$A$124,A42)&gt;1,"Revisar: ID duplicado",IF(OR(B42="",C42="",D42="",F42="",G42="",H42="",I42=""),"Revisar: campos obrigatórios",IF(AND(C42="Realizado",E42=""),"Revisar: realizado sem data",IF(AND(C42&lt;&gt;"Realizado",E42&lt;&gt;""),"Revisar: data realizada incompatível",IF(C42="Cancelado","",IF(OR(Premissas!$B$4="",Premissas!$B$9=""),"Revisar premissas",IF(AND(B42="Repasse",C42="Previsto",D42&lt;Premissas!$B$4),"Repasse vencido",IF(AND(B42="Repasse",C42="Previsto",D42&gt;=Premissas!$B$4,D42&lt;=Premissas!$B$4+Premissas!$B$9),"Repasse a vencer",""))))))))))</f>
        <v/>
      </c>
    </row>
    <row r="43" ht="28" customHeight="1">
      <c r="A43" s="17" t="n"/>
      <c r="B43" s="18" t="n"/>
      <c r="C43" s="18" t="n"/>
      <c r="D43" s="19" t="n"/>
      <c r="E43" s="19" t="n"/>
      <c r="F43" s="20" t="n"/>
      <c r="G43" s="20" t="n"/>
      <c r="H43" s="20" t="n"/>
      <c r="I43" s="21" t="n"/>
      <c r="J43" s="17" t="n"/>
      <c r="K43" s="20" t="n"/>
      <c r="L43" s="22">
        <f>IF(COUNTA(A43:K43)=0,"",IF(C43="Realizado",IF(E43="","",TEXT(E43,"mm/yyyy")),IF(D43="","",TEXT(D43,"mm/yyyy"))))</f>
        <v/>
      </c>
      <c r="M43" s="23">
        <f>IF(A43="","",IF(AND(C43="Realizado",E43&lt;&gt;""),IF(B43="Entrada vinculada",I43,IF(B43="Repasse",-I43,"")),""))</f>
        <v/>
      </c>
      <c r="N43" s="24">
        <f>IF(COUNTA(A43:K43)=0,"",IF(A43="","Revisar: informe o ID",IF(COUNTIF($A$5:$A$124,A43)&gt;1,"Revisar: ID duplicado",IF(OR(B43="",C43="",D43="",F43="",G43="",H43="",I43=""),"Revisar: campos obrigatórios",IF(AND(C43="Realizado",E43=""),"Revisar: realizado sem data",IF(AND(C43&lt;&gt;"Realizado",E43&lt;&gt;""),"Revisar: data realizada incompatível",IF(C43="Cancelado","",IF(OR(Premissas!$B$4="",Premissas!$B$9=""),"Revisar premissas",IF(AND(B43="Repasse",C43="Previsto",D43&lt;Premissas!$B$4),"Repasse vencido",IF(AND(B43="Repasse",C43="Previsto",D43&gt;=Premissas!$B$4,D43&lt;=Premissas!$B$4+Premissas!$B$9),"Repasse a vencer",""))))))))))</f>
        <v/>
      </c>
    </row>
    <row r="44" ht="28" customHeight="1">
      <c r="A44" s="17" t="n"/>
      <c r="B44" s="18" t="n"/>
      <c r="C44" s="18" t="n"/>
      <c r="D44" s="19" t="n"/>
      <c r="E44" s="19" t="n"/>
      <c r="F44" s="20" t="n"/>
      <c r="G44" s="20" t="n"/>
      <c r="H44" s="20" t="n"/>
      <c r="I44" s="21" t="n"/>
      <c r="J44" s="17" t="n"/>
      <c r="K44" s="20" t="n"/>
      <c r="L44" s="22">
        <f>IF(COUNTA(A44:K44)=0,"",IF(C44="Realizado",IF(E44="","",TEXT(E44,"mm/yyyy")),IF(D44="","",TEXT(D44,"mm/yyyy"))))</f>
        <v/>
      </c>
      <c r="M44" s="23">
        <f>IF(A44="","",IF(AND(C44="Realizado",E44&lt;&gt;""),IF(B44="Entrada vinculada",I44,IF(B44="Repasse",-I44,"")),""))</f>
        <v/>
      </c>
      <c r="N44" s="24">
        <f>IF(COUNTA(A44:K44)=0,"",IF(A44="","Revisar: informe o ID",IF(COUNTIF($A$5:$A$124,A44)&gt;1,"Revisar: ID duplicado",IF(OR(B44="",C44="",D44="",F44="",G44="",H44="",I44=""),"Revisar: campos obrigatórios",IF(AND(C44="Realizado",E44=""),"Revisar: realizado sem data",IF(AND(C44&lt;&gt;"Realizado",E44&lt;&gt;""),"Revisar: data realizada incompatível",IF(C44="Cancelado","",IF(OR(Premissas!$B$4="",Premissas!$B$9=""),"Revisar premissas",IF(AND(B44="Repasse",C44="Previsto",D44&lt;Premissas!$B$4),"Repasse vencido",IF(AND(B44="Repasse",C44="Previsto",D44&gt;=Premissas!$B$4,D44&lt;=Premissas!$B$4+Premissas!$B$9),"Repasse a vencer",""))))))))))</f>
        <v/>
      </c>
    </row>
    <row r="45" ht="28" customHeight="1">
      <c r="A45" s="17" t="n"/>
      <c r="B45" s="18" t="n"/>
      <c r="C45" s="18" t="n"/>
      <c r="D45" s="19" t="n"/>
      <c r="E45" s="19" t="n"/>
      <c r="F45" s="20" t="n"/>
      <c r="G45" s="20" t="n"/>
      <c r="H45" s="20" t="n"/>
      <c r="I45" s="21" t="n"/>
      <c r="J45" s="17" t="n"/>
      <c r="K45" s="20" t="n"/>
      <c r="L45" s="22">
        <f>IF(COUNTA(A45:K45)=0,"",IF(C45="Realizado",IF(E45="","",TEXT(E45,"mm/yyyy")),IF(D45="","",TEXT(D45,"mm/yyyy"))))</f>
        <v/>
      </c>
      <c r="M45" s="23">
        <f>IF(A45="","",IF(AND(C45="Realizado",E45&lt;&gt;""),IF(B45="Entrada vinculada",I45,IF(B45="Repasse",-I45,"")),""))</f>
        <v/>
      </c>
      <c r="N45" s="24">
        <f>IF(COUNTA(A45:K45)=0,"",IF(A45="","Revisar: informe o ID",IF(COUNTIF($A$5:$A$124,A45)&gt;1,"Revisar: ID duplicado",IF(OR(B45="",C45="",D45="",F45="",G45="",H45="",I45=""),"Revisar: campos obrigatórios",IF(AND(C45="Realizado",E45=""),"Revisar: realizado sem data",IF(AND(C45&lt;&gt;"Realizado",E45&lt;&gt;""),"Revisar: data realizada incompatível",IF(C45="Cancelado","",IF(OR(Premissas!$B$4="",Premissas!$B$9=""),"Revisar premissas",IF(AND(B45="Repasse",C45="Previsto",D45&lt;Premissas!$B$4),"Repasse vencido",IF(AND(B45="Repasse",C45="Previsto",D45&gt;=Premissas!$B$4,D45&lt;=Premissas!$B$4+Premissas!$B$9),"Repasse a vencer",""))))))))))</f>
        <v/>
      </c>
    </row>
    <row r="46" ht="28" customHeight="1">
      <c r="A46" s="17" t="n"/>
      <c r="B46" s="18" t="n"/>
      <c r="C46" s="18" t="n"/>
      <c r="D46" s="19" t="n"/>
      <c r="E46" s="19" t="n"/>
      <c r="F46" s="20" t="n"/>
      <c r="G46" s="20" t="n"/>
      <c r="H46" s="20" t="n"/>
      <c r="I46" s="21" t="n"/>
      <c r="J46" s="17" t="n"/>
      <c r="K46" s="20" t="n"/>
      <c r="L46" s="22">
        <f>IF(COUNTA(A46:K46)=0,"",IF(C46="Realizado",IF(E46="","",TEXT(E46,"mm/yyyy")),IF(D46="","",TEXT(D46,"mm/yyyy"))))</f>
        <v/>
      </c>
      <c r="M46" s="23">
        <f>IF(A46="","",IF(AND(C46="Realizado",E46&lt;&gt;""),IF(B46="Entrada vinculada",I46,IF(B46="Repasse",-I46,"")),""))</f>
        <v/>
      </c>
      <c r="N46" s="24">
        <f>IF(COUNTA(A46:K46)=0,"",IF(A46="","Revisar: informe o ID",IF(COUNTIF($A$5:$A$124,A46)&gt;1,"Revisar: ID duplicado",IF(OR(B46="",C46="",D46="",F46="",G46="",H46="",I46=""),"Revisar: campos obrigatórios",IF(AND(C46="Realizado",E46=""),"Revisar: realizado sem data",IF(AND(C46&lt;&gt;"Realizado",E46&lt;&gt;""),"Revisar: data realizada incompatível",IF(C46="Cancelado","",IF(OR(Premissas!$B$4="",Premissas!$B$9=""),"Revisar premissas",IF(AND(B46="Repasse",C46="Previsto",D46&lt;Premissas!$B$4),"Repasse vencido",IF(AND(B46="Repasse",C46="Previsto",D46&gt;=Premissas!$B$4,D46&lt;=Premissas!$B$4+Premissas!$B$9),"Repasse a vencer",""))))))))))</f>
        <v/>
      </c>
    </row>
    <row r="47" ht="28" customHeight="1">
      <c r="A47" s="17" t="n"/>
      <c r="B47" s="18" t="n"/>
      <c r="C47" s="18" t="n"/>
      <c r="D47" s="19" t="n"/>
      <c r="E47" s="19" t="n"/>
      <c r="F47" s="20" t="n"/>
      <c r="G47" s="20" t="n"/>
      <c r="H47" s="20" t="n"/>
      <c r="I47" s="21" t="n"/>
      <c r="J47" s="17" t="n"/>
      <c r="K47" s="20" t="n"/>
      <c r="L47" s="22">
        <f>IF(COUNTA(A47:K47)=0,"",IF(C47="Realizado",IF(E47="","",TEXT(E47,"mm/yyyy")),IF(D47="","",TEXT(D47,"mm/yyyy"))))</f>
        <v/>
      </c>
      <c r="M47" s="23">
        <f>IF(A47="","",IF(AND(C47="Realizado",E47&lt;&gt;""),IF(B47="Entrada vinculada",I47,IF(B47="Repasse",-I47,"")),""))</f>
        <v/>
      </c>
      <c r="N47" s="24">
        <f>IF(COUNTA(A47:K47)=0,"",IF(A47="","Revisar: informe o ID",IF(COUNTIF($A$5:$A$124,A47)&gt;1,"Revisar: ID duplicado",IF(OR(B47="",C47="",D47="",F47="",G47="",H47="",I47=""),"Revisar: campos obrigatórios",IF(AND(C47="Realizado",E47=""),"Revisar: realizado sem data",IF(AND(C47&lt;&gt;"Realizado",E47&lt;&gt;""),"Revisar: data realizada incompatível",IF(C47="Cancelado","",IF(OR(Premissas!$B$4="",Premissas!$B$9=""),"Revisar premissas",IF(AND(B47="Repasse",C47="Previsto",D47&lt;Premissas!$B$4),"Repasse vencido",IF(AND(B47="Repasse",C47="Previsto",D47&gt;=Premissas!$B$4,D47&lt;=Premissas!$B$4+Premissas!$B$9),"Repasse a vencer",""))))))))))</f>
        <v/>
      </c>
    </row>
    <row r="48" ht="28" customHeight="1">
      <c r="A48" s="17" t="n"/>
      <c r="B48" s="18" t="n"/>
      <c r="C48" s="18" t="n"/>
      <c r="D48" s="19" t="n"/>
      <c r="E48" s="19" t="n"/>
      <c r="F48" s="20" t="n"/>
      <c r="G48" s="20" t="n"/>
      <c r="H48" s="20" t="n"/>
      <c r="I48" s="21" t="n"/>
      <c r="J48" s="17" t="n"/>
      <c r="K48" s="20" t="n"/>
      <c r="L48" s="22">
        <f>IF(COUNTA(A48:K48)=0,"",IF(C48="Realizado",IF(E48="","",TEXT(E48,"mm/yyyy")),IF(D48="","",TEXT(D48,"mm/yyyy"))))</f>
        <v/>
      </c>
      <c r="M48" s="23">
        <f>IF(A48="","",IF(AND(C48="Realizado",E48&lt;&gt;""),IF(B48="Entrada vinculada",I48,IF(B48="Repasse",-I48,"")),""))</f>
        <v/>
      </c>
      <c r="N48" s="24">
        <f>IF(COUNTA(A48:K48)=0,"",IF(A48="","Revisar: informe o ID",IF(COUNTIF($A$5:$A$124,A48)&gt;1,"Revisar: ID duplicado",IF(OR(B48="",C48="",D48="",F48="",G48="",H48="",I48=""),"Revisar: campos obrigatórios",IF(AND(C48="Realizado",E48=""),"Revisar: realizado sem data",IF(AND(C48&lt;&gt;"Realizado",E48&lt;&gt;""),"Revisar: data realizada incompatível",IF(C48="Cancelado","",IF(OR(Premissas!$B$4="",Premissas!$B$9=""),"Revisar premissas",IF(AND(B48="Repasse",C48="Previsto",D48&lt;Premissas!$B$4),"Repasse vencido",IF(AND(B48="Repasse",C48="Previsto",D48&gt;=Premissas!$B$4,D48&lt;=Premissas!$B$4+Premissas!$B$9),"Repasse a vencer",""))))))))))</f>
        <v/>
      </c>
    </row>
    <row r="49" ht="28" customHeight="1">
      <c r="A49" s="17" t="n"/>
      <c r="B49" s="18" t="n"/>
      <c r="C49" s="18" t="n"/>
      <c r="D49" s="19" t="n"/>
      <c r="E49" s="19" t="n"/>
      <c r="F49" s="20" t="n"/>
      <c r="G49" s="20" t="n"/>
      <c r="H49" s="20" t="n"/>
      <c r="I49" s="21" t="n"/>
      <c r="J49" s="17" t="n"/>
      <c r="K49" s="20" t="n"/>
      <c r="L49" s="22">
        <f>IF(COUNTA(A49:K49)=0,"",IF(C49="Realizado",IF(E49="","",TEXT(E49,"mm/yyyy")),IF(D49="","",TEXT(D49,"mm/yyyy"))))</f>
        <v/>
      </c>
      <c r="M49" s="23">
        <f>IF(A49="","",IF(AND(C49="Realizado",E49&lt;&gt;""),IF(B49="Entrada vinculada",I49,IF(B49="Repasse",-I49,"")),""))</f>
        <v/>
      </c>
      <c r="N49" s="24">
        <f>IF(COUNTA(A49:K49)=0,"",IF(A49="","Revisar: informe o ID",IF(COUNTIF($A$5:$A$124,A49)&gt;1,"Revisar: ID duplicado",IF(OR(B49="",C49="",D49="",F49="",G49="",H49="",I49=""),"Revisar: campos obrigatórios",IF(AND(C49="Realizado",E49=""),"Revisar: realizado sem data",IF(AND(C49&lt;&gt;"Realizado",E49&lt;&gt;""),"Revisar: data realizada incompatível",IF(C49="Cancelado","",IF(OR(Premissas!$B$4="",Premissas!$B$9=""),"Revisar premissas",IF(AND(B49="Repasse",C49="Previsto",D49&lt;Premissas!$B$4),"Repasse vencido",IF(AND(B49="Repasse",C49="Previsto",D49&gt;=Premissas!$B$4,D49&lt;=Premissas!$B$4+Premissas!$B$9),"Repasse a vencer",""))))))))))</f>
        <v/>
      </c>
    </row>
    <row r="50" ht="28" customHeight="1">
      <c r="A50" s="17" t="n"/>
      <c r="B50" s="18" t="n"/>
      <c r="C50" s="18" t="n"/>
      <c r="D50" s="19" t="n"/>
      <c r="E50" s="19" t="n"/>
      <c r="F50" s="20" t="n"/>
      <c r="G50" s="20" t="n"/>
      <c r="H50" s="20" t="n"/>
      <c r="I50" s="21" t="n"/>
      <c r="J50" s="17" t="n"/>
      <c r="K50" s="20" t="n"/>
      <c r="L50" s="22">
        <f>IF(COUNTA(A50:K50)=0,"",IF(C50="Realizado",IF(E50="","",TEXT(E50,"mm/yyyy")),IF(D50="","",TEXT(D50,"mm/yyyy"))))</f>
        <v/>
      </c>
      <c r="M50" s="23">
        <f>IF(A50="","",IF(AND(C50="Realizado",E50&lt;&gt;""),IF(B50="Entrada vinculada",I50,IF(B50="Repasse",-I50,"")),""))</f>
        <v/>
      </c>
      <c r="N50" s="24">
        <f>IF(COUNTA(A50:K50)=0,"",IF(A50="","Revisar: informe o ID",IF(COUNTIF($A$5:$A$124,A50)&gt;1,"Revisar: ID duplicado",IF(OR(B50="",C50="",D50="",F50="",G50="",H50="",I50=""),"Revisar: campos obrigatórios",IF(AND(C50="Realizado",E50=""),"Revisar: realizado sem data",IF(AND(C50&lt;&gt;"Realizado",E50&lt;&gt;""),"Revisar: data realizada incompatível",IF(C50="Cancelado","",IF(OR(Premissas!$B$4="",Premissas!$B$9=""),"Revisar premissas",IF(AND(B50="Repasse",C50="Previsto",D50&lt;Premissas!$B$4),"Repasse vencido",IF(AND(B50="Repasse",C50="Previsto",D50&gt;=Premissas!$B$4,D50&lt;=Premissas!$B$4+Premissas!$B$9),"Repasse a vencer",""))))))))))</f>
        <v/>
      </c>
    </row>
    <row r="51" ht="28" customHeight="1">
      <c r="A51" s="17" t="n"/>
      <c r="B51" s="18" t="n"/>
      <c r="C51" s="18" t="n"/>
      <c r="D51" s="19" t="n"/>
      <c r="E51" s="19" t="n"/>
      <c r="F51" s="20" t="n"/>
      <c r="G51" s="20" t="n"/>
      <c r="H51" s="20" t="n"/>
      <c r="I51" s="21" t="n"/>
      <c r="J51" s="17" t="n"/>
      <c r="K51" s="20" t="n"/>
      <c r="L51" s="22">
        <f>IF(COUNTA(A51:K51)=0,"",IF(C51="Realizado",IF(E51="","",TEXT(E51,"mm/yyyy")),IF(D51="","",TEXT(D51,"mm/yyyy"))))</f>
        <v/>
      </c>
      <c r="M51" s="23">
        <f>IF(A51="","",IF(AND(C51="Realizado",E51&lt;&gt;""),IF(B51="Entrada vinculada",I51,IF(B51="Repasse",-I51,"")),""))</f>
        <v/>
      </c>
      <c r="N51" s="24">
        <f>IF(COUNTA(A51:K51)=0,"",IF(A51="","Revisar: informe o ID",IF(COUNTIF($A$5:$A$124,A51)&gt;1,"Revisar: ID duplicado",IF(OR(B51="",C51="",D51="",F51="",G51="",H51="",I51=""),"Revisar: campos obrigatórios",IF(AND(C51="Realizado",E51=""),"Revisar: realizado sem data",IF(AND(C51&lt;&gt;"Realizado",E51&lt;&gt;""),"Revisar: data realizada incompatível",IF(C51="Cancelado","",IF(OR(Premissas!$B$4="",Premissas!$B$9=""),"Revisar premissas",IF(AND(B51="Repasse",C51="Previsto",D51&lt;Premissas!$B$4),"Repasse vencido",IF(AND(B51="Repasse",C51="Previsto",D51&gt;=Premissas!$B$4,D51&lt;=Premissas!$B$4+Premissas!$B$9),"Repasse a vencer",""))))))))))</f>
        <v/>
      </c>
    </row>
    <row r="52" ht="28" customHeight="1">
      <c r="A52" s="17" t="n"/>
      <c r="B52" s="18" t="n"/>
      <c r="C52" s="18" t="n"/>
      <c r="D52" s="19" t="n"/>
      <c r="E52" s="19" t="n"/>
      <c r="F52" s="20" t="n"/>
      <c r="G52" s="20" t="n"/>
      <c r="H52" s="20" t="n"/>
      <c r="I52" s="21" t="n"/>
      <c r="J52" s="17" t="n"/>
      <c r="K52" s="20" t="n"/>
      <c r="L52" s="22">
        <f>IF(COUNTA(A52:K52)=0,"",IF(C52="Realizado",IF(E52="","",TEXT(E52,"mm/yyyy")),IF(D52="","",TEXT(D52,"mm/yyyy"))))</f>
        <v/>
      </c>
      <c r="M52" s="23">
        <f>IF(A52="","",IF(AND(C52="Realizado",E52&lt;&gt;""),IF(B52="Entrada vinculada",I52,IF(B52="Repasse",-I52,"")),""))</f>
        <v/>
      </c>
      <c r="N52" s="24">
        <f>IF(COUNTA(A52:K52)=0,"",IF(A52="","Revisar: informe o ID",IF(COUNTIF($A$5:$A$124,A52)&gt;1,"Revisar: ID duplicado",IF(OR(B52="",C52="",D52="",F52="",G52="",H52="",I52=""),"Revisar: campos obrigatórios",IF(AND(C52="Realizado",E52=""),"Revisar: realizado sem data",IF(AND(C52&lt;&gt;"Realizado",E52&lt;&gt;""),"Revisar: data realizada incompatível",IF(C52="Cancelado","",IF(OR(Premissas!$B$4="",Premissas!$B$9=""),"Revisar premissas",IF(AND(B52="Repasse",C52="Previsto",D52&lt;Premissas!$B$4),"Repasse vencido",IF(AND(B52="Repasse",C52="Previsto",D52&gt;=Premissas!$B$4,D52&lt;=Premissas!$B$4+Premissas!$B$9),"Repasse a vencer",""))))))))))</f>
        <v/>
      </c>
    </row>
    <row r="53" ht="28" customHeight="1">
      <c r="A53" s="17" t="n"/>
      <c r="B53" s="18" t="n"/>
      <c r="C53" s="18" t="n"/>
      <c r="D53" s="19" t="n"/>
      <c r="E53" s="19" t="n"/>
      <c r="F53" s="20" t="n"/>
      <c r="G53" s="20" t="n"/>
      <c r="H53" s="20" t="n"/>
      <c r="I53" s="21" t="n"/>
      <c r="J53" s="17" t="n"/>
      <c r="K53" s="20" t="n"/>
      <c r="L53" s="22">
        <f>IF(COUNTA(A53:K53)=0,"",IF(C53="Realizado",IF(E53="","",TEXT(E53,"mm/yyyy")),IF(D53="","",TEXT(D53,"mm/yyyy"))))</f>
        <v/>
      </c>
      <c r="M53" s="23">
        <f>IF(A53="","",IF(AND(C53="Realizado",E53&lt;&gt;""),IF(B53="Entrada vinculada",I53,IF(B53="Repasse",-I53,"")),""))</f>
        <v/>
      </c>
      <c r="N53" s="24">
        <f>IF(COUNTA(A53:K53)=0,"",IF(A53="","Revisar: informe o ID",IF(COUNTIF($A$5:$A$124,A53)&gt;1,"Revisar: ID duplicado",IF(OR(B53="",C53="",D53="",F53="",G53="",H53="",I53=""),"Revisar: campos obrigatórios",IF(AND(C53="Realizado",E53=""),"Revisar: realizado sem data",IF(AND(C53&lt;&gt;"Realizado",E53&lt;&gt;""),"Revisar: data realizada incompatível",IF(C53="Cancelado","",IF(OR(Premissas!$B$4="",Premissas!$B$9=""),"Revisar premissas",IF(AND(B53="Repasse",C53="Previsto",D53&lt;Premissas!$B$4),"Repasse vencido",IF(AND(B53="Repasse",C53="Previsto",D53&gt;=Premissas!$B$4,D53&lt;=Premissas!$B$4+Premissas!$B$9),"Repasse a vencer",""))))))))))</f>
        <v/>
      </c>
    </row>
    <row r="54" ht="28" customHeight="1">
      <c r="A54" s="17" t="n"/>
      <c r="B54" s="18" t="n"/>
      <c r="C54" s="18" t="n"/>
      <c r="D54" s="19" t="n"/>
      <c r="E54" s="19" t="n"/>
      <c r="F54" s="20" t="n"/>
      <c r="G54" s="20" t="n"/>
      <c r="H54" s="20" t="n"/>
      <c r="I54" s="21" t="n"/>
      <c r="J54" s="17" t="n"/>
      <c r="K54" s="20" t="n"/>
      <c r="L54" s="22">
        <f>IF(COUNTA(A54:K54)=0,"",IF(C54="Realizado",IF(E54="","",TEXT(E54,"mm/yyyy")),IF(D54="","",TEXT(D54,"mm/yyyy"))))</f>
        <v/>
      </c>
      <c r="M54" s="23">
        <f>IF(A54="","",IF(AND(C54="Realizado",E54&lt;&gt;""),IF(B54="Entrada vinculada",I54,IF(B54="Repasse",-I54,"")),""))</f>
        <v/>
      </c>
      <c r="N54" s="24">
        <f>IF(COUNTA(A54:K54)=0,"",IF(A54="","Revisar: informe o ID",IF(COUNTIF($A$5:$A$124,A54)&gt;1,"Revisar: ID duplicado",IF(OR(B54="",C54="",D54="",F54="",G54="",H54="",I54=""),"Revisar: campos obrigatórios",IF(AND(C54="Realizado",E54=""),"Revisar: realizado sem data",IF(AND(C54&lt;&gt;"Realizado",E54&lt;&gt;""),"Revisar: data realizada incompatível",IF(C54="Cancelado","",IF(OR(Premissas!$B$4="",Premissas!$B$9=""),"Revisar premissas",IF(AND(B54="Repasse",C54="Previsto",D54&lt;Premissas!$B$4),"Repasse vencido",IF(AND(B54="Repasse",C54="Previsto",D54&gt;=Premissas!$B$4,D54&lt;=Premissas!$B$4+Premissas!$B$9),"Repasse a vencer",""))))))))))</f>
        <v/>
      </c>
    </row>
    <row r="55" ht="28" customHeight="1">
      <c r="A55" s="17" t="n"/>
      <c r="B55" s="18" t="n"/>
      <c r="C55" s="18" t="n"/>
      <c r="D55" s="19" t="n"/>
      <c r="E55" s="19" t="n"/>
      <c r="F55" s="20" t="n"/>
      <c r="G55" s="20" t="n"/>
      <c r="H55" s="20" t="n"/>
      <c r="I55" s="21" t="n"/>
      <c r="J55" s="17" t="n"/>
      <c r="K55" s="20" t="n"/>
      <c r="L55" s="22">
        <f>IF(COUNTA(A55:K55)=0,"",IF(C55="Realizado",IF(E55="","",TEXT(E55,"mm/yyyy")),IF(D55="","",TEXT(D55,"mm/yyyy"))))</f>
        <v/>
      </c>
      <c r="M55" s="23">
        <f>IF(A55="","",IF(AND(C55="Realizado",E55&lt;&gt;""),IF(B55="Entrada vinculada",I55,IF(B55="Repasse",-I55,"")),""))</f>
        <v/>
      </c>
      <c r="N55" s="24">
        <f>IF(COUNTA(A55:K55)=0,"",IF(A55="","Revisar: informe o ID",IF(COUNTIF($A$5:$A$124,A55)&gt;1,"Revisar: ID duplicado",IF(OR(B55="",C55="",D55="",F55="",G55="",H55="",I55=""),"Revisar: campos obrigatórios",IF(AND(C55="Realizado",E55=""),"Revisar: realizado sem data",IF(AND(C55&lt;&gt;"Realizado",E55&lt;&gt;""),"Revisar: data realizada incompatível",IF(C55="Cancelado","",IF(OR(Premissas!$B$4="",Premissas!$B$9=""),"Revisar premissas",IF(AND(B55="Repasse",C55="Previsto",D55&lt;Premissas!$B$4),"Repasse vencido",IF(AND(B55="Repasse",C55="Previsto",D55&gt;=Premissas!$B$4,D55&lt;=Premissas!$B$4+Premissas!$B$9),"Repasse a vencer",""))))))))))</f>
        <v/>
      </c>
    </row>
    <row r="56" ht="28" customHeight="1">
      <c r="A56" s="17" t="n"/>
      <c r="B56" s="18" t="n"/>
      <c r="C56" s="18" t="n"/>
      <c r="D56" s="19" t="n"/>
      <c r="E56" s="19" t="n"/>
      <c r="F56" s="20" t="n"/>
      <c r="G56" s="20" t="n"/>
      <c r="H56" s="20" t="n"/>
      <c r="I56" s="21" t="n"/>
      <c r="J56" s="17" t="n"/>
      <c r="K56" s="20" t="n"/>
      <c r="L56" s="22">
        <f>IF(COUNTA(A56:K56)=0,"",IF(C56="Realizado",IF(E56="","",TEXT(E56,"mm/yyyy")),IF(D56="","",TEXT(D56,"mm/yyyy"))))</f>
        <v/>
      </c>
      <c r="M56" s="23">
        <f>IF(A56="","",IF(AND(C56="Realizado",E56&lt;&gt;""),IF(B56="Entrada vinculada",I56,IF(B56="Repasse",-I56,"")),""))</f>
        <v/>
      </c>
      <c r="N56" s="24">
        <f>IF(COUNTA(A56:K56)=0,"",IF(A56="","Revisar: informe o ID",IF(COUNTIF($A$5:$A$124,A56)&gt;1,"Revisar: ID duplicado",IF(OR(B56="",C56="",D56="",F56="",G56="",H56="",I56=""),"Revisar: campos obrigatórios",IF(AND(C56="Realizado",E56=""),"Revisar: realizado sem data",IF(AND(C56&lt;&gt;"Realizado",E56&lt;&gt;""),"Revisar: data realizada incompatível",IF(C56="Cancelado","",IF(OR(Premissas!$B$4="",Premissas!$B$9=""),"Revisar premissas",IF(AND(B56="Repasse",C56="Previsto",D56&lt;Premissas!$B$4),"Repasse vencido",IF(AND(B56="Repasse",C56="Previsto",D56&gt;=Premissas!$B$4,D56&lt;=Premissas!$B$4+Premissas!$B$9),"Repasse a vencer",""))))))))))</f>
        <v/>
      </c>
    </row>
    <row r="57" ht="28" customHeight="1">
      <c r="A57" s="17" t="n"/>
      <c r="B57" s="18" t="n"/>
      <c r="C57" s="18" t="n"/>
      <c r="D57" s="19" t="n"/>
      <c r="E57" s="19" t="n"/>
      <c r="F57" s="20" t="n"/>
      <c r="G57" s="20" t="n"/>
      <c r="H57" s="20" t="n"/>
      <c r="I57" s="21" t="n"/>
      <c r="J57" s="17" t="n"/>
      <c r="K57" s="20" t="n"/>
      <c r="L57" s="22">
        <f>IF(COUNTA(A57:K57)=0,"",IF(C57="Realizado",IF(E57="","",TEXT(E57,"mm/yyyy")),IF(D57="","",TEXT(D57,"mm/yyyy"))))</f>
        <v/>
      </c>
      <c r="M57" s="23">
        <f>IF(A57="","",IF(AND(C57="Realizado",E57&lt;&gt;""),IF(B57="Entrada vinculada",I57,IF(B57="Repasse",-I57,"")),""))</f>
        <v/>
      </c>
      <c r="N57" s="24">
        <f>IF(COUNTA(A57:K57)=0,"",IF(A57="","Revisar: informe o ID",IF(COUNTIF($A$5:$A$124,A57)&gt;1,"Revisar: ID duplicado",IF(OR(B57="",C57="",D57="",F57="",G57="",H57="",I57=""),"Revisar: campos obrigatórios",IF(AND(C57="Realizado",E57=""),"Revisar: realizado sem data",IF(AND(C57&lt;&gt;"Realizado",E57&lt;&gt;""),"Revisar: data realizada incompatível",IF(C57="Cancelado","",IF(OR(Premissas!$B$4="",Premissas!$B$9=""),"Revisar premissas",IF(AND(B57="Repasse",C57="Previsto",D57&lt;Premissas!$B$4),"Repasse vencido",IF(AND(B57="Repasse",C57="Previsto",D57&gt;=Premissas!$B$4,D57&lt;=Premissas!$B$4+Premissas!$B$9),"Repasse a vencer",""))))))))))</f>
        <v/>
      </c>
    </row>
    <row r="58" ht="28" customHeight="1">
      <c r="A58" s="17" t="n"/>
      <c r="B58" s="18" t="n"/>
      <c r="C58" s="18" t="n"/>
      <c r="D58" s="19" t="n"/>
      <c r="E58" s="19" t="n"/>
      <c r="F58" s="20" t="n"/>
      <c r="G58" s="20" t="n"/>
      <c r="H58" s="20" t="n"/>
      <c r="I58" s="21" t="n"/>
      <c r="J58" s="17" t="n"/>
      <c r="K58" s="20" t="n"/>
      <c r="L58" s="22">
        <f>IF(COUNTA(A58:K58)=0,"",IF(C58="Realizado",IF(E58="","",TEXT(E58,"mm/yyyy")),IF(D58="","",TEXT(D58,"mm/yyyy"))))</f>
        <v/>
      </c>
      <c r="M58" s="23">
        <f>IF(A58="","",IF(AND(C58="Realizado",E58&lt;&gt;""),IF(B58="Entrada vinculada",I58,IF(B58="Repasse",-I58,"")),""))</f>
        <v/>
      </c>
      <c r="N58" s="24">
        <f>IF(COUNTA(A58:K58)=0,"",IF(A58="","Revisar: informe o ID",IF(COUNTIF($A$5:$A$124,A58)&gt;1,"Revisar: ID duplicado",IF(OR(B58="",C58="",D58="",F58="",G58="",H58="",I58=""),"Revisar: campos obrigatórios",IF(AND(C58="Realizado",E58=""),"Revisar: realizado sem data",IF(AND(C58&lt;&gt;"Realizado",E58&lt;&gt;""),"Revisar: data realizada incompatível",IF(C58="Cancelado","",IF(OR(Premissas!$B$4="",Premissas!$B$9=""),"Revisar premissas",IF(AND(B58="Repasse",C58="Previsto",D58&lt;Premissas!$B$4),"Repasse vencido",IF(AND(B58="Repasse",C58="Previsto",D58&gt;=Premissas!$B$4,D58&lt;=Premissas!$B$4+Premissas!$B$9),"Repasse a vencer",""))))))))))</f>
        <v/>
      </c>
    </row>
    <row r="59" ht="28" customHeight="1">
      <c r="A59" s="17" t="n"/>
      <c r="B59" s="18" t="n"/>
      <c r="C59" s="18" t="n"/>
      <c r="D59" s="19" t="n"/>
      <c r="E59" s="19" t="n"/>
      <c r="F59" s="20" t="n"/>
      <c r="G59" s="20" t="n"/>
      <c r="H59" s="20" t="n"/>
      <c r="I59" s="21" t="n"/>
      <c r="J59" s="17" t="n"/>
      <c r="K59" s="20" t="n"/>
      <c r="L59" s="22">
        <f>IF(COUNTA(A59:K59)=0,"",IF(C59="Realizado",IF(E59="","",TEXT(E59,"mm/yyyy")),IF(D59="","",TEXT(D59,"mm/yyyy"))))</f>
        <v/>
      </c>
      <c r="M59" s="23">
        <f>IF(A59="","",IF(AND(C59="Realizado",E59&lt;&gt;""),IF(B59="Entrada vinculada",I59,IF(B59="Repasse",-I59,"")),""))</f>
        <v/>
      </c>
      <c r="N59" s="24">
        <f>IF(COUNTA(A59:K59)=0,"",IF(A59="","Revisar: informe o ID",IF(COUNTIF($A$5:$A$124,A59)&gt;1,"Revisar: ID duplicado",IF(OR(B59="",C59="",D59="",F59="",G59="",H59="",I59=""),"Revisar: campos obrigatórios",IF(AND(C59="Realizado",E59=""),"Revisar: realizado sem data",IF(AND(C59&lt;&gt;"Realizado",E59&lt;&gt;""),"Revisar: data realizada incompatível",IF(C59="Cancelado","",IF(OR(Premissas!$B$4="",Premissas!$B$9=""),"Revisar premissas",IF(AND(B59="Repasse",C59="Previsto",D59&lt;Premissas!$B$4),"Repasse vencido",IF(AND(B59="Repasse",C59="Previsto",D59&gt;=Premissas!$B$4,D59&lt;=Premissas!$B$4+Premissas!$B$9),"Repasse a vencer",""))))))))))</f>
        <v/>
      </c>
    </row>
    <row r="60" ht="28" customHeight="1">
      <c r="A60" s="17" t="n"/>
      <c r="B60" s="18" t="n"/>
      <c r="C60" s="18" t="n"/>
      <c r="D60" s="19" t="n"/>
      <c r="E60" s="19" t="n"/>
      <c r="F60" s="20" t="n"/>
      <c r="G60" s="20" t="n"/>
      <c r="H60" s="20" t="n"/>
      <c r="I60" s="21" t="n"/>
      <c r="J60" s="17" t="n"/>
      <c r="K60" s="20" t="n"/>
      <c r="L60" s="22">
        <f>IF(COUNTA(A60:K60)=0,"",IF(C60="Realizado",IF(E60="","",TEXT(E60,"mm/yyyy")),IF(D60="","",TEXT(D60,"mm/yyyy"))))</f>
        <v/>
      </c>
      <c r="M60" s="23">
        <f>IF(A60="","",IF(AND(C60="Realizado",E60&lt;&gt;""),IF(B60="Entrada vinculada",I60,IF(B60="Repasse",-I60,"")),""))</f>
        <v/>
      </c>
      <c r="N60" s="24">
        <f>IF(COUNTA(A60:K60)=0,"",IF(A60="","Revisar: informe o ID",IF(COUNTIF($A$5:$A$124,A60)&gt;1,"Revisar: ID duplicado",IF(OR(B60="",C60="",D60="",F60="",G60="",H60="",I60=""),"Revisar: campos obrigatórios",IF(AND(C60="Realizado",E60=""),"Revisar: realizado sem data",IF(AND(C60&lt;&gt;"Realizado",E60&lt;&gt;""),"Revisar: data realizada incompatível",IF(C60="Cancelado","",IF(OR(Premissas!$B$4="",Premissas!$B$9=""),"Revisar premissas",IF(AND(B60="Repasse",C60="Previsto",D60&lt;Premissas!$B$4),"Repasse vencido",IF(AND(B60="Repasse",C60="Previsto",D60&gt;=Premissas!$B$4,D60&lt;=Premissas!$B$4+Premissas!$B$9),"Repasse a vencer",""))))))))))</f>
        <v/>
      </c>
    </row>
    <row r="61" ht="28" customHeight="1">
      <c r="A61" s="17" t="n"/>
      <c r="B61" s="18" t="n"/>
      <c r="C61" s="18" t="n"/>
      <c r="D61" s="19" t="n"/>
      <c r="E61" s="19" t="n"/>
      <c r="F61" s="20" t="n"/>
      <c r="G61" s="20" t="n"/>
      <c r="H61" s="20" t="n"/>
      <c r="I61" s="21" t="n"/>
      <c r="J61" s="17" t="n"/>
      <c r="K61" s="20" t="n"/>
      <c r="L61" s="22">
        <f>IF(COUNTA(A61:K61)=0,"",IF(C61="Realizado",IF(E61="","",TEXT(E61,"mm/yyyy")),IF(D61="","",TEXT(D61,"mm/yyyy"))))</f>
        <v/>
      </c>
      <c r="M61" s="23">
        <f>IF(A61="","",IF(AND(C61="Realizado",E61&lt;&gt;""),IF(B61="Entrada vinculada",I61,IF(B61="Repasse",-I61,"")),""))</f>
        <v/>
      </c>
      <c r="N61" s="24">
        <f>IF(COUNTA(A61:K61)=0,"",IF(A61="","Revisar: informe o ID",IF(COUNTIF($A$5:$A$124,A61)&gt;1,"Revisar: ID duplicado",IF(OR(B61="",C61="",D61="",F61="",G61="",H61="",I61=""),"Revisar: campos obrigatórios",IF(AND(C61="Realizado",E61=""),"Revisar: realizado sem data",IF(AND(C61&lt;&gt;"Realizado",E61&lt;&gt;""),"Revisar: data realizada incompatível",IF(C61="Cancelado","",IF(OR(Premissas!$B$4="",Premissas!$B$9=""),"Revisar premissas",IF(AND(B61="Repasse",C61="Previsto",D61&lt;Premissas!$B$4),"Repasse vencido",IF(AND(B61="Repasse",C61="Previsto",D61&gt;=Premissas!$B$4,D61&lt;=Premissas!$B$4+Premissas!$B$9),"Repasse a vencer",""))))))))))</f>
        <v/>
      </c>
    </row>
    <row r="62" ht="28" customHeight="1">
      <c r="A62" s="17" t="n"/>
      <c r="B62" s="18" t="n"/>
      <c r="C62" s="18" t="n"/>
      <c r="D62" s="19" t="n"/>
      <c r="E62" s="19" t="n"/>
      <c r="F62" s="20" t="n"/>
      <c r="G62" s="20" t="n"/>
      <c r="H62" s="20" t="n"/>
      <c r="I62" s="21" t="n"/>
      <c r="J62" s="17" t="n"/>
      <c r="K62" s="20" t="n"/>
      <c r="L62" s="22">
        <f>IF(COUNTA(A62:K62)=0,"",IF(C62="Realizado",IF(E62="","",TEXT(E62,"mm/yyyy")),IF(D62="","",TEXT(D62,"mm/yyyy"))))</f>
        <v/>
      </c>
      <c r="M62" s="23">
        <f>IF(A62="","",IF(AND(C62="Realizado",E62&lt;&gt;""),IF(B62="Entrada vinculada",I62,IF(B62="Repasse",-I62,"")),""))</f>
        <v/>
      </c>
      <c r="N62" s="24">
        <f>IF(COUNTA(A62:K62)=0,"",IF(A62="","Revisar: informe o ID",IF(COUNTIF($A$5:$A$124,A62)&gt;1,"Revisar: ID duplicado",IF(OR(B62="",C62="",D62="",F62="",G62="",H62="",I62=""),"Revisar: campos obrigatórios",IF(AND(C62="Realizado",E62=""),"Revisar: realizado sem data",IF(AND(C62&lt;&gt;"Realizado",E62&lt;&gt;""),"Revisar: data realizada incompatível",IF(C62="Cancelado","",IF(OR(Premissas!$B$4="",Premissas!$B$9=""),"Revisar premissas",IF(AND(B62="Repasse",C62="Previsto",D62&lt;Premissas!$B$4),"Repasse vencido",IF(AND(B62="Repasse",C62="Previsto",D62&gt;=Premissas!$B$4,D62&lt;=Premissas!$B$4+Premissas!$B$9),"Repasse a vencer",""))))))))))</f>
        <v/>
      </c>
    </row>
    <row r="63" ht="28" customHeight="1">
      <c r="A63" s="17" t="n"/>
      <c r="B63" s="18" t="n"/>
      <c r="C63" s="18" t="n"/>
      <c r="D63" s="19" t="n"/>
      <c r="E63" s="19" t="n"/>
      <c r="F63" s="20" t="n"/>
      <c r="G63" s="20" t="n"/>
      <c r="H63" s="20" t="n"/>
      <c r="I63" s="21" t="n"/>
      <c r="J63" s="17" t="n"/>
      <c r="K63" s="20" t="n"/>
      <c r="L63" s="22">
        <f>IF(COUNTA(A63:K63)=0,"",IF(C63="Realizado",IF(E63="","",TEXT(E63,"mm/yyyy")),IF(D63="","",TEXT(D63,"mm/yyyy"))))</f>
        <v/>
      </c>
      <c r="M63" s="23">
        <f>IF(A63="","",IF(AND(C63="Realizado",E63&lt;&gt;""),IF(B63="Entrada vinculada",I63,IF(B63="Repasse",-I63,"")),""))</f>
        <v/>
      </c>
      <c r="N63" s="24">
        <f>IF(COUNTA(A63:K63)=0,"",IF(A63="","Revisar: informe o ID",IF(COUNTIF($A$5:$A$124,A63)&gt;1,"Revisar: ID duplicado",IF(OR(B63="",C63="",D63="",F63="",G63="",H63="",I63=""),"Revisar: campos obrigatórios",IF(AND(C63="Realizado",E63=""),"Revisar: realizado sem data",IF(AND(C63&lt;&gt;"Realizado",E63&lt;&gt;""),"Revisar: data realizada incompatível",IF(C63="Cancelado","",IF(OR(Premissas!$B$4="",Premissas!$B$9=""),"Revisar premissas",IF(AND(B63="Repasse",C63="Previsto",D63&lt;Premissas!$B$4),"Repasse vencido",IF(AND(B63="Repasse",C63="Previsto",D63&gt;=Premissas!$B$4,D63&lt;=Premissas!$B$4+Premissas!$B$9),"Repasse a vencer",""))))))))))</f>
        <v/>
      </c>
    </row>
    <row r="64" ht="28" customHeight="1">
      <c r="A64" s="17" t="n"/>
      <c r="B64" s="18" t="n"/>
      <c r="C64" s="18" t="n"/>
      <c r="D64" s="19" t="n"/>
      <c r="E64" s="19" t="n"/>
      <c r="F64" s="20" t="n"/>
      <c r="G64" s="20" t="n"/>
      <c r="H64" s="20" t="n"/>
      <c r="I64" s="21" t="n"/>
      <c r="J64" s="17" t="n"/>
      <c r="K64" s="20" t="n"/>
      <c r="L64" s="22">
        <f>IF(COUNTA(A64:K64)=0,"",IF(C64="Realizado",IF(E64="","",TEXT(E64,"mm/yyyy")),IF(D64="","",TEXT(D64,"mm/yyyy"))))</f>
        <v/>
      </c>
      <c r="M64" s="23">
        <f>IF(A64="","",IF(AND(C64="Realizado",E64&lt;&gt;""),IF(B64="Entrada vinculada",I64,IF(B64="Repasse",-I64,"")),""))</f>
        <v/>
      </c>
      <c r="N64" s="24">
        <f>IF(COUNTA(A64:K64)=0,"",IF(A64="","Revisar: informe o ID",IF(COUNTIF($A$5:$A$124,A64)&gt;1,"Revisar: ID duplicado",IF(OR(B64="",C64="",D64="",F64="",G64="",H64="",I64=""),"Revisar: campos obrigatórios",IF(AND(C64="Realizado",E64=""),"Revisar: realizado sem data",IF(AND(C64&lt;&gt;"Realizado",E64&lt;&gt;""),"Revisar: data realizada incompatível",IF(C64="Cancelado","",IF(OR(Premissas!$B$4="",Premissas!$B$9=""),"Revisar premissas",IF(AND(B64="Repasse",C64="Previsto",D64&lt;Premissas!$B$4),"Repasse vencido",IF(AND(B64="Repasse",C64="Previsto",D64&gt;=Premissas!$B$4,D64&lt;=Premissas!$B$4+Premissas!$B$9),"Repasse a vencer",""))))))))))</f>
        <v/>
      </c>
    </row>
    <row r="65" ht="28" customHeight="1">
      <c r="A65" s="17" t="n"/>
      <c r="B65" s="18" t="n"/>
      <c r="C65" s="18" t="n"/>
      <c r="D65" s="19" t="n"/>
      <c r="E65" s="19" t="n"/>
      <c r="F65" s="20" t="n"/>
      <c r="G65" s="20" t="n"/>
      <c r="H65" s="20" t="n"/>
      <c r="I65" s="21" t="n"/>
      <c r="J65" s="17" t="n"/>
      <c r="K65" s="20" t="n"/>
      <c r="L65" s="22">
        <f>IF(COUNTA(A65:K65)=0,"",IF(C65="Realizado",IF(E65="","",TEXT(E65,"mm/yyyy")),IF(D65="","",TEXT(D65,"mm/yyyy"))))</f>
        <v/>
      </c>
      <c r="M65" s="23">
        <f>IF(A65="","",IF(AND(C65="Realizado",E65&lt;&gt;""),IF(B65="Entrada vinculada",I65,IF(B65="Repasse",-I65,"")),""))</f>
        <v/>
      </c>
      <c r="N65" s="24">
        <f>IF(COUNTA(A65:K65)=0,"",IF(A65="","Revisar: informe o ID",IF(COUNTIF($A$5:$A$124,A65)&gt;1,"Revisar: ID duplicado",IF(OR(B65="",C65="",D65="",F65="",G65="",H65="",I65=""),"Revisar: campos obrigatórios",IF(AND(C65="Realizado",E65=""),"Revisar: realizado sem data",IF(AND(C65&lt;&gt;"Realizado",E65&lt;&gt;""),"Revisar: data realizada incompatível",IF(C65="Cancelado","",IF(OR(Premissas!$B$4="",Premissas!$B$9=""),"Revisar premissas",IF(AND(B65="Repasse",C65="Previsto",D65&lt;Premissas!$B$4),"Repasse vencido",IF(AND(B65="Repasse",C65="Previsto",D65&gt;=Premissas!$B$4,D65&lt;=Premissas!$B$4+Premissas!$B$9),"Repasse a vencer",""))))))))))</f>
        <v/>
      </c>
    </row>
    <row r="66" ht="28" customHeight="1">
      <c r="A66" s="17" t="n"/>
      <c r="B66" s="18" t="n"/>
      <c r="C66" s="18" t="n"/>
      <c r="D66" s="19" t="n"/>
      <c r="E66" s="19" t="n"/>
      <c r="F66" s="20" t="n"/>
      <c r="G66" s="20" t="n"/>
      <c r="H66" s="20" t="n"/>
      <c r="I66" s="21" t="n"/>
      <c r="J66" s="17" t="n"/>
      <c r="K66" s="20" t="n"/>
      <c r="L66" s="22">
        <f>IF(COUNTA(A66:K66)=0,"",IF(C66="Realizado",IF(E66="","",TEXT(E66,"mm/yyyy")),IF(D66="","",TEXT(D66,"mm/yyyy"))))</f>
        <v/>
      </c>
      <c r="M66" s="23">
        <f>IF(A66="","",IF(AND(C66="Realizado",E66&lt;&gt;""),IF(B66="Entrada vinculada",I66,IF(B66="Repasse",-I66,"")),""))</f>
        <v/>
      </c>
      <c r="N66" s="24">
        <f>IF(COUNTA(A66:K66)=0,"",IF(A66="","Revisar: informe o ID",IF(COUNTIF($A$5:$A$124,A66)&gt;1,"Revisar: ID duplicado",IF(OR(B66="",C66="",D66="",F66="",G66="",H66="",I66=""),"Revisar: campos obrigatórios",IF(AND(C66="Realizado",E66=""),"Revisar: realizado sem data",IF(AND(C66&lt;&gt;"Realizado",E66&lt;&gt;""),"Revisar: data realizada incompatível",IF(C66="Cancelado","",IF(OR(Premissas!$B$4="",Premissas!$B$9=""),"Revisar premissas",IF(AND(B66="Repasse",C66="Previsto",D66&lt;Premissas!$B$4),"Repasse vencido",IF(AND(B66="Repasse",C66="Previsto",D66&gt;=Premissas!$B$4,D66&lt;=Premissas!$B$4+Premissas!$B$9),"Repasse a vencer",""))))))))))</f>
        <v/>
      </c>
    </row>
    <row r="67" ht="28" customHeight="1">
      <c r="A67" s="17" t="n"/>
      <c r="B67" s="18" t="n"/>
      <c r="C67" s="18" t="n"/>
      <c r="D67" s="19" t="n"/>
      <c r="E67" s="19" t="n"/>
      <c r="F67" s="20" t="n"/>
      <c r="G67" s="20" t="n"/>
      <c r="H67" s="20" t="n"/>
      <c r="I67" s="21" t="n"/>
      <c r="J67" s="17" t="n"/>
      <c r="K67" s="20" t="n"/>
      <c r="L67" s="22">
        <f>IF(COUNTA(A67:K67)=0,"",IF(C67="Realizado",IF(E67="","",TEXT(E67,"mm/yyyy")),IF(D67="","",TEXT(D67,"mm/yyyy"))))</f>
        <v/>
      </c>
      <c r="M67" s="23">
        <f>IF(A67="","",IF(AND(C67="Realizado",E67&lt;&gt;""),IF(B67="Entrada vinculada",I67,IF(B67="Repasse",-I67,"")),""))</f>
        <v/>
      </c>
      <c r="N67" s="24">
        <f>IF(COUNTA(A67:K67)=0,"",IF(A67="","Revisar: informe o ID",IF(COUNTIF($A$5:$A$124,A67)&gt;1,"Revisar: ID duplicado",IF(OR(B67="",C67="",D67="",F67="",G67="",H67="",I67=""),"Revisar: campos obrigatórios",IF(AND(C67="Realizado",E67=""),"Revisar: realizado sem data",IF(AND(C67&lt;&gt;"Realizado",E67&lt;&gt;""),"Revisar: data realizada incompatível",IF(C67="Cancelado","",IF(OR(Premissas!$B$4="",Premissas!$B$9=""),"Revisar premissas",IF(AND(B67="Repasse",C67="Previsto",D67&lt;Premissas!$B$4),"Repasse vencido",IF(AND(B67="Repasse",C67="Previsto",D67&gt;=Premissas!$B$4,D67&lt;=Premissas!$B$4+Premissas!$B$9),"Repasse a vencer",""))))))))))</f>
        <v/>
      </c>
    </row>
    <row r="68" ht="28" customHeight="1">
      <c r="A68" s="17" t="n"/>
      <c r="B68" s="18" t="n"/>
      <c r="C68" s="18" t="n"/>
      <c r="D68" s="19" t="n"/>
      <c r="E68" s="19" t="n"/>
      <c r="F68" s="20" t="n"/>
      <c r="G68" s="20" t="n"/>
      <c r="H68" s="20" t="n"/>
      <c r="I68" s="21" t="n"/>
      <c r="J68" s="17" t="n"/>
      <c r="K68" s="20" t="n"/>
      <c r="L68" s="22">
        <f>IF(COUNTA(A68:K68)=0,"",IF(C68="Realizado",IF(E68="","",TEXT(E68,"mm/yyyy")),IF(D68="","",TEXT(D68,"mm/yyyy"))))</f>
        <v/>
      </c>
      <c r="M68" s="23">
        <f>IF(A68="","",IF(AND(C68="Realizado",E68&lt;&gt;""),IF(B68="Entrada vinculada",I68,IF(B68="Repasse",-I68,"")),""))</f>
        <v/>
      </c>
      <c r="N68" s="24">
        <f>IF(COUNTA(A68:K68)=0,"",IF(A68="","Revisar: informe o ID",IF(COUNTIF($A$5:$A$124,A68)&gt;1,"Revisar: ID duplicado",IF(OR(B68="",C68="",D68="",F68="",G68="",H68="",I68=""),"Revisar: campos obrigatórios",IF(AND(C68="Realizado",E68=""),"Revisar: realizado sem data",IF(AND(C68&lt;&gt;"Realizado",E68&lt;&gt;""),"Revisar: data realizada incompatível",IF(C68="Cancelado","",IF(OR(Premissas!$B$4="",Premissas!$B$9=""),"Revisar premissas",IF(AND(B68="Repasse",C68="Previsto",D68&lt;Premissas!$B$4),"Repasse vencido",IF(AND(B68="Repasse",C68="Previsto",D68&gt;=Premissas!$B$4,D68&lt;=Premissas!$B$4+Premissas!$B$9),"Repasse a vencer",""))))))))))</f>
        <v/>
      </c>
    </row>
    <row r="69" ht="28" customHeight="1">
      <c r="A69" s="17" t="n"/>
      <c r="B69" s="18" t="n"/>
      <c r="C69" s="18" t="n"/>
      <c r="D69" s="19" t="n"/>
      <c r="E69" s="19" t="n"/>
      <c r="F69" s="20" t="n"/>
      <c r="G69" s="20" t="n"/>
      <c r="H69" s="20" t="n"/>
      <c r="I69" s="21" t="n"/>
      <c r="J69" s="17" t="n"/>
      <c r="K69" s="20" t="n"/>
      <c r="L69" s="22">
        <f>IF(COUNTA(A69:K69)=0,"",IF(C69="Realizado",IF(E69="","",TEXT(E69,"mm/yyyy")),IF(D69="","",TEXT(D69,"mm/yyyy"))))</f>
        <v/>
      </c>
      <c r="M69" s="23">
        <f>IF(A69="","",IF(AND(C69="Realizado",E69&lt;&gt;""),IF(B69="Entrada vinculada",I69,IF(B69="Repasse",-I69,"")),""))</f>
        <v/>
      </c>
      <c r="N69" s="24">
        <f>IF(COUNTA(A69:K69)=0,"",IF(A69="","Revisar: informe o ID",IF(COUNTIF($A$5:$A$124,A69)&gt;1,"Revisar: ID duplicado",IF(OR(B69="",C69="",D69="",F69="",G69="",H69="",I69=""),"Revisar: campos obrigatórios",IF(AND(C69="Realizado",E69=""),"Revisar: realizado sem data",IF(AND(C69&lt;&gt;"Realizado",E69&lt;&gt;""),"Revisar: data realizada incompatível",IF(C69="Cancelado","",IF(OR(Premissas!$B$4="",Premissas!$B$9=""),"Revisar premissas",IF(AND(B69="Repasse",C69="Previsto",D69&lt;Premissas!$B$4),"Repasse vencido",IF(AND(B69="Repasse",C69="Previsto",D69&gt;=Premissas!$B$4,D69&lt;=Premissas!$B$4+Premissas!$B$9),"Repasse a vencer",""))))))))))</f>
        <v/>
      </c>
    </row>
    <row r="70" ht="28" customHeight="1">
      <c r="A70" s="17" t="n"/>
      <c r="B70" s="18" t="n"/>
      <c r="C70" s="18" t="n"/>
      <c r="D70" s="19" t="n"/>
      <c r="E70" s="19" t="n"/>
      <c r="F70" s="20" t="n"/>
      <c r="G70" s="20" t="n"/>
      <c r="H70" s="20" t="n"/>
      <c r="I70" s="21" t="n"/>
      <c r="J70" s="17" t="n"/>
      <c r="K70" s="20" t="n"/>
      <c r="L70" s="22">
        <f>IF(COUNTA(A70:K70)=0,"",IF(C70="Realizado",IF(E70="","",TEXT(E70,"mm/yyyy")),IF(D70="","",TEXT(D70,"mm/yyyy"))))</f>
        <v/>
      </c>
      <c r="M70" s="23">
        <f>IF(A70="","",IF(AND(C70="Realizado",E70&lt;&gt;""),IF(B70="Entrada vinculada",I70,IF(B70="Repasse",-I70,"")),""))</f>
        <v/>
      </c>
      <c r="N70" s="24">
        <f>IF(COUNTA(A70:K70)=0,"",IF(A70="","Revisar: informe o ID",IF(COUNTIF($A$5:$A$124,A70)&gt;1,"Revisar: ID duplicado",IF(OR(B70="",C70="",D70="",F70="",G70="",H70="",I70=""),"Revisar: campos obrigatórios",IF(AND(C70="Realizado",E70=""),"Revisar: realizado sem data",IF(AND(C70&lt;&gt;"Realizado",E70&lt;&gt;""),"Revisar: data realizada incompatível",IF(C70="Cancelado","",IF(OR(Premissas!$B$4="",Premissas!$B$9=""),"Revisar premissas",IF(AND(B70="Repasse",C70="Previsto",D70&lt;Premissas!$B$4),"Repasse vencido",IF(AND(B70="Repasse",C70="Previsto",D70&gt;=Premissas!$B$4,D70&lt;=Premissas!$B$4+Premissas!$B$9),"Repasse a vencer",""))))))))))</f>
        <v/>
      </c>
    </row>
    <row r="71" ht="28" customHeight="1">
      <c r="A71" s="17" t="n"/>
      <c r="B71" s="18" t="n"/>
      <c r="C71" s="18" t="n"/>
      <c r="D71" s="19" t="n"/>
      <c r="E71" s="19" t="n"/>
      <c r="F71" s="20" t="n"/>
      <c r="G71" s="20" t="n"/>
      <c r="H71" s="20" t="n"/>
      <c r="I71" s="21" t="n"/>
      <c r="J71" s="17" t="n"/>
      <c r="K71" s="20" t="n"/>
      <c r="L71" s="22">
        <f>IF(COUNTA(A71:K71)=0,"",IF(C71="Realizado",IF(E71="","",TEXT(E71,"mm/yyyy")),IF(D71="","",TEXT(D71,"mm/yyyy"))))</f>
        <v/>
      </c>
      <c r="M71" s="23">
        <f>IF(A71="","",IF(AND(C71="Realizado",E71&lt;&gt;""),IF(B71="Entrada vinculada",I71,IF(B71="Repasse",-I71,"")),""))</f>
        <v/>
      </c>
      <c r="N71" s="24">
        <f>IF(COUNTA(A71:K71)=0,"",IF(A71="","Revisar: informe o ID",IF(COUNTIF($A$5:$A$124,A71)&gt;1,"Revisar: ID duplicado",IF(OR(B71="",C71="",D71="",F71="",G71="",H71="",I71=""),"Revisar: campos obrigatórios",IF(AND(C71="Realizado",E71=""),"Revisar: realizado sem data",IF(AND(C71&lt;&gt;"Realizado",E71&lt;&gt;""),"Revisar: data realizada incompatível",IF(C71="Cancelado","",IF(OR(Premissas!$B$4="",Premissas!$B$9=""),"Revisar premissas",IF(AND(B71="Repasse",C71="Previsto",D71&lt;Premissas!$B$4),"Repasse vencido",IF(AND(B71="Repasse",C71="Previsto",D71&gt;=Premissas!$B$4,D71&lt;=Premissas!$B$4+Premissas!$B$9),"Repasse a vencer",""))))))))))</f>
        <v/>
      </c>
    </row>
    <row r="72" ht="28" customHeight="1">
      <c r="A72" s="17" t="n"/>
      <c r="B72" s="18" t="n"/>
      <c r="C72" s="18" t="n"/>
      <c r="D72" s="19" t="n"/>
      <c r="E72" s="19" t="n"/>
      <c r="F72" s="20" t="n"/>
      <c r="G72" s="20" t="n"/>
      <c r="H72" s="20" t="n"/>
      <c r="I72" s="21" t="n"/>
      <c r="J72" s="17" t="n"/>
      <c r="K72" s="20" t="n"/>
      <c r="L72" s="22">
        <f>IF(COUNTA(A72:K72)=0,"",IF(C72="Realizado",IF(E72="","",TEXT(E72,"mm/yyyy")),IF(D72="","",TEXT(D72,"mm/yyyy"))))</f>
        <v/>
      </c>
      <c r="M72" s="23">
        <f>IF(A72="","",IF(AND(C72="Realizado",E72&lt;&gt;""),IF(B72="Entrada vinculada",I72,IF(B72="Repasse",-I72,"")),""))</f>
        <v/>
      </c>
      <c r="N72" s="24">
        <f>IF(COUNTA(A72:K72)=0,"",IF(A72="","Revisar: informe o ID",IF(COUNTIF($A$5:$A$124,A72)&gt;1,"Revisar: ID duplicado",IF(OR(B72="",C72="",D72="",F72="",G72="",H72="",I72=""),"Revisar: campos obrigatórios",IF(AND(C72="Realizado",E72=""),"Revisar: realizado sem data",IF(AND(C72&lt;&gt;"Realizado",E72&lt;&gt;""),"Revisar: data realizada incompatível",IF(C72="Cancelado","",IF(OR(Premissas!$B$4="",Premissas!$B$9=""),"Revisar premissas",IF(AND(B72="Repasse",C72="Previsto",D72&lt;Premissas!$B$4),"Repasse vencido",IF(AND(B72="Repasse",C72="Previsto",D72&gt;=Premissas!$B$4,D72&lt;=Premissas!$B$4+Premissas!$B$9),"Repasse a vencer",""))))))))))</f>
        <v/>
      </c>
    </row>
    <row r="73" ht="28" customHeight="1">
      <c r="A73" s="17" t="n"/>
      <c r="B73" s="18" t="n"/>
      <c r="C73" s="18" t="n"/>
      <c r="D73" s="19" t="n"/>
      <c r="E73" s="19" t="n"/>
      <c r="F73" s="20" t="n"/>
      <c r="G73" s="20" t="n"/>
      <c r="H73" s="20" t="n"/>
      <c r="I73" s="21" t="n"/>
      <c r="J73" s="17" t="n"/>
      <c r="K73" s="20" t="n"/>
      <c r="L73" s="22">
        <f>IF(COUNTA(A73:K73)=0,"",IF(C73="Realizado",IF(E73="","",TEXT(E73,"mm/yyyy")),IF(D73="","",TEXT(D73,"mm/yyyy"))))</f>
        <v/>
      </c>
      <c r="M73" s="23">
        <f>IF(A73="","",IF(AND(C73="Realizado",E73&lt;&gt;""),IF(B73="Entrada vinculada",I73,IF(B73="Repasse",-I73,"")),""))</f>
        <v/>
      </c>
      <c r="N73" s="24">
        <f>IF(COUNTA(A73:K73)=0,"",IF(A73="","Revisar: informe o ID",IF(COUNTIF($A$5:$A$124,A73)&gt;1,"Revisar: ID duplicado",IF(OR(B73="",C73="",D73="",F73="",G73="",H73="",I73=""),"Revisar: campos obrigatórios",IF(AND(C73="Realizado",E73=""),"Revisar: realizado sem data",IF(AND(C73&lt;&gt;"Realizado",E73&lt;&gt;""),"Revisar: data realizada incompatível",IF(C73="Cancelado","",IF(OR(Premissas!$B$4="",Premissas!$B$9=""),"Revisar premissas",IF(AND(B73="Repasse",C73="Previsto",D73&lt;Premissas!$B$4),"Repasse vencido",IF(AND(B73="Repasse",C73="Previsto",D73&gt;=Premissas!$B$4,D73&lt;=Premissas!$B$4+Premissas!$B$9),"Repasse a vencer",""))))))))))</f>
        <v/>
      </c>
    </row>
    <row r="74" ht="28" customHeight="1">
      <c r="A74" s="17" t="n"/>
      <c r="B74" s="18" t="n"/>
      <c r="C74" s="18" t="n"/>
      <c r="D74" s="19" t="n"/>
      <c r="E74" s="19" t="n"/>
      <c r="F74" s="20" t="n"/>
      <c r="G74" s="20" t="n"/>
      <c r="H74" s="20" t="n"/>
      <c r="I74" s="21" t="n"/>
      <c r="J74" s="17" t="n"/>
      <c r="K74" s="20" t="n"/>
      <c r="L74" s="22">
        <f>IF(COUNTA(A74:K74)=0,"",IF(C74="Realizado",IF(E74="","",TEXT(E74,"mm/yyyy")),IF(D74="","",TEXT(D74,"mm/yyyy"))))</f>
        <v/>
      </c>
      <c r="M74" s="23">
        <f>IF(A74="","",IF(AND(C74="Realizado",E74&lt;&gt;""),IF(B74="Entrada vinculada",I74,IF(B74="Repasse",-I74,"")),""))</f>
        <v/>
      </c>
      <c r="N74" s="24">
        <f>IF(COUNTA(A74:K74)=0,"",IF(A74="","Revisar: informe o ID",IF(COUNTIF($A$5:$A$124,A74)&gt;1,"Revisar: ID duplicado",IF(OR(B74="",C74="",D74="",F74="",G74="",H74="",I74=""),"Revisar: campos obrigatórios",IF(AND(C74="Realizado",E74=""),"Revisar: realizado sem data",IF(AND(C74&lt;&gt;"Realizado",E74&lt;&gt;""),"Revisar: data realizada incompatível",IF(C74="Cancelado","",IF(OR(Premissas!$B$4="",Premissas!$B$9=""),"Revisar premissas",IF(AND(B74="Repasse",C74="Previsto",D74&lt;Premissas!$B$4),"Repasse vencido",IF(AND(B74="Repasse",C74="Previsto",D74&gt;=Premissas!$B$4,D74&lt;=Premissas!$B$4+Premissas!$B$9),"Repasse a vencer",""))))))))))</f>
        <v/>
      </c>
    </row>
    <row r="75" ht="28" customHeight="1">
      <c r="A75" s="17" t="n"/>
      <c r="B75" s="18" t="n"/>
      <c r="C75" s="18" t="n"/>
      <c r="D75" s="19" t="n"/>
      <c r="E75" s="19" t="n"/>
      <c r="F75" s="20" t="n"/>
      <c r="G75" s="20" t="n"/>
      <c r="H75" s="20" t="n"/>
      <c r="I75" s="21" t="n"/>
      <c r="J75" s="17" t="n"/>
      <c r="K75" s="20" t="n"/>
      <c r="L75" s="22">
        <f>IF(COUNTA(A75:K75)=0,"",IF(C75="Realizado",IF(E75="","",TEXT(E75,"mm/yyyy")),IF(D75="","",TEXT(D75,"mm/yyyy"))))</f>
        <v/>
      </c>
      <c r="M75" s="23">
        <f>IF(A75="","",IF(AND(C75="Realizado",E75&lt;&gt;""),IF(B75="Entrada vinculada",I75,IF(B75="Repasse",-I75,"")),""))</f>
        <v/>
      </c>
      <c r="N75" s="24">
        <f>IF(COUNTA(A75:K75)=0,"",IF(A75="","Revisar: informe o ID",IF(COUNTIF($A$5:$A$124,A75)&gt;1,"Revisar: ID duplicado",IF(OR(B75="",C75="",D75="",F75="",G75="",H75="",I75=""),"Revisar: campos obrigatórios",IF(AND(C75="Realizado",E75=""),"Revisar: realizado sem data",IF(AND(C75&lt;&gt;"Realizado",E75&lt;&gt;""),"Revisar: data realizada incompatível",IF(C75="Cancelado","",IF(OR(Premissas!$B$4="",Premissas!$B$9=""),"Revisar premissas",IF(AND(B75="Repasse",C75="Previsto",D75&lt;Premissas!$B$4),"Repasse vencido",IF(AND(B75="Repasse",C75="Previsto",D75&gt;=Premissas!$B$4,D75&lt;=Premissas!$B$4+Premissas!$B$9),"Repasse a vencer",""))))))))))</f>
        <v/>
      </c>
    </row>
    <row r="76" ht="28" customHeight="1">
      <c r="A76" s="17" t="n"/>
      <c r="B76" s="18" t="n"/>
      <c r="C76" s="18" t="n"/>
      <c r="D76" s="19" t="n"/>
      <c r="E76" s="19" t="n"/>
      <c r="F76" s="20" t="n"/>
      <c r="G76" s="20" t="n"/>
      <c r="H76" s="20" t="n"/>
      <c r="I76" s="21" t="n"/>
      <c r="J76" s="17" t="n"/>
      <c r="K76" s="20" t="n"/>
      <c r="L76" s="22">
        <f>IF(COUNTA(A76:K76)=0,"",IF(C76="Realizado",IF(E76="","",TEXT(E76,"mm/yyyy")),IF(D76="","",TEXT(D76,"mm/yyyy"))))</f>
        <v/>
      </c>
      <c r="M76" s="23">
        <f>IF(A76="","",IF(AND(C76="Realizado",E76&lt;&gt;""),IF(B76="Entrada vinculada",I76,IF(B76="Repasse",-I76,"")),""))</f>
        <v/>
      </c>
      <c r="N76" s="24">
        <f>IF(COUNTA(A76:K76)=0,"",IF(A76="","Revisar: informe o ID",IF(COUNTIF($A$5:$A$124,A76)&gt;1,"Revisar: ID duplicado",IF(OR(B76="",C76="",D76="",F76="",G76="",H76="",I76=""),"Revisar: campos obrigatórios",IF(AND(C76="Realizado",E76=""),"Revisar: realizado sem data",IF(AND(C76&lt;&gt;"Realizado",E76&lt;&gt;""),"Revisar: data realizada incompatível",IF(C76="Cancelado","",IF(OR(Premissas!$B$4="",Premissas!$B$9=""),"Revisar premissas",IF(AND(B76="Repasse",C76="Previsto",D76&lt;Premissas!$B$4),"Repasse vencido",IF(AND(B76="Repasse",C76="Previsto",D76&gt;=Premissas!$B$4,D76&lt;=Premissas!$B$4+Premissas!$B$9),"Repasse a vencer",""))))))))))</f>
        <v/>
      </c>
    </row>
    <row r="77" ht="28" customHeight="1">
      <c r="A77" s="17" t="n"/>
      <c r="B77" s="18" t="n"/>
      <c r="C77" s="18" t="n"/>
      <c r="D77" s="19" t="n"/>
      <c r="E77" s="19" t="n"/>
      <c r="F77" s="20" t="n"/>
      <c r="G77" s="20" t="n"/>
      <c r="H77" s="20" t="n"/>
      <c r="I77" s="21" t="n"/>
      <c r="J77" s="17" t="n"/>
      <c r="K77" s="20" t="n"/>
      <c r="L77" s="22">
        <f>IF(COUNTA(A77:K77)=0,"",IF(C77="Realizado",IF(E77="","",TEXT(E77,"mm/yyyy")),IF(D77="","",TEXT(D77,"mm/yyyy"))))</f>
        <v/>
      </c>
      <c r="M77" s="23">
        <f>IF(A77="","",IF(AND(C77="Realizado",E77&lt;&gt;""),IF(B77="Entrada vinculada",I77,IF(B77="Repasse",-I77,"")),""))</f>
        <v/>
      </c>
      <c r="N77" s="24">
        <f>IF(COUNTA(A77:K77)=0,"",IF(A77="","Revisar: informe o ID",IF(COUNTIF($A$5:$A$124,A77)&gt;1,"Revisar: ID duplicado",IF(OR(B77="",C77="",D77="",F77="",G77="",H77="",I77=""),"Revisar: campos obrigatórios",IF(AND(C77="Realizado",E77=""),"Revisar: realizado sem data",IF(AND(C77&lt;&gt;"Realizado",E77&lt;&gt;""),"Revisar: data realizada incompatível",IF(C77="Cancelado","",IF(OR(Premissas!$B$4="",Premissas!$B$9=""),"Revisar premissas",IF(AND(B77="Repasse",C77="Previsto",D77&lt;Premissas!$B$4),"Repasse vencido",IF(AND(B77="Repasse",C77="Previsto",D77&gt;=Premissas!$B$4,D77&lt;=Premissas!$B$4+Premissas!$B$9),"Repasse a vencer",""))))))))))</f>
        <v/>
      </c>
    </row>
    <row r="78" ht="28" customHeight="1">
      <c r="A78" s="17" t="n"/>
      <c r="B78" s="18" t="n"/>
      <c r="C78" s="18" t="n"/>
      <c r="D78" s="19" t="n"/>
      <c r="E78" s="19" t="n"/>
      <c r="F78" s="20" t="n"/>
      <c r="G78" s="20" t="n"/>
      <c r="H78" s="20" t="n"/>
      <c r="I78" s="21" t="n"/>
      <c r="J78" s="17" t="n"/>
      <c r="K78" s="20" t="n"/>
      <c r="L78" s="22">
        <f>IF(COUNTA(A78:K78)=0,"",IF(C78="Realizado",IF(E78="","",TEXT(E78,"mm/yyyy")),IF(D78="","",TEXT(D78,"mm/yyyy"))))</f>
        <v/>
      </c>
      <c r="M78" s="23">
        <f>IF(A78="","",IF(AND(C78="Realizado",E78&lt;&gt;""),IF(B78="Entrada vinculada",I78,IF(B78="Repasse",-I78,"")),""))</f>
        <v/>
      </c>
      <c r="N78" s="24">
        <f>IF(COUNTA(A78:K78)=0,"",IF(A78="","Revisar: informe o ID",IF(COUNTIF($A$5:$A$124,A78)&gt;1,"Revisar: ID duplicado",IF(OR(B78="",C78="",D78="",F78="",G78="",H78="",I78=""),"Revisar: campos obrigatórios",IF(AND(C78="Realizado",E78=""),"Revisar: realizado sem data",IF(AND(C78&lt;&gt;"Realizado",E78&lt;&gt;""),"Revisar: data realizada incompatível",IF(C78="Cancelado","",IF(OR(Premissas!$B$4="",Premissas!$B$9=""),"Revisar premissas",IF(AND(B78="Repasse",C78="Previsto",D78&lt;Premissas!$B$4),"Repasse vencido",IF(AND(B78="Repasse",C78="Previsto",D78&gt;=Premissas!$B$4,D78&lt;=Premissas!$B$4+Premissas!$B$9),"Repasse a vencer",""))))))))))</f>
        <v/>
      </c>
    </row>
    <row r="79" ht="28" customHeight="1">
      <c r="A79" s="17" t="n"/>
      <c r="B79" s="18" t="n"/>
      <c r="C79" s="18" t="n"/>
      <c r="D79" s="19" t="n"/>
      <c r="E79" s="19" t="n"/>
      <c r="F79" s="20" t="n"/>
      <c r="G79" s="20" t="n"/>
      <c r="H79" s="20" t="n"/>
      <c r="I79" s="21" t="n"/>
      <c r="J79" s="17" t="n"/>
      <c r="K79" s="20" t="n"/>
      <c r="L79" s="22">
        <f>IF(COUNTA(A79:K79)=0,"",IF(C79="Realizado",IF(E79="","",TEXT(E79,"mm/yyyy")),IF(D79="","",TEXT(D79,"mm/yyyy"))))</f>
        <v/>
      </c>
      <c r="M79" s="23">
        <f>IF(A79="","",IF(AND(C79="Realizado",E79&lt;&gt;""),IF(B79="Entrada vinculada",I79,IF(B79="Repasse",-I79,"")),""))</f>
        <v/>
      </c>
      <c r="N79" s="24">
        <f>IF(COUNTA(A79:K79)=0,"",IF(A79="","Revisar: informe o ID",IF(COUNTIF($A$5:$A$124,A79)&gt;1,"Revisar: ID duplicado",IF(OR(B79="",C79="",D79="",F79="",G79="",H79="",I79=""),"Revisar: campos obrigatórios",IF(AND(C79="Realizado",E79=""),"Revisar: realizado sem data",IF(AND(C79&lt;&gt;"Realizado",E79&lt;&gt;""),"Revisar: data realizada incompatível",IF(C79="Cancelado","",IF(OR(Premissas!$B$4="",Premissas!$B$9=""),"Revisar premissas",IF(AND(B79="Repasse",C79="Previsto",D79&lt;Premissas!$B$4),"Repasse vencido",IF(AND(B79="Repasse",C79="Previsto",D79&gt;=Premissas!$B$4,D79&lt;=Premissas!$B$4+Premissas!$B$9),"Repasse a vencer",""))))))))))</f>
        <v/>
      </c>
    </row>
    <row r="80" ht="28" customHeight="1">
      <c r="A80" s="17" t="n"/>
      <c r="B80" s="18" t="n"/>
      <c r="C80" s="18" t="n"/>
      <c r="D80" s="19" t="n"/>
      <c r="E80" s="19" t="n"/>
      <c r="F80" s="20" t="n"/>
      <c r="G80" s="20" t="n"/>
      <c r="H80" s="20" t="n"/>
      <c r="I80" s="21" t="n"/>
      <c r="J80" s="17" t="n"/>
      <c r="K80" s="20" t="n"/>
      <c r="L80" s="22">
        <f>IF(COUNTA(A80:K80)=0,"",IF(C80="Realizado",IF(E80="","",TEXT(E80,"mm/yyyy")),IF(D80="","",TEXT(D80,"mm/yyyy"))))</f>
        <v/>
      </c>
      <c r="M80" s="23">
        <f>IF(A80="","",IF(AND(C80="Realizado",E80&lt;&gt;""),IF(B80="Entrada vinculada",I80,IF(B80="Repasse",-I80,"")),""))</f>
        <v/>
      </c>
      <c r="N80" s="24">
        <f>IF(COUNTA(A80:K80)=0,"",IF(A80="","Revisar: informe o ID",IF(COUNTIF($A$5:$A$124,A80)&gt;1,"Revisar: ID duplicado",IF(OR(B80="",C80="",D80="",F80="",G80="",H80="",I80=""),"Revisar: campos obrigatórios",IF(AND(C80="Realizado",E80=""),"Revisar: realizado sem data",IF(AND(C80&lt;&gt;"Realizado",E80&lt;&gt;""),"Revisar: data realizada incompatível",IF(C80="Cancelado","",IF(OR(Premissas!$B$4="",Premissas!$B$9=""),"Revisar premissas",IF(AND(B80="Repasse",C80="Previsto",D80&lt;Premissas!$B$4),"Repasse vencido",IF(AND(B80="Repasse",C80="Previsto",D80&gt;=Premissas!$B$4,D80&lt;=Premissas!$B$4+Premissas!$B$9),"Repasse a vencer",""))))))))))</f>
        <v/>
      </c>
    </row>
    <row r="81" ht="28" customHeight="1">
      <c r="A81" s="17" t="n"/>
      <c r="B81" s="18" t="n"/>
      <c r="C81" s="18" t="n"/>
      <c r="D81" s="19" t="n"/>
      <c r="E81" s="19" t="n"/>
      <c r="F81" s="20" t="n"/>
      <c r="G81" s="20" t="n"/>
      <c r="H81" s="20" t="n"/>
      <c r="I81" s="21" t="n"/>
      <c r="J81" s="17" t="n"/>
      <c r="K81" s="20" t="n"/>
      <c r="L81" s="22">
        <f>IF(COUNTA(A81:K81)=0,"",IF(C81="Realizado",IF(E81="","",TEXT(E81,"mm/yyyy")),IF(D81="","",TEXT(D81,"mm/yyyy"))))</f>
        <v/>
      </c>
      <c r="M81" s="23">
        <f>IF(A81="","",IF(AND(C81="Realizado",E81&lt;&gt;""),IF(B81="Entrada vinculada",I81,IF(B81="Repasse",-I81,"")),""))</f>
        <v/>
      </c>
      <c r="N81" s="24">
        <f>IF(COUNTA(A81:K81)=0,"",IF(A81="","Revisar: informe o ID",IF(COUNTIF($A$5:$A$124,A81)&gt;1,"Revisar: ID duplicado",IF(OR(B81="",C81="",D81="",F81="",G81="",H81="",I81=""),"Revisar: campos obrigatórios",IF(AND(C81="Realizado",E81=""),"Revisar: realizado sem data",IF(AND(C81&lt;&gt;"Realizado",E81&lt;&gt;""),"Revisar: data realizada incompatível",IF(C81="Cancelado","",IF(OR(Premissas!$B$4="",Premissas!$B$9=""),"Revisar premissas",IF(AND(B81="Repasse",C81="Previsto",D81&lt;Premissas!$B$4),"Repasse vencido",IF(AND(B81="Repasse",C81="Previsto",D81&gt;=Premissas!$B$4,D81&lt;=Premissas!$B$4+Premissas!$B$9),"Repasse a vencer",""))))))))))</f>
        <v/>
      </c>
    </row>
    <row r="82" ht="28" customHeight="1">
      <c r="A82" s="17" t="n"/>
      <c r="B82" s="18" t="n"/>
      <c r="C82" s="18" t="n"/>
      <c r="D82" s="19" t="n"/>
      <c r="E82" s="19" t="n"/>
      <c r="F82" s="20" t="n"/>
      <c r="G82" s="20" t="n"/>
      <c r="H82" s="20" t="n"/>
      <c r="I82" s="21" t="n"/>
      <c r="J82" s="17" t="n"/>
      <c r="K82" s="20" t="n"/>
      <c r="L82" s="22">
        <f>IF(COUNTA(A82:K82)=0,"",IF(C82="Realizado",IF(E82="","",TEXT(E82,"mm/yyyy")),IF(D82="","",TEXT(D82,"mm/yyyy"))))</f>
        <v/>
      </c>
      <c r="M82" s="23">
        <f>IF(A82="","",IF(AND(C82="Realizado",E82&lt;&gt;""),IF(B82="Entrada vinculada",I82,IF(B82="Repasse",-I82,"")),""))</f>
        <v/>
      </c>
      <c r="N82" s="24">
        <f>IF(COUNTA(A82:K82)=0,"",IF(A82="","Revisar: informe o ID",IF(COUNTIF($A$5:$A$124,A82)&gt;1,"Revisar: ID duplicado",IF(OR(B82="",C82="",D82="",F82="",G82="",H82="",I82=""),"Revisar: campos obrigatórios",IF(AND(C82="Realizado",E82=""),"Revisar: realizado sem data",IF(AND(C82&lt;&gt;"Realizado",E82&lt;&gt;""),"Revisar: data realizada incompatível",IF(C82="Cancelado","",IF(OR(Premissas!$B$4="",Premissas!$B$9=""),"Revisar premissas",IF(AND(B82="Repasse",C82="Previsto",D82&lt;Premissas!$B$4),"Repasse vencido",IF(AND(B82="Repasse",C82="Previsto",D82&gt;=Premissas!$B$4,D82&lt;=Premissas!$B$4+Premissas!$B$9),"Repasse a vencer",""))))))))))</f>
        <v/>
      </c>
    </row>
    <row r="83" ht="28" customHeight="1">
      <c r="A83" s="17" t="n"/>
      <c r="B83" s="18" t="n"/>
      <c r="C83" s="18" t="n"/>
      <c r="D83" s="19" t="n"/>
      <c r="E83" s="19" t="n"/>
      <c r="F83" s="20" t="n"/>
      <c r="G83" s="20" t="n"/>
      <c r="H83" s="20" t="n"/>
      <c r="I83" s="21" t="n"/>
      <c r="J83" s="17" t="n"/>
      <c r="K83" s="20" t="n"/>
      <c r="L83" s="22">
        <f>IF(COUNTA(A83:K83)=0,"",IF(C83="Realizado",IF(E83="","",TEXT(E83,"mm/yyyy")),IF(D83="","",TEXT(D83,"mm/yyyy"))))</f>
        <v/>
      </c>
      <c r="M83" s="23">
        <f>IF(A83="","",IF(AND(C83="Realizado",E83&lt;&gt;""),IF(B83="Entrada vinculada",I83,IF(B83="Repasse",-I83,"")),""))</f>
        <v/>
      </c>
      <c r="N83" s="24">
        <f>IF(COUNTA(A83:K83)=0,"",IF(A83="","Revisar: informe o ID",IF(COUNTIF($A$5:$A$124,A83)&gt;1,"Revisar: ID duplicado",IF(OR(B83="",C83="",D83="",F83="",G83="",H83="",I83=""),"Revisar: campos obrigatórios",IF(AND(C83="Realizado",E83=""),"Revisar: realizado sem data",IF(AND(C83&lt;&gt;"Realizado",E83&lt;&gt;""),"Revisar: data realizada incompatível",IF(C83="Cancelado","",IF(OR(Premissas!$B$4="",Premissas!$B$9=""),"Revisar premissas",IF(AND(B83="Repasse",C83="Previsto",D83&lt;Premissas!$B$4),"Repasse vencido",IF(AND(B83="Repasse",C83="Previsto",D83&gt;=Premissas!$B$4,D83&lt;=Premissas!$B$4+Premissas!$B$9),"Repasse a vencer",""))))))))))</f>
        <v/>
      </c>
    </row>
    <row r="84" ht="28" customHeight="1">
      <c r="A84" s="17" t="n"/>
      <c r="B84" s="18" t="n"/>
      <c r="C84" s="18" t="n"/>
      <c r="D84" s="19" t="n"/>
      <c r="E84" s="19" t="n"/>
      <c r="F84" s="20" t="n"/>
      <c r="G84" s="20" t="n"/>
      <c r="H84" s="20" t="n"/>
      <c r="I84" s="21" t="n"/>
      <c r="J84" s="17" t="n"/>
      <c r="K84" s="20" t="n"/>
      <c r="L84" s="22">
        <f>IF(COUNTA(A84:K84)=0,"",IF(C84="Realizado",IF(E84="","",TEXT(E84,"mm/yyyy")),IF(D84="","",TEXT(D84,"mm/yyyy"))))</f>
        <v/>
      </c>
      <c r="M84" s="23">
        <f>IF(A84="","",IF(AND(C84="Realizado",E84&lt;&gt;""),IF(B84="Entrada vinculada",I84,IF(B84="Repasse",-I84,"")),""))</f>
        <v/>
      </c>
      <c r="N84" s="24">
        <f>IF(COUNTA(A84:K84)=0,"",IF(A84="","Revisar: informe o ID",IF(COUNTIF($A$5:$A$124,A84)&gt;1,"Revisar: ID duplicado",IF(OR(B84="",C84="",D84="",F84="",G84="",H84="",I84=""),"Revisar: campos obrigatórios",IF(AND(C84="Realizado",E84=""),"Revisar: realizado sem data",IF(AND(C84&lt;&gt;"Realizado",E84&lt;&gt;""),"Revisar: data realizada incompatível",IF(C84="Cancelado","",IF(OR(Premissas!$B$4="",Premissas!$B$9=""),"Revisar premissas",IF(AND(B84="Repasse",C84="Previsto",D84&lt;Premissas!$B$4),"Repasse vencido",IF(AND(B84="Repasse",C84="Previsto",D84&gt;=Premissas!$B$4,D84&lt;=Premissas!$B$4+Premissas!$B$9),"Repasse a vencer",""))))))))))</f>
        <v/>
      </c>
    </row>
    <row r="85" ht="28" customHeight="1">
      <c r="A85" s="17" t="n"/>
      <c r="B85" s="18" t="n"/>
      <c r="C85" s="18" t="n"/>
      <c r="D85" s="19" t="n"/>
      <c r="E85" s="19" t="n"/>
      <c r="F85" s="20" t="n"/>
      <c r="G85" s="20" t="n"/>
      <c r="H85" s="20" t="n"/>
      <c r="I85" s="21" t="n"/>
      <c r="J85" s="17" t="n"/>
      <c r="K85" s="20" t="n"/>
      <c r="L85" s="22">
        <f>IF(COUNTA(A85:K85)=0,"",IF(C85="Realizado",IF(E85="","",TEXT(E85,"mm/yyyy")),IF(D85="","",TEXT(D85,"mm/yyyy"))))</f>
        <v/>
      </c>
      <c r="M85" s="23">
        <f>IF(A85="","",IF(AND(C85="Realizado",E85&lt;&gt;""),IF(B85="Entrada vinculada",I85,IF(B85="Repasse",-I85,"")),""))</f>
        <v/>
      </c>
      <c r="N85" s="24">
        <f>IF(COUNTA(A85:K85)=0,"",IF(A85="","Revisar: informe o ID",IF(COUNTIF($A$5:$A$124,A85)&gt;1,"Revisar: ID duplicado",IF(OR(B85="",C85="",D85="",F85="",G85="",H85="",I85=""),"Revisar: campos obrigatórios",IF(AND(C85="Realizado",E85=""),"Revisar: realizado sem data",IF(AND(C85&lt;&gt;"Realizado",E85&lt;&gt;""),"Revisar: data realizada incompatível",IF(C85="Cancelado","",IF(OR(Premissas!$B$4="",Premissas!$B$9=""),"Revisar premissas",IF(AND(B85="Repasse",C85="Previsto",D85&lt;Premissas!$B$4),"Repasse vencido",IF(AND(B85="Repasse",C85="Previsto",D85&gt;=Premissas!$B$4,D85&lt;=Premissas!$B$4+Premissas!$B$9),"Repasse a vencer",""))))))))))</f>
        <v/>
      </c>
    </row>
    <row r="86" ht="28" customHeight="1">
      <c r="A86" s="17" t="n"/>
      <c r="B86" s="18" t="n"/>
      <c r="C86" s="18" t="n"/>
      <c r="D86" s="19" t="n"/>
      <c r="E86" s="19" t="n"/>
      <c r="F86" s="20" t="n"/>
      <c r="G86" s="20" t="n"/>
      <c r="H86" s="20" t="n"/>
      <c r="I86" s="21" t="n"/>
      <c r="J86" s="17" t="n"/>
      <c r="K86" s="20" t="n"/>
      <c r="L86" s="22">
        <f>IF(COUNTA(A86:K86)=0,"",IF(C86="Realizado",IF(E86="","",TEXT(E86,"mm/yyyy")),IF(D86="","",TEXT(D86,"mm/yyyy"))))</f>
        <v/>
      </c>
      <c r="M86" s="23">
        <f>IF(A86="","",IF(AND(C86="Realizado",E86&lt;&gt;""),IF(B86="Entrada vinculada",I86,IF(B86="Repasse",-I86,"")),""))</f>
        <v/>
      </c>
      <c r="N86" s="24">
        <f>IF(COUNTA(A86:K86)=0,"",IF(A86="","Revisar: informe o ID",IF(COUNTIF($A$5:$A$124,A86)&gt;1,"Revisar: ID duplicado",IF(OR(B86="",C86="",D86="",F86="",G86="",H86="",I86=""),"Revisar: campos obrigatórios",IF(AND(C86="Realizado",E86=""),"Revisar: realizado sem data",IF(AND(C86&lt;&gt;"Realizado",E86&lt;&gt;""),"Revisar: data realizada incompatível",IF(C86="Cancelado","",IF(OR(Premissas!$B$4="",Premissas!$B$9=""),"Revisar premissas",IF(AND(B86="Repasse",C86="Previsto",D86&lt;Premissas!$B$4),"Repasse vencido",IF(AND(B86="Repasse",C86="Previsto",D86&gt;=Premissas!$B$4,D86&lt;=Premissas!$B$4+Premissas!$B$9),"Repasse a vencer",""))))))))))</f>
        <v/>
      </c>
    </row>
    <row r="87" ht="28" customHeight="1">
      <c r="A87" s="17" t="n"/>
      <c r="B87" s="18" t="n"/>
      <c r="C87" s="18" t="n"/>
      <c r="D87" s="19" t="n"/>
      <c r="E87" s="19" t="n"/>
      <c r="F87" s="20" t="n"/>
      <c r="G87" s="20" t="n"/>
      <c r="H87" s="20" t="n"/>
      <c r="I87" s="21" t="n"/>
      <c r="J87" s="17" t="n"/>
      <c r="K87" s="20" t="n"/>
      <c r="L87" s="22">
        <f>IF(COUNTA(A87:K87)=0,"",IF(C87="Realizado",IF(E87="","",TEXT(E87,"mm/yyyy")),IF(D87="","",TEXT(D87,"mm/yyyy"))))</f>
        <v/>
      </c>
      <c r="M87" s="23">
        <f>IF(A87="","",IF(AND(C87="Realizado",E87&lt;&gt;""),IF(B87="Entrada vinculada",I87,IF(B87="Repasse",-I87,"")),""))</f>
        <v/>
      </c>
      <c r="N87" s="24">
        <f>IF(COUNTA(A87:K87)=0,"",IF(A87="","Revisar: informe o ID",IF(COUNTIF($A$5:$A$124,A87)&gt;1,"Revisar: ID duplicado",IF(OR(B87="",C87="",D87="",F87="",G87="",H87="",I87=""),"Revisar: campos obrigatórios",IF(AND(C87="Realizado",E87=""),"Revisar: realizado sem data",IF(AND(C87&lt;&gt;"Realizado",E87&lt;&gt;""),"Revisar: data realizada incompatível",IF(C87="Cancelado","",IF(OR(Premissas!$B$4="",Premissas!$B$9=""),"Revisar premissas",IF(AND(B87="Repasse",C87="Previsto",D87&lt;Premissas!$B$4),"Repasse vencido",IF(AND(B87="Repasse",C87="Previsto",D87&gt;=Premissas!$B$4,D87&lt;=Premissas!$B$4+Premissas!$B$9),"Repasse a vencer",""))))))))))</f>
        <v/>
      </c>
    </row>
    <row r="88" ht="28" customHeight="1">
      <c r="A88" s="17" t="n"/>
      <c r="B88" s="18" t="n"/>
      <c r="C88" s="18" t="n"/>
      <c r="D88" s="19" t="n"/>
      <c r="E88" s="19" t="n"/>
      <c r="F88" s="20" t="n"/>
      <c r="G88" s="20" t="n"/>
      <c r="H88" s="20" t="n"/>
      <c r="I88" s="21" t="n"/>
      <c r="J88" s="17" t="n"/>
      <c r="K88" s="20" t="n"/>
      <c r="L88" s="22">
        <f>IF(COUNTA(A88:K88)=0,"",IF(C88="Realizado",IF(E88="","",TEXT(E88,"mm/yyyy")),IF(D88="","",TEXT(D88,"mm/yyyy"))))</f>
        <v/>
      </c>
      <c r="M88" s="23">
        <f>IF(A88="","",IF(AND(C88="Realizado",E88&lt;&gt;""),IF(B88="Entrada vinculada",I88,IF(B88="Repasse",-I88,"")),""))</f>
        <v/>
      </c>
      <c r="N88" s="24">
        <f>IF(COUNTA(A88:K88)=0,"",IF(A88="","Revisar: informe o ID",IF(COUNTIF($A$5:$A$124,A88)&gt;1,"Revisar: ID duplicado",IF(OR(B88="",C88="",D88="",F88="",G88="",H88="",I88=""),"Revisar: campos obrigatórios",IF(AND(C88="Realizado",E88=""),"Revisar: realizado sem data",IF(AND(C88&lt;&gt;"Realizado",E88&lt;&gt;""),"Revisar: data realizada incompatível",IF(C88="Cancelado","",IF(OR(Premissas!$B$4="",Premissas!$B$9=""),"Revisar premissas",IF(AND(B88="Repasse",C88="Previsto",D88&lt;Premissas!$B$4),"Repasse vencido",IF(AND(B88="Repasse",C88="Previsto",D88&gt;=Premissas!$B$4,D88&lt;=Premissas!$B$4+Premissas!$B$9),"Repasse a vencer",""))))))))))</f>
        <v/>
      </c>
    </row>
    <row r="89" ht="28" customHeight="1">
      <c r="A89" s="17" t="n"/>
      <c r="B89" s="18" t="n"/>
      <c r="C89" s="18" t="n"/>
      <c r="D89" s="19" t="n"/>
      <c r="E89" s="19" t="n"/>
      <c r="F89" s="20" t="n"/>
      <c r="G89" s="20" t="n"/>
      <c r="H89" s="20" t="n"/>
      <c r="I89" s="21" t="n"/>
      <c r="J89" s="17" t="n"/>
      <c r="K89" s="20" t="n"/>
      <c r="L89" s="22">
        <f>IF(COUNTA(A89:K89)=0,"",IF(C89="Realizado",IF(E89="","",TEXT(E89,"mm/yyyy")),IF(D89="","",TEXT(D89,"mm/yyyy"))))</f>
        <v/>
      </c>
      <c r="M89" s="23">
        <f>IF(A89="","",IF(AND(C89="Realizado",E89&lt;&gt;""),IF(B89="Entrada vinculada",I89,IF(B89="Repasse",-I89,"")),""))</f>
        <v/>
      </c>
      <c r="N89" s="24">
        <f>IF(COUNTA(A89:K89)=0,"",IF(A89="","Revisar: informe o ID",IF(COUNTIF($A$5:$A$124,A89)&gt;1,"Revisar: ID duplicado",IF(OR(B89="",C89="",D89="",F89="",G89="",H89="",I89=""),"Revisar: campos obrigatórios",IF(AND(C89="Realizado",E89=""),"Revisar: realizado sem data",IF(AND(C89&lt;&gt;"Realizado",E89&lt;&gt;""),"Revisar: data realizada incompatível",IF(C89="Cancelado","",IF(OR(Premissas!$B$4="",Premissas!$B$9=""),"Revisar premissas",IF(AND(B89="Repasse",C89="Previsto",D89&lt;Premissas!$B$4),"Repasse vencido",IF(AND(B89="Repasse",C89="Previsto",D89&gt;=Premissas!$B$4,D89&lt;=Premissas!$B$4+Premissas!$B$9),"Repasse a vencer",""))))))))))</f>
        <v/>
      </c>
    </row>
    <row r="90" ht="28" customHeight="1">
      <c r="A90" s="17" t="n"/>
      <c r="B90" s="18" t="n"/>
      <c r="C90" s="18" t="n"/>
      <c r="D90" s="19" t="n"/>
      <c r="E90" s="19" t="n"/>
      <c r="F90" s="20" t="n"/>
      <c r="G90" s="20" t="n"/>
      <c r="H90" s="20" t="n"/>
      <c r="I90" s="21" t="n"/>
      <c r="J90" s="17" t="n"/>
      <c r="K90" s="20" t="n"/>
      <c r="L90" s="22">
        <f>IF(COUNTA(A90:K90)=0,"",IF(C90="Realizado",IF(E90="","",TEXT(E90,"mm/yyyy")),IF(D90="","",TEXT(D90,"mm/yyyy"))))</f>
        <v/>
      </c>
      <c r="M90" s="23">
        <f>IF(A90="","",IF(AND(C90="Realizado",E90&lt;&gt;""),IF(B90="Entrada vinculada",I90,IF(B90="Repasse",-I90,"")),""))</f>
        <v/>
      </c>
      <c r="N90" s="24">
        <f>IF(COUNTA(A90:K90)=0,"",IF(A90="","Revisar: informe o ID",IF(COUNTIF($A$5:$A$124,A90)&gt;1,"Revisar: ID duplicado",IF(OR(B90="",C90="",D90="",F90="",G90="",H90="",I90=""),"Revisar: campos obrigatórios",IF(AND(C90="Realizado",E90=""),"Revisar: realizado sem data",IF(AND(C90&lt;&gt;"Realizado",E90&lt;&gt;""),"Revisar: data realizada incompatível",IF(C90="Cancelado","",IF(OR(Premissas!$B$4="",Premissas!$B$9=""),"Revisar premissas",IF(AND(B90="Repasse",C90="Previsto",D90&lt;Premissas!$B$4),"Repasse vencido",IF(AND(B90="Repasse",C90="Previsto",D90&gt;=Premissas!$B$4,D90&lt;=Premissas!$B$4+Premissas!$B$9),"Repasse a vencer",""))))))))))</f>
        <v/>
      </c>
    </row>
    <row r="91" ht="28" customHeight="1">
      <c r="A91" s="17" t="n"/>
      <c r="B91" s="18" t="n"/>
      <c r="C91" s="18" t="n"/>
      <c r="D91" s="19" t="n"/>
      <c r="E91" s="19" t="n"/>
      <c r="F91" s="20" t="n"/>
      <c r="G91" s="20" t="n"/>
      <c r="H91" s="20" t="n"/>
      <c r="I91" s="21" t="n"/>
      <c r="J91" s="17" t="n"/>
      <c r="K91" s="20" t="n"/>
      <c r="L91" s="22">
        <f>IF(COUNTA(A91:K91)=0,"",IF(C91="Realizado",IF(E91="","",TEXT(E91,"mm/yyyy")),IF(D91="","",TEXT(D91,"mm/yyyy"))))</f>
        <v/>
      </c>
      <c r="M91" s="23">
        <f>IF(A91="","",IF(AND(C91="Realizado",E91&lt;&gt;""),IF(B91="Entrada vinculada",I91,IF(B91="Repasse",-I91,"")),""))</f>
        <v/>
      </c>
      <c r="N91" s="24">
        <f>IF(COUNTA(A91:K91)=0,"",IF(A91="","Revisar: informe o ID",IF(COUNTIF($A$5:$A$124,A91)&gt;1,"Revisar: ID duplicado",IF(OR(B91="",C91="",D91="",F91="",G91="",H91="",I91=""),"Revisar: campos obrigatórios",IF(AND(C91="Realizado",E91=""),"Revisar: realizado sem data",IF(AND(C91&lt;&gt;"Realizado",E91&lt;&gt;""),"Revisar: data realizada incompatível",IF(C91="Cancelado","",IF(OR(Premissas!$B$4="",Premissas!$B$9=""),"Revisar premissas",IF(AND(B91="Repasse",C91="Previsto",D91&lt;Premissas!$B$4),"Repasse vencido",IF(AND(B91="Repasse",C91="Previsto",D91&gt;=Premissas!$B$4,D91&lt;=Premissas!$B$4+Premissas!$B$9),"Repasse a vencer",""))))))))))</f>
        <v/>
      </c>
    </row>
    <row r="92" ht="28" customHeight="1">
      <c r="A92" s="17" t="n"/>
      <c r="B92" s="18" t="n"/>
      <c r="C92" s="18" t="n"/>
      <c r="D92" s="19" t="n"/>
      <c r="E92" s="19" t="n"/>
      <c r="F92" s="20" t="n"/>
      <c r="G92" s="20" t="n"/>
      <c r="H92" s="20" t="n"/>
      <c r="I92" s="21" t="n"/>
      <c r="J92" s="17" t="n"/>
      <c r="K92" s="20" t="n"/>
      <c r="L92" s="22">
        <f>IF(COUNTA(A92:K92)=0,"",IF(C92="Realizado",IF(E92="","",TEXT(E92,"mm/yyyy")),IF(D92="","",TEXT(D92,"mm/yyyy"))))</f>
        <v/>
      </c>
      <c r="M92" s="23">
        <f>IF(A92="","",IF(AND(C92="Realizado",E92&lt;&gt;""),IF(B92="Entrada vinculada",I92,IF(B92="Repasse",-I92,"")),""))</f>
        <v/>
      </c>
      <c r="N92" s="24">
        <f>IF(COUNTA(A92:K92)=0,"",IF(A92="","Revisar: informe o ID",IF(COUNTIF($A$5:$A$124,A92)&gt;1,"Revisar: ID duplicado",IF(OR(B92="",C92="",D92="",F92="",G92="",H92="",I92=""),"Revisar: campos obrigatórios",IF(AND(C92="Realizado",E92=""),"Revisar: realizado sem data",IF(AND(C92&lt;&gt;"Realizado",E92&lt;&gt;""),"Revisar: data realizada incompatível",IF(C92="Cancelado","",IF(OR(Premissas!$B$4="",Premissas!$B$9=""),"Revisar premissas",IF(AND(B92="Repasse",C92="Previsto",D92&lt;Premissas!$B$4),"Repasse vencido",IF(AND(B92="Repasse",C92="Previsto",D92&gt;=Premissas!$B$4,D92&lt;=Premissas!$B$4+Premissas!$B$9),"Repasse a vencer",""))))))))))</f>
        <v/>
      </c>
    </row>
    <row r="93" ht="28" customHeight="1">
      <c r="A93" s="17" t="n"/>
      <c r="B93" s="18" t="n"/>
      <c r="C93" s="18" t="n"/>
      <c r="D93" s="19" t="n"/>
      <c r="E93" s="19" t="n"/>
      <c r="F93" s="20" t="n"/>
      <c r="G93" s="20" t="n"/>
      <c r="H93" s="20" t="n"/>
      <c r="I93" s="21" t="n"/>
      <c r="J93" s="17" t="n"/>
      <c r="K93" s="20" t="n"/>
      <c r="L93" s="22">
        <f>IF(COUNTA(A93:K93)=0,"",IF(C93="Realizado",IF(E93="","",TEXT(E93,"mm/yyyy")),IF(D93="","",TEXT(D93,"mm/yyyy"))))</f>
        <v/>
      </c>
      <c r="M93" s="23">
        <f>IF(A93="","",IF(AND(C93="Realizado",E93&lt;&gt;""),IF(B93="Entrada vinculada",I93,IF(B93="Repasse",-I93,"")),""))</f>
        <v/>
      </c>
      <c r="N93" s="24">
        <f>IF(COUNTA(A93:K93)=0,"",IF(A93="","Revisar: informe o ID",IF(COUNTIF($A$5:$A$124,A93)&gt;1,"Revisar: ID duplicado",IF(OR(B93="",C93="",D93="",F93="",G93="",H93="",I93=""),"Revisar: campos obrigatórios",IF(AND(C93="Realizado",E93=""),"Revisar: realizado sem data",IF(AND(C93&lt;&gt;"Realizado",E93&lt;&gt;""),"Revisar: data realizada incompatível",IF(C93="Cancelado","",IF(OR(Premissas!$B$4="",Premissas!$B$9=""),"Revisar premissas",IF(AND(B93="Repasse",C93="Previsto",D93&lt;Premissas!$B$4),"Repasse vencido",IF(AND(B93="Repasse",C93="Previsto",D93&gt;=Premissas!$B$4,D93&lt;=Premissas!$B$4+Premissas!$B$9),"Repasse a vencer",""))))))))))</f>
        <v/>
      </c>
    </row>
    <row r="94" ht="28" customHeight="1">
      <c r="A94" s="17" t="n"/>
      <c r="B94" s="18" t="n"/>
      <c r="C94" s="18" t="n"/>
      <c r="D94" s="19" t="n"/>
      <c r="E94" s="19" t="n"/>
      <c r="F94" s="20" t="n"/>
      <c r="G94" s="20" t="n"/>
      <c r="H94" s="20" t="n"/>
      <c r="I94" s="21" t="n"/>
      <c r="J94" s="17" t="n"/>
      <c r="K94" s="20" t="n"/>
      <c r="L94" s="22">
        <f>IF(COUNTA(A94:K94)=0,"",IF(C94="Realizado",IF(E94="","",TEXT(E94,"mm/yyyy")),IF(D94="","",TEXT(D94,"mm/yyyy"))))</f>
        <v/>
      </c>
      <c r="M94" s="23">
        <f>IF(A94="","",IF(AND(C94="Realizado",E94&lt;&gt;""),IF(B94="Entrada vinculada",I94,IF(B94="Repasse",-I94,"")),""))</f>
        <v/>
      </c>
      <c r="N94" s="24">
        <f>IF(COUNTA(A94:K94)=0,"",IF(A94="","Revisar: informe o ID",IF(COUNTIF($A$5:$A$124,A94)&gt;1,"Revisar: ID duplicado",IF(OR(B94="",C94="",D94="",F94="",G94="",H94="",I94=""),"Revisar: campos obrigatórios",IF(AND(C94="Realizado",E94=""),"Revisar: realizado sem data",IF(AND(C94&lt;&gt;"Realizado",E94&lt;&gt;""),"Revisar: data realizada incompatível",IF(C94="Cancelado","",IF(OR(Premissas!$B$4="",Premissas!$B$9=""),"Revisar premissas",IF(AND(B94="Repasse",C94="Previsto",D94&lt;Premissas!$B$4),"Repasse vencido",IF(AND(B94="Repasse",C94="Previsto",D94&gt;=Premissas!$B$4,D94&lt;=Premissas!$B$4+Premissas!$B$9),"Repasse a vencer",""))))))))))</f>
        <v/>
      </c>
    </row>
    <row r="95" ht="28" customHeight="1">
      <c r="A95" s="17" t="n"/>
      <c r="B95" s="18" t="n"/>
      <c r="C95" s="18" t="n"/>
      <c r="D95" s="19" t="n"/>
      <c r="E95" s="19" t="n"/>
      <c r="F95" s="20" t="n"/>
      <c r="G95" s="20" t="n"/>
      <c r="H95" s="20" t="n"/>
      <c r="I95" s="21" t="n"/>
      <c r="J95" s="17" t="n"/>
      <c r="K95" s="20" t="n"/>
      <c r="L95" s="22">
        <f>IF(COUNTA(A95:K95)=0,"",IF(C95="Realizado",IF(E95="","",TEXT(E95,"mm/yyyy")),IF(D95="","",TEXT(D95,"mm/yyyy"))))</f>
        <v/>
      </c>
      <c r="M95" s="23">
        <f>IF(A95="","",IF(AND(C95="Realizado",E95&lt;&gt;""),IF(B95="Entrada vinculada",I95,IF(B95="Repasse",-I95,"")),""))</f>
        <v/>
      </c>
      <c r="N95" s="24">
        <f>IF(COUNTA(A95:K95)=0,"",IF(A95="","Revisar: informe o ID",IF(COUNTIF($A$5:$A$124,A95)&gt;1,"Revisar: ID duplicado",IF(OR(B95="",C95="",D95="",F95="",G95="",H95="",I95=""),"Revisar: campos obrigatórios",IF(AND(C95="Realizado",E95=""),"Revisar: realizado sem data",IF(AND(C95&lt;&gt;"Realizado",E95&lt;&gt;""),"Revisar: data realizada incompatível",IF(C95="Cancelado","",IF(OR(Premissas!$B$4="",Premissas!$B$9=""),"Revisar premissas",IF(AND(B95="Repasse",C95="Previsto",D95&lt;Premissas!$B$4),"Repasse vencido",IF(AND(B95="Repasse",C95="Previsto",D95&gt;=Premissas!$B$4,D95&lt;=Premissas!$B$4+Premissas!$B$9),"Repasse a vencer",""))))))))))</f>
        <v/>
      </c>
    </row>
    <row r="96" ht="28" customHeight="1">
      <c r="A96" s="17" t="n"/>
      <c r="B96" s="18" t="n"/>
      <c r="C96" s="18" t="n"/>
      <c r="D96" s="19" t="n"/>
      <c r="E96" s="19" t="n"/>
      <c r="F96" s="20" t="n"/>
      <c r="G96" s="20" t="n"/>
      <c r="H96" s="20" t="n"/>
      <c r="I96" s="21" t="n"/>
      <c r="J96" s="17" t="n"/>
      <c r="K96" s="20" t="n"/>
      <c r="L96" s="22">
        <f>IF(COUNTA(A96:K96)=0,"",IF(C96="Realizado",IF(E96="","",TEXT(E96,"mm/yyyy")),IF(D96="","",TEXT(D96,"mm/yyyy"))))</f>
        <v/>
      </c>
      <c r="M96" s="23">
        <f>IF(A96="","",IF(AND(C96="Realizado",E96&lt;&gt;""),IF(B96="Entrada vinculada",I96,IF(B96="Repasse",-I96,"")),""))</f>
        <v/>
      </c>
      <c r="N96" s="24">
        <f>IF(COUNTA(A96:K96)=0,"",IF(A96="","Revisar: informe o ID",IF(COUNTIF($A$5:$A$124,A96)&gt;1,"Revisar: ID duplicado",IF(OR(B96="",C96="",D96="",F96="",G96="",H96="",I96=""),"Revisar: campos obrigatórios",IF(AND(C96="Realizado",E96=""),"Revisar: realizado sem data",IF(AND(C96&lt;&gt;"Realizado",E96&lt;&gt;""),"Revisar: data realizada incompatível",IF(C96="Cancelado","",IF(OR(Premissas!$B$4="",Premissas!$B$9=""),"Revisar premissas",IF(AND(B96="Repasse",C96="Previsto",D96&lt;Premissas!$B$4),"Repasse vencido",IF(AND(B96="Repasse",C96="Previsto",D96&gt;=Premissas!$B$4,D96&lt;=Premissas!$B$4+Premissas!$B$9),"Repasse a vencer",""))))))))))</f>
        <v/>
      </c>
    </row>
    <row r="97" ht="28" customHeight="1">
      <c r="A97" s="17" t="n"/>
      <c r="B97" s="18" t="n"/>
      <c r="C97" s="18" t="n"/>
      <c r="D97" s="19" t="n"/>
      <c r="E97" s="19" t="n"/>
      <c r="F97" s="20" t="n"/>
      <c r="G97" s="20" t="n"/>
      <c r="H97" s="20" t="n"/>
      <c r="I97" s="21" t="n"/>
      <c r="J97" s="17" t="n"/>
      <c r="K97" s="20" t="n"/>
      <c r="L97" s="22">
        <f>IF(COUNTA(A97:K97)=0,"",IF(C97="Realizado",IF(E97="","",TEXT(E97,"mm/yyyy")),IF(D97="","",TEXT(D97,"mm/yyyy"))))</f>
        <v/>
      </c>
      <c r="M97" s="23">
        <f>IF(A97="","",IF(AND(C97="Realizado",E97&lt;&gt;""),IF(B97="Entrada vinculada",I97,IF(B97="Repasse",-I97,"")),""))</f>
        <v/>
      </c>
      <c r="N97" s="24">
        <f>IF(COUNTA(A97:K97)=0,"",IF(A97="","Revisar: informe o ID",IF(COUNTIF($A$5:$A$124,A97)&gt;1,"Revisar: ID duplicado",IF(OR(B97="",C97="",D97="",F97="",G97="",H97="",I97=""),"Revisar: campos obrigatórios",IF(AND(C97="Realizado",E97=""),"Revisar: realizado sem data",IF(AND(C97&lt;&gt;"Realizado",E97&lt;&gt;""),"Revisar: data realizada incompatível",IF(C97="Cancelado","",IF(OR(Premissas!$B$4="",Premissas!$B$9=""),"Revisar premissas",IF(AND(B97="Repasse",C97="Previsto",D97&lt;Premissas!$B$4),"Repasse vencido",IF(AND(B97="Repasse",C97="Previsto",D97&gt;=Premissas!$B$4,D97&lt;=Premissas!$B$4+Premissas!$B$9),"Repasse a vencer",""))))))))))</f>
        <v/>
      </c>
    </row>
    <row r="98" ht="28" customHeight="1">
      <c r="A98" s="17" t="n"/>
      <c r="B98" s="18" t="n"/>
      <c r="C98" s="18" t="n"/>
      <c r="D98" s="19" t="n"/>
      <c r="E98" s="19" t="n"/>
      <c r="F98" s="20" t="n"/>
      <c r="G98" s="20" t="n"/>
      <c r="H98" s="20" t="n"/>
      <c r="I98" s="21" t="n"/>
      <c r="J98" s="17" t="n"/>
      <c r="K98" s="20" t="n"/>
      <c r="L98" s="22">
        <f>IF(COUNTA(A98:K98)=0,"",IF(C98="Realizado",IF(E98="","",TEXT(E98,"mm/yyyy")),IF(D98="","",TEXT(D98,"mm/yyyy"))))</f>
        <v/>
      </c>
      <c r="M98" s="23">
        <f>IF(A98="","",IF(AND(C98="Realizado",E98&lt;&gt;""),IF(B98="Entrada vinculada",I98,IF(B98="Repasse",-I98,"")),""))</f>
        <v/>
      </c>
      <c r="N98" s="24">
        <f>IF(COUNTA(A98:K98)=0,"",IF(A98="","Revisar: informe o ID",IF(COUNTIF($A$5:$A$124,A98)&gt;1,"Revisar: ID duplicado",IF(OR(B98="",C98="",D98="",F98="",G98="",H98="",I98=""),"Revisar: campos obrigatórios",IF(AND(C98="Realizado",E98=""),"Revisar: realizado sem data",IF(AND(C98&lt;&gt;"Realizado",E98&lt;&gt;""),"Revisar: data realizada incompatível",IF(C98="Cancelado","",IF(OR(Premissas!$B$4="",Premissas!$B$9=""),"Revisar premissas",IF(AND(B98="Repasse",C98="Previsto",D98&lt;Premissas!$B$4),"Repasse vencido",IF(AND(B98="Repasse",C98="Previsto",D98&gt;=Premissas!$B$4,D98&lt;=Premissas!$B$4+Premissas!$B$9),"Repasse a vencer",""))))))))))</f>
        <v/>
      </c>
    </row>
    <row r="99" ht="28" customHeight="1">
      <c r="A99" s="17" t="n"/>
      <c r="B99" s="18" t="n"/>
      <c r="C99" s="18" t="n"/>
      <c r="D99" s="19" t="n"/>
      <c r="E99" s="19" t="n"/>
      <c r="F99" s="20" t="n"/>
      <c r="G99" s="20" t="n"/>
      <c r="H99" s="20" t="n"/>
      <c r="I99" s="21" t="n"/>
      <c r="J99" s="17" t="n"/>
      <c r="K99" s="20" t="n"/>
      <c r="L99" s="22">
        <f>IF(COUNTA(A99:K99)=0,"",IF(C99="Realizado",IF(E99="","",TEXT(E99,"mm/yyyy")),IF(D99="","",TEXT(D99,"mm/yyyy"))))</f>
        <v/>
      </c>
      <c r="M99" s="23">
        <f>IF(A99="","",IF(AND(C99="Realizado",E99&lt;&gt;""),IF(B99="Entrada vinculada",I99,IF(B99="Repasse",-I99,"")),""))</f>
        <v/>
      </c>
      <c r="N99" s="24">
        <f>IF(COUNTA(A99:K99)=0,"",IF(A99="","Revisar: informe o ID",IF(COUNTIF($A$5:$A$124,A99)&gt;1,"Revisar: ID duplicado",IF(OR(B99="",C99="",D99="",F99="",G99="",H99="",I99=""),"Revisar: campos obrigatórios",IF(AND(C99="Realizado",E99=""),"Revisar: realizado sem data",IF(AND(C99&lt;&gt;"Realizado",E99&lt;&gt;""),"Revisar: data realizada incompatível",IF(C99="Cancelado","",IF(OR(Premissas!$B$4="",Premissas!$B$9=""),"Revisar premissas",IF(AND(B99="Repasse",C99="Previsto",D99&lt;Premissas!$B$4),"Repasse vencido",IF(AND(B99="Repasse",C99="Previsto",D99&gt;=Premissas!$B$4,D99&lt;=Premissas!$B$4+Premissas!$B$9),"Repasse a vencer",""))))))))))</f>
        <v/>
      </c>
    </row>
    <row r="100" ht="28" customHeight="1">
      <c r="A100" s="17" t="n"/>
      <c r="B100" s="18" t="n"/>
      <c r="C100" s="18" t="n"/>
      <c r="D100" s="19" t="n"/>
      <c r="E100" s="19" t="n"/>
      <c r="F100" s="20" t="n"/>
      <c r="G100" s="20" t="n"/>
      <c r="H100" s="20" t="n"/>
      <c r="I100" s="21" t="n"/>
      <c r="J100" s="17" t="n"/>
      <c r="K100" s="20" t="n"/>
      <c r="L100" s="22">
        <f>IF(COUNTA(A100:K100)=0,"",IF(C100="Realizado",IF(E100="","",TEXT(E100,"mm/yyyy")),IF(D100="","",TEXT(D100,"mm/yyyy"))))</f>
        <v/>
      </c>
      <c r="M100" s="23">
        <f>IF(A100="","",IF(AND(C100="Realizado",E100&lt;&gt;""),IF(B100="Entrada vinculada",I100,IF(B100="Repasse",-I100,"")),""))</f>
        <v/>
      </c>
      <c r="N100" s="24">
        <f>IF(COUNTA(A100:K100)=0,"",IF(A100="","Revisar: informe o ID",IF(COUNTIF($A$5:$A$124,A100)&gt;1,"Revisar: ID duplicado",IF(OR(B100="",C100="",D100="",F100="",G100="",H100="",I100=""),"Revisar: campos obrigatórios",IF(AND(C100="Realizado",E100=""),"Revisar: realizado sem data",IF(AND(C100&lt;&gt;"Realizado",E100&lt;&gt;""),"Revisar: data realizada incompatível",IF(C100="Cancelado","",IF(OR(Premissas!$B$4="",Premissas!$B$9=""),"Revisar premissas",IF(AND(B100="Repasse",C100="Previsto",D100&lt;Premissas!$B$4),"Repasse vencido",IF(AND(B100="Repasse",C100="Previsto",D100&gt;=Premissas!$B$4,D100&lt;=Premissas!$B$4+Premissas!$B$9),"Repasse a vencer",""))))))))))</f>
        <v/>
      </c>
    </row>
    <row r="101" ht="28" customHeight="1">
      <c r="A101" s="17" t="n"/>
      <c r="B101" s="18" t="n"/>
      <c r="C101" s="18" t="n"/>
      <c r="D101" s="19" t="n"/>
      <c r="E101" s="19" t="n"/>
      <c r="F101" s="20" t="n"/>
      <c r="G101" s="20" t="n"/>
      <c r="H101" s="20" t="n"/>
      <c r="I101" s="21" t="n"/>
      <c r="J101" s="17" t="n"/>
      <c r="K101" s="20" t="n"/>
      <c r="L101" s="22">
        <f>IF(COUNTA(A101:K101)=0,"",IF(C101="Realizado",IF(E101="","",TEXT(E101,"mm/yyyy")),IF(D101="","",TEXT(D101,"mm/yyyy"))))</f>
        <v/>
      </c>
      <c r="M101" s="23">
        <f>IF(A101="","",IF(AND(C101="Realizado",E101&lt;&gt;""),IF(B101="Entrada vinculada",I101,IF(B101="Repasse",-I101,"")),""))</f>
        <v/>
      </c>
      <c r="N101" s="24">
        <f>IF(COUNTA(A101:K101)=0,"",IF(A101="","Revisar: informe o ID",IF(COUNTIF($A$5:$A$124,A101)&gt;1,"Revisar: ID duplicado",IF(OR(B101="",C101="",D101="",F101="",G101="",H101="",I101=""),"Revisar: campos obrigatórios",IF(AND(C101="Realizado",E101=""),"Revisar: realizado sem data",IF(AND(C101&lt;&gt;"Realizado",E101&lt;&gt;""),"Revisar: data realizada incompatível",IF(C101="Cancelado","",IF(OR(Premissas!$B$4="",Premissas!$B$9=""),"Revisar premissas",IF(AND(B101="Repasse",C101="Previsto",D101&lt;Premissas!$B$4),"Repasse vencido",IF(AND(B101="Repasse",C101="Previsto",D101&gt;=Premissas!$B$4,D101&lt;=Premissas!$B$4+Premissas!$B$9),"Repasse a vencer",""))))))))))</f>
        <v/>
      </c>
    </row>
    <row r="102" ht="28" customHeight="1">
      <c r="A102" s="17" t="n"/>
      <c r="B102" s="18" t="n"/>
      <c r="C102" s="18" t="n"/>
      <c r="D102" s="19" t="n"/>
      <c r="E102" s="19" t="n"/>
      <c r="F102" s="20" t="n"/>
      <c r="G102" s="20" t="n"/>
      <c r="H102" s="20" t="n"/>
      <c r="I102" s="21" t="n"/>
      <c r="J102" s="17" t="n"/>
      <c r="K102" s="20" t="n"/>
      <c r="L102" s="22">
        <f>IF(COUNTA(A102:K102)=0,"",IF(C102="Realizado",IF(E102="","",TEXT(E102,"mm/yyyy")),IF(D102="","",TEXT(D102,"mm/yyyy"))))</f>
        <v/>
      </c>
      <c r="M102" s="23">
        <f>IF(A102="","",IF(AND(C102="Realizado",E102&lt;&gt;""),IF(B102="Entrada vinculada",I102,IF(B102="Repasse",-I102,"")),""))</f>
        <v/>
      </c>
      <c r="N102" s="24">
        <f>IF(COUNTA(A102:K102)=0,"",IF(A102="","Revisar: informe o ID",IF(COUNTIF($A$5:$A$124,A102)&gt;1,"Revisar: ID duplicado",IF(OR(B102="",C102="",D102="",F102="",G102="",H102="",I102=""),"Revisar: campos obrigatórios",IF(AND(C102="Realizado",E102=""),"Revisar: realizado sem data",IF(AND(C102&lt;&gt;"Realizado",E102&lt;&gt;""),"Revisar: data realizada incompatível",IF(C102="Cancelado","",IF(OR(Premissas!$B$4="",Premissas!$B$9=""),"Revisar premissas",IF(AND(B102="Repasse",C102="Previsto",D102&lt;Premissas!$B$4),"Repasse vencido",IF(AND(B102="Repasse",C102="Previsto",D102&gt;=Premissas!$B$4,D102&lt;=Premissas!$B$4+Premissas!$B$9),"Repasse a vencer",""))))))))))</f>
        <v/>
      </c>
    </row>
    <row r="103" ht="28" customHeight="1">
      <c r="A103" s="17" t="n"/>
      <c r="B103" s="18" t="n"/>
      <c r="C103" s="18" t="n"/>
      <c r="D103" s="19" t="n"/>
      <c r="E103" s="19" t="n"/>
      <c r="F103" s="20" t="n"/>
      <c r="G103" s="20" t="n"/>
      <c r="H103" s="20" t="n"/>
      <c r="I103" s="21" t="n"/>
      <c r="J103" s="17" t="n"/>
      <c r="K103" s="20" t="n"/>
      <c r="L103" s="22">
        <f>IF(COUNTA(A103:K103)=0,"",IF(C103="Realizado",IF(E103="","",TEXT(E103,"mm/yyyy")),IF(D103="","",TEXT(D103,"mm/yyyy"))))</f>
        <v/>
      </c>
      <c r="M103" s="23">
        <f>IF(A103="","",IF(AND(C103="Realizado",E103&lt;&gt;""),IF(B103="Entrada vinculada",I103,IF(B103="Repasse",-I103,"")),""))</f>
        <v/>
      </c>
      <c r="N103" s="24">
        <f>IF(COUNTA(A103:K103)=0,"",IF(A103="","Revisar: informe o ID",IF(COUNTIF($A$5:$A$124,A103)&gt;1,"Revisar: ID duplicado",IF(OR(B103="",C103="",D103="",F103="",G103="",H103="",I103=""),"Revisar: campos obrigatórios",IF(AND(C103="Realizado",E103=""),"Revisar: realizado sem data",IF(AND(C103&lt;&gt;"Realizado",E103&lt;&gt;""),"Revisar: data realizada incompatível",IF(C103="Cancelado","",IF(OR(Premissas!$B$4="",Premissas!$B$9=""),"Revisar premissas",IF(AND(B103="Repasse",C103="Previsto",D103&lt;Premissas!$B$4),"Repasse vencido",IF(AND(B103="Repasse",C103="Previsto",D103&gt;=Premissas!$B$4,D103&lt;=Premissas!$B$4+Premissas!$B$9),"Repasse a vencer",""))))))))))</f>
        <v/>
      </c>
    </row>
    <row r="104" ht="28" customHeight="1">
      <c r="A104" s="17" t="n"/>
      <c r="B104" s="18" t="n"/>
      <c r="C104" s="18" t="n"/>
      <c r="D104" s="19" t="n"/>
      <c r="E104" s="19" t="n"/>
      <c r="F104" s="20" t="n"/>
      <c r="G104" s="20" t="n"/>
      <c r="H104" s="20" t="n"/>
      <c r="I104" s="21" t="n"/>
      <c r="J104" s="17" t="n"/>
      <c r="K104" s="20" t="n"/>
      <c r="L104" s="22">
        <f>IF(COUNTA(A104:K104)=0,"",IF(C104="Realizado",IF(E104="","",TEXT(E104,"mm/yyyy")),IF(D104="","",TEXT(D104,"mm/yyyy"))))</f>
        <v/>
      </c>
      <c r="M104" s="23">
        <f>IF(A104="","",IF(AND(C104="Realizado",E104&lt;&gt;""),IF(B104="Entrada vinculada",I104,IF(B104="Repasse",-I104,"")),""))</f>
        <v/>
      </c>
      <c r="N104" s="24">
        <f>IF(COUNTA(A104:K104)=0,"",IF(A104="","Revisar: informe o ID",IF(COUNTIF($A$5:$A$124,A104)&gt;1,"Revisar: ID duplicado",IF(OR(B104="",C104="",D104="",F104="",G104="",H104="",I104=""),"Revisar: campos obrigatórios",IF(AND(C104="Realizado",E104=""),"Revisar: realizado sem data",IF(AND(C104&lt;&gt;"Realizado",E104&lt;&gt;""),"Revisar: data realizada incompatível",IF(C104="Cancelado","",IF(OR(Premissas!$B$4="",Premissas!$B$9=""),"Revisar premissas",IF(AND(B104="Repasse",C104="Previsto",D104&lt;Premissas!$B$4),"Repasse vencido",IF(AND(B104="Repasse",C104="Previsto",D104&gt;=Premissas!$B$4,D104&lt;=Premissas!$B$4+Premissas!$B$9),"Repasse a vencer",""))))))))))</f>
        <v/>
      </c>
    </row>
    <row r="105" ht="28" customHeight="1">
      <c r="A105" s="17" t="n"/>
      <c r="B105" s="18" t="n"/>
      <c r="C105" s="18" t="n"/>
      <c r="D105" s="19" t="n"/>
      <c r="E105" s="19" t="n"/>
      <c r="F105" s="20" t="n"/>
      <c r="G105" s="20" t="n"/>
      <c r="H105" s="20" t="n"/>
      <c r="I105" s="21" t="n"/>
      <c r="J105" s="17" t="n"/>
      <c r="K105" s="20" t="n"/>
      <c r="L105" s="22">
        <f>IF(COUNTA(A105:K105)=0,"",IF(C105="Realizado",IF(E105="","",TEXT(E105,"mm/yyyy")),IF(D105="","",TEXT(D105,"mm/yyyy"))))</f>
        <v/>
      </c>
      <c r="M105" s="23">
        <f>IF(A105="","",IF(AND(C105="Realizado",E105&lt;&gt;""),IF(B105="Entrada vinculada",I105,IF(B105="Repasse",-I105,"")),""))</f>
        <v/>
      </c>
      <c r="N105" s="24">
        <f>IF(COUNTA(A105:K105)=0,"",IF(A105="","Revisar: informe o ID",IF(COUNTIF($A$5:$A$124,A105)&gt;1,"Revisar: ID duplicado",IF(OR(B105="",C105="",D105="",F105="",G105="",H105="",I105=""),"Revisar: campos obrigatórios",IF(AND(C105="Realizado",E105=""),"Revisar: realizado sem data",IF(AND(C105&lt;&gt;"Realizado",E105&lt;&gt;""),"Revisar: data realizada incompatível",IF(C105="Cancelado","",IF(OR(Premissas!$B$4="",Premissas!$B$9=""),"Revisar premissas",IF(AND(B105="Repasse",C105="Previsto",D105&lt;Premissas!$B$4),"Repasse vencido",IF(AND(B105="Repasse",C105="Previsto",D105&gt;=Premissas!$B$4,D105&lt;=Premissas!$B$4+Premissas!$B$9),"Repasse a vencer",""))))))))))</f>
        <v/>
      </c>
    </row>
    <row r="106" ht="28" customHeight="1">
      <c r="A106" s="17" t="n"/>
      <c r="B106" s="18" t="n"/>
      <c r="C106" s="18" t="n"/>
      <c r="D106" s="19" t="n"/>
      <c r="E106" s="19" t="n"/>
      <c r="F106" s="20" t="n"/>
      <c r="G106" s="20" t="n"/>
      <c r="H106" s="20" t="n"/>
      <c r="I106" s="21" t="n"/>
      <c r="J106" s="17" t="n"/>
      <c r="K106" s="20" t="n"/>
      <c r="L106" s="22">
        <f>IF(COUNTA(A106:K106)=0,"",IF(C106="Realizado",IF(E106="","",TEXT(E106,"mm/yyyy")),IF(D106="","",TEXT(D106,"mm/yyyy"))))</f>
        <v/>
      </c>
      <c r="M106" s="23">
        <f>IF(A106="","",IF(AND(C106="Realizado",E106&lt;&gt;""),IF(B106="Entrada vinculada",I106,IF(B106="Repasse",-I106,"")),""))</f>
        <v/>
      </c>
      <c r="N106" s="24">
        <f>IF(COUNTA(A106:K106)=0,"",IF(A106="","Revisar: informe o ID",IF(COUNTIF($A$5:$A$124,A106)&gt;1,"Revisar: ID duplicado",IF(OR(B106="",C106="",D106="",F106="",G106="",H106="",I106=""),"Revisar: campos obrigatórios",IF(AND(C106="Realizado",E106=""),"Revisar: realizado sem data",IF(AND(C106&lt;&gt;"Realizado",E106&lt;&gt;""),"Revisar: data realizada incompatível",IF(C106="Cancelado","",IF(OR(Premissas!$B$4="",Premissas!$B$9=""),"Revisar premissas",IF(AND(B106="Repasse",C106="Previsto",D106&lt;Premissas!$B$4),"Repasse vencido",IF(AND(B106="Repasse",C106="Previsto",D106&gt;=Premissas!$B$4,D106&lt;=Premissas!$B$4+Premissas!$B$9),"Repasse a vencer",""))))))))))</f>
        <v/>
      </c>
    </row>
    <row r="107" ht="28" customHeight="1">
      <c r="A107" s="17" t="n"/>
      <c r="B107" s="18" t="n"/>
      <c r="C107" s="18" t="n"/>
      <c r="D107" s="19" t="n"/>
      <c r="E107" s="19" t="n"/>
      <c r="F107" s="20" t="n"/>
      <c r="G107" s="20" t="n"/>
      <c r="H107" s="20" t="n"/>
      <c r="I107" s="21" t="n"/>
      <c r="J107" s="17" t="n"/>
      <c r="K107" s="20" t="n"/>
      <c r="L107" s="22">
        <f>IF(COUNTA(A107:K107)=0,"",IF(C107="Realizado",IF(E107="","",TEXT(E107,"mm/yyyy")),IF(D107="","",TEXT(D107,"mm/yyyy"))))</f>
        <v/>
      </c>
      <c r="M107" s="23">
        <f>IF(A107="","",IF(AND(C107="Realizado",E107&lt;&gt;""),IF(B107="Entrada vinculada",I107,IF(B107="Repasse",-I107,"")),""))</f>
        <v/>
      </c>
      <c r="N107" s="24">
        <f>IF(COUNTA(A107:K107)=0,"",IF(A107="","Revisar: informe o ID",IF(COUNTIF($A$5:$A$124,A107)&gt;1,"Revisar: ID duplicado",IF(OR(B107="",C107="",D107="",F107="",G107="",H107="",I107=""),"Revisar: campos obrigatórios",IF(AND(C107="Realizado",E107=""),"Revisar: realizado sem data",IF(AND(C107&lt;&gt;"Realizado",E107&lt;&gt;""),"Revisar: data realizada incompatível",IF(C107="Cancelado","",IF(OR(Premissas!$B$4="",Premissas!$B$9=""),"Revisar premissas",IF(AND(B107="Repasse",C107="Previsto",D107&lt;Premissas!$B$4),"Repasse vencido",IF(AND(B107="Repasse",C107="Previsto",D107&gt;=Premissas!$B$4,D107&lt;=Premissas!$B$4+Premissas!$B$9),"Repasse a vencer",""))))))))))</f>
        <v/>
      </c>
    </row>
    <row r="108" ht="28" customHeight="1">
      <c r="A108" s="17" t="n"/>
      <c r="B108" s="18" t="n"/>
      <c r="C108" s="18" t="n"/>
      <c r="D108" s="19" t="n"/>
      <c r="E108" s="19" t="n"/>
      <c r="F108" s="20" t="n"/>
      <c r="G108" s="20" t="n"/>
      <c r="H108" s="20" t="n"/>
      <c r="I108" s="21" t="n"/>
      <c r="J108" s="17" t="n"/>
      <c r="K108" s="20" t="n"/>
      <c r="L108" s="22">
        <f>IF(COUNTA(A108:K108)=0,"",IF(C108="Realizado",IF(E108="","",TEXT(E108,"mm/yyyy")),IF(D108="","",TEXT(D108,"mm/yyyy"))))</f>
        <v/>
      </c>
      <c r="M108" s="23">
        <f>IF(A108="","",IF(AND(C108="Realizado",E108&lt;&gt;""),IF(B108="Entrada vinculada",I108,IF(B108="Repasse",-I108,"")),""))</f>
        <v/>
      </c>
      <c r="N108" s="24">
        <f>IF(COUNTA(A108:K108)=0,"",IF(A108="","Revisar: informe o ID",IF(COUNTIF($A$5:$A$124,A108)&gt;1,"Revisar: ID duplicado",IF(OR(B108="",C108="",D108="",F108="",G108="",H108="",I108=""),"Revisar: campos obrigatórios",IF(AND(C108="Realizado",E108=""),"Revisar: realizado sem data",IF(AND(C108&lt;&gt;"Realizado",E108&lt;&gt;""),"Revisar: data realizada incompatível",IF(C108="Cancelado","",IF(OR(Premissas!$B$4="",Premissas!$B$9=""),"Revisar premissas",IF(AND(B108="Repasse",C108="Previsto",D108&lt;Premissas!$B$4),"Repasse vencido",IF(AND(B108="Repasse",C108="Previsto",D108&gt;=Premissas!$B$4,D108&lt;=Premissas!$B$4+Premissas!$B$9),"Repasse a vencer",""))))))))))</f>
        <v/>
      </c>
    </row>
    <row r="109" ht="28" customHeight="1">
      <c r="A109" s="17" t="n"/>
      <c r="B109" s="18" t="n"/>
      <c r="C109" s="18" t="n"/>
      <c r="D109" s="19" t="n"/>
      <c r="E109" s="19" t="n"/>
      <c r="F109" s="20" t="n"/>
      <c r="G109" s="20" t="n"/>
      <c r="H109" s="20" t="n"/>
      <c r="I109" s="21" t="n"/>
      <c r="J109" s="17" t="n"/>
      <c r="K109" s="20" t="n"/>
      <c r="L109" s="22">
        <f>IF(COUNTA(A109:K109)=0,"",IF(C109="Realizado",IF(E109="","",TEXT(E109,"mm/yyyy")),IF(D109="","",TEXT(D109,"mm/yyyy"))))</f>
        <v/>
      </c>
      <c r="M109" s="23">
        <f>IF(A109="","",IF(AND(C109="Realizado",E109&lt;&gt;""),IF(B109="Entrada vinculada",I109,IF(B109="Repasse",-I109,"")),""))</f>
        <v/>
      </c>
      <c r="N109" s="24">
        <f>IF(COUNTA(A109:K109)=0,"",IF(A109="","Revisar: informe o ID",IF(COUNTIF($A$5:$A$124,A109)&gt;1,"Revisar: ID duplicado",IF(OR(B109="",C109="",D109="",F109="",G109="",H109="",I109=""),"Revisar: campos obrigatórios",IF(AND(C109="Realizado",E109=""),"Revisar: realizado sem data",IF(AND(C109&lt;&gt;"Realizado",E109&lt;&gt;""),"Revisar: data realizada incompatível",IF(C109="Cancelado","",IF(OR(Premissas!$B$4="",Premissas!$B$9=""),"Revisar premissas",IF(AND(B109="Repasse",C109="Previsto",D109&lt;Premissas!$B$4),"Repasse vencido",IF(AND(B109="Repasse",C109="Previsto",D109&gt;=Premissas!$B$4,D109&lt;=Premissas!$B$4+Premissas!$B$9),"Repasse a vencer",""))))))))))</f>
        <v/>
      </c>
    </row>
    <row r="110" ht="28" customHeight="1">
      <c r="A110" s="17" t="n"/>
      <c r="B110" s="18" t="n"/>
      <c r="C110" s="18" t="n"/>
      <c r="D110" s="19" t="n"/>
      <c r="E110" s="19" t="n"/>
      <c r="F110" s="20" t="n"/>
      <c r="G110" s="20" t="n"/>
      <c r="H110" s="20" t="n"/>
      <c r="I110" s="21" t="n"/>
      <c r="J110" s="17" t="n"/>
      <c r="K110" s="20" t="n"/>
      <c r="L110" s="22">
        <f>IF(COUNTA(A110:K110)=0,"",IF(C110="Realizado",IF(E110="","",TEXT(E110,"mm/yyyy")),IF(D110="","",TEXT(D110,"mm/yyyy"))))</f>
        <v/>
      </c>
      <c r="M110" s="23">
        <f>IF(A110="","",IF(AND(C110="Realizado",E110&lt;&gt;""),IF(B110="Entrada vinculada",I110,IF(B110="Repasse",-I110,"")),""))</f>
        <v/>
      </c>
      <c r="N110" s="24">
        <f>IF(COUNTA(A110:K110)=0,"",IF(A110="","Revisar: informe o ID",IF(COUNTIF($A$5:$A$124,A110)&gt;1,"Revisar: ID duplicado",IF(OR(B110="",C110="",D110="",F110="",G110="",H110="",I110=""),"Revisar: campos obrigatórios",IF(AND(C110="Realizado",E110=""),"Revisar: realizado sem data",IF(AND(C110&lt;&gt;"Realizado",E110&lt;&gt;""),"Revisar: data realizada incompatível",IF(C110="Cancelado","",IF(OR(Premissas!$B$4="",Premissas!$B$9=""),"Revisar premissas",IF(AND(B110="Repasse",C110="Previsto",D110&lt;Premissas!$B$4),"Repasse vencido",IF(AND(B110="Repasse",C110="Previsto",D110&gt;=Premissas!$B$4,D110&lt;=Premissas!$B$4+Premissas!$B$9),"Repasse a vencer",""))))))))))</f>
        <v/>
      </c>
    </row>
    <row r="111" ht="28" customHeight="1">
      <c r="A111" s="17" t="n"/>
      <c r="B111" s="18" t="n"/>
      <c r="C111" s="18" t="n"/>
      <c r="D111" s="19" t="n"/>
      <c r="E111" s="19" t="n"/>
      <c r="F111" s="20" t="n"/>
      <c r="G111" s="20" t="n"/>
      <c r="H111" s="20" t="n"/>
      <c r="I111" s="21" t="n"/>
      <c r="J111" s="17" t="n"/>
      <c r="K111" s="20" t="n"/>
      <c r="L111" s="22">
        <f>IF(COUNTA(A111:K111)=0,"",IF(C111="Realizado",IF(E111="","",TEXT(E111,"mm/yyyy")),IF(D111="","",TEXT(D111,"mm/yyyy"))))</f>
        <v/>
      </c>
      <c r="M111" s="23">
        <f>IF(A111="","",IF(AND(C111="Realizado",E111&lt;&gt;""),IF(B111="Entrada vinculada",I111,IF(B111="Repasse",-I111,"")),""))</f>
        <v/>
      </c>
      <c r="N111" s="24">
        <f>IF(COUNTA(A111:K111)=0,"",IF(A111="","Revisar: informe o ID",IF(COUNTIF($A$5:$A$124,A111)&gt;1,"Revisar: ID duplicado",IF(OR(B111="",C111="",D111="",F111="",G111="",H111="",I111=""),"Revisar: campos obrigatórios",IF(AND(C111="Realizado",E111=""),"Revisar: realizado sem data",IF(AND(C111&lt;&gt;"Realizado",E111&lt;&gt;""),"Revisar: data realizada incompatível",IF(C111="Cancelado","",IF(OR(Premissas!$B$4="",Premissas!$B$9=""),"Revisar premissas",IF(AND(B111="Repasse",C111="Previsto",D111&lt;Premissas!$B$4),"Repasse vencido",IF(AND(B111="Repasse",C111="Previsto",D111&gt;=Premissas!$B$4,D111&lt;=Premissas!$B$4+Premissas!$B$9),"Repasse a vencer",""))))))))))</f>
        <v/>
      </c>
    </row>
    <row r="112" ht="28" customHeight="1">
      <c r="A112" s="17" t="n"/>
      <c r="B112" s="18" t="n"/>
      <c r="C112" s="18" t="n"/>
      <c r="D112" s="19" t="n"/>
      <c r="E112" s="19" t="n"/>
      <c r="F112" s="20" t="n"/>
      <c r="G112" s="20" t="n"/>
      <c r="H112" s="20" t="n"/>
      <c r="I112" s="21" t="n"/>
      <c r="J112" s="17" t="n"/>
      <c r="K112" s="20" t="n"/>
      <c r="L112" s="22">
        <f>IF(COUNTA(A112:K112)=0,"",IF(C112="Realizado",IF(E112="","",TEXT(E112,"mm/yyyy")),IF(D112="","",TEXT(D112,"mm/yyyy"))))</f>
        <v/>
      </c>
      <c r="M112" s="23">
        <f>IF(A112="","",IF(AND(C112="Realizado",E112&lt;&gt;""),IF(B112="Entrada vinculada",I112,IF(B112="Repasse",-I112,"")),""))</f>
        <v/>
      </c>
      <c r="N112" s="24">
        <f>IF(COUNTA(A112:K112)=0,"",IF(A112="","Revisar: informe o ID",IF(COUNTIF($A$5:$A$124,A112)&gt;1,"Revisar: ID duplicado",IF(OR(B112="",C112="",D112="",F112="",G112="",H112="",I112=""),"Revisar: campos obrigatórios",IF(AND(C112="Realizado",E112=""),"Revisar: realizado sem data",IF(AND(C112&lt;&gt;"Realizado",E112&lt;&gt;""),"Revisar: data realizada incompatível",IF(C112="Cancelado","",IF(OR(Premissas!$B$4="",Premissas!$B$9=""),"Revisar premissas",IF(AND(B112="Repasse",C112="Previsto",D112&lt;Premissas!$B$4),"Repasse vencido",IF(AND(B112="Repasse",C112="Previsto",D112&gt;=Premissas!$B$4,D112&lt;=Premissas!$B$4+Premissas!$B$9),"Repasse a vencer",""))))))))))</f>
        <v/>
      </c>
    </row>
    <row r="113" ht="28" customHeight="1">
      <c r="A113" s="17" t="n"/>
      <c r="B113" s="18" t="n"/>
      <c r="C113" s="18" t="n"/>
      <c r="D113" s="19" t="n"/>
      <c r="E113" s="19" t="n"/>
      <c r="F113" s="20" t="n"/>
      <c r="G113" s="20" t="n"/>
      <c r="H113" s="20" t="n"/>
      <c r="I113" s="21" t="n"/>
      <c r="J113" s="17" t="n"/>
      <c r="K113" s="20" t="n"/>
      <c r="L113" s="22">
        <f>IF(COUNTA(A113:K113)=0,"",IF(C113="Realizado",IF(E113="","",TEXT(E113,"mm/yyyy")),IF(D113="","",TEXT(D113,"mm/yyyy"))))</f>
        <v/>
      </c>
      <c r="M113" s="23">
        <f>IF(A113="","",IF(AND(C113="Realizado",E113&lt;&gt;""),IF(B113="Entrada vinculada",I113,IF(B113="Repasse",-I113,"")),""))</f>
        <v/>
      </c>
      <c r="N113" s="24">
        <f>IF(COUNTA(A113:K113)=0,"",IF(A113="","Revisar: informe o ID",IF(COUNTIF($A$5:$A$124,A113)&gt;1,"Revisar: ID duplicado",IF(OR(B113="",C113="",D113="",F113="",G113="",H113="",I113=""),"Revisar: campos obrigatórios",IF(AND(C113="Realizado",E113=""),"Revisar: realizado sem data",IF(AND(C113&lt;&gt;"Realizado",E113&lt;&gt;""),"Revisar: data realizada incompatível",IF(C113="Cancelado","",IF(OR(Premissas!$B$4="",Premissas!$B$9=""),"Revisar premissas",IF(AND(B113="Repasse",C113="Previsto",D113&lt;Premissas!$B$4),"Repasse vencido",IF(AND(B113="Repasse",C113="Previsto",D113&gt;=Premissas!$B$4,D113&lt;=Premissas!$B$4+Premissas!$B$9),"Repasse a vencer",""))))))))))</f>
        <v/>
      </c>
    </row>
    <row r="114" ht="28" customHeight="1">
      <c r="A114" s="17" t="n"/>
      <c r="B114" s="18" t="n"/>
      <c r="C114" s="18" t="n"/>
      <c r="D114" s="19" t="n"/>
      <c r="E114" s="19" t="n"/>
      <c r="F114" s="20" t="n"/>
      <c r="G114" s="20" t="n"/>
      <c r="H114" s="20" t="n"/>
      <c r="I114" s="21" t="n"/>
      <c r="J114" s="17" t="n"/>
      <c r="K114" s="20" t="n"/>
      <c r="L114" s="22">
        <f>IF(COUNTA(A114:K114)=0,"",IF(C114="Realizado",IF(E114="","",TEXT(E114,"mm/yyyy")),IF(D114="","",TEXT(D114,"mm/yyyy"))))</f>
        <v/>
      </c>
      <c r="M114" s="23">
        <f>IF(A114="","",IF(AND(C114="Realizado",E114&lt;&gt;""),IF(B114="Entrada vinculada",I114,IF(B114="Repasse",-I114,"")),""))</f>
        <v/>
      </c>
      <c r="N114" s="24">
        <f>IF(COUNTA(A114:K114)=0,"",IF(A114="","Revisar: informe o ID",IF(COUNTIF($A$5:$A$124,A114)&gt;1,"Revisar: ID duplicado",IF(OR(B114="",C114="",D114="",F114="",G114="",H114="",I114=""),"Revisar: campos obrigatórios",IF(AND(C114="Realizado",E114=""),"Revisar: realizado sem data",IF(AND(C114&lt;&gt;"Realizado",E114&lt;&gt;""),"Revisar: data realizada incompatível",IF(C114="Cancelado","",IF(OR(Premissas!$B$4="",Premissas!$B$9=""),"Revisar premissas",IF(AND(B114="Repasse",C114="Previsto",D114&lt;Premissas!$B$4),"Repasse vencido",IF(AND(B114="Repasse",C114="Previsto",D114&gt;=Premissas!$B$4,D114&lt;=Premissas!$B$4+Premissas!$B$9),"Repasse a vencer",""))))))))))</f>
        <v/>
      </c>
    </row>
    <row r="115" ht="28" customHeight="1">
      <c r="A115" s="17" t="n"/>
      <c r="B115" s="18" t="n"/>
      <c r="C115" s="18" t="n"/>
      <c r="D115" s="19" t="n"/>
      <c r="E115" s="19" t="n"/>
      <c r="F115" s="20" t="n"/>
      <c r="G115" s="20" t="n"/>
      <c r="H115" s="20" t="n"/>
      <c r="I115" s="21" t="n"/>
      <c r="J115" s="17" t="n"/>
      <c r="K115" s="20" t="n"/>
      <c r="L115" s="22">
        <f>IF(COUNTA(A115:K115)=0,"",IF(C115="Realizado",IF(E115="","",TEXT(E115,"mm/yyyy")),IF(D115="","",TEXT(D115,"mm/yyyy"))))</f>
        <v/>
      </c>
      <c r="M115" s="23">
        <f>IF(A115="","",IF(AND(C115="Realizado",E115&lt;&gt;""),IF(B115="Entrada vinculada",I115,IF(B115="Repasse",-I115,"")),""))</f>
        <v/>
      </c>
      <c r="N115" s="24">
        <f>IF(COUNTA(A115:K115)=0,"",IF(A115="","Revisar: informe o ID",IF(COUNTIF($A$5:$A$124,A115)&gt;1,"Revisar: ID duplicado",IF(OR(B115="",C115="",D115="",F115="",G115="",H115="",I115=""),"Revisar: campos obrigatórios",IF(AND(C115="Realizado",E115=""),"Revisar: realizado sem data",IF(AND(C115&lt;&gt;"Realizado",E115&lt;&gt;""),"Revisar: data realizada incompatível",IF(C115="Cancelado","",IF(OR(Premissas!$B$4="",Premissas!$B$9=""),"Revisar premissas",IF(AND(B115="Repasse",C115="Previsto",D115&lt;Premissas!$B$4),"Repasse vencido",IF(AND(B115="Repasse",C115="Previsto",D115&gt;=Premissas!$B$4,D115&lt;=Premissas!$B$4+Premissas!$B$9),"Repasse a vencer",""))))))))))</f>
        <v/>
      </c>
    </row>
    <row r="116" ht="28" customHeight="1">
      <c r="A116" s="17" t="n"/>
      <c r="B116" s="18" t="n"/>
      <c r="C116" s="18" t="n"/>
      <c r="D116" s="19" t="n"/>
      <c r="E116" s="19" t="n"/>
      <c r="F116" s="20" t="n"/>
      <c r="G116" s="20" t="n"/>
      <c r="H116" s="20" t="n"/>
      <c r="I116" s="21" t="n"/>
      <c r="J116" s="17" t="n"/>
      <c r="K116" s="20" t="n"/>
      <c r="L116" s="22">
        <f>IF(COUNTA(A116:K116)=0,"",IF(C116="Realizado",IF(E116="","",TEXT(E116,"mm/yyyy")),IF(D116="","",TEXT(D116,"mm/yyyy"))))</f>
        <v/>
      </c>
      <c r="M116" s="23">
        <f>IF(A116="","",IF(AND(C116="Realizado",E116&lt;&gt;""),IF(B116="Entrada vinculada",I116,IF(B116="Repasse",-I116,"")),""))</f>
        <v/>
      </c>
      <c r="N116" s="24">
        <f>IF(COUNTA(A116:K116)=0,"",IF(A116="","Revisar: informe o ID",IF(COUNTIF($A$5:$A$124,A116)&gt;1,"Revisar: ID duplicado",IF(OR(B116="",C116="",D116="",F116="",G116="",H116="",I116=""),"Revisar: campos obrigatórios",IF(AND(C116="Realizado",E116=""),"Revisar: realizado sem data",IF(AND(C116&lt;&gt;"Realizado",E116&lt;&gt;""),"Revisar: data realizada incompatível",IF(C116="Cancelado","",IF(OR(Premissas!$B$4="",Premissas!$B$9=""),"Revisar premissas",IF(AND(B116="Repasse",C116="Previsto",D116&lt;Premissas!$B$4),"Repasse vencido",IF(AND(B116="Repasse",C116="Previsto",D116&gt;=Premissas!$B$4,D116&lt;=Premissas!$B$4+Premissas!$B$9),"Repasse a vencer",""))))))))))</f>
        <v/>
      </c>
    </row>
    <row r="117" ht="28" customHeight="1">
      <c r="A117" s="17" t="n"/>
      <c r="B117" s="18" t="n"/>
      <c r="C117" s="18" t="n"/>
      <c r="D117" s="19" t="n"/>
      <c r="E117" s="19" t="n"/>
      <c r="F117" s="20" t="n"/>
      <c r="G117" s="20" t="n"/>
      <c r="H117" s="20" t="n"/>
      <c r="I117" s="21" t="n"/>
      <c r="J117" s="17" t="n"/>
      <c r="K117" s="20" t="n"/>
      <c r="L117" s="22">
        <f>IF(COUNTA(A117:K117)=0,"",IF(C117="Realizado",IF(E117="","",TEXT(E117,"mm/yyyy")),IF(D117="","",TEXT(D117,"mm/yyyy"))))</f>
        <v/>
      </c>
      <c r="M117" s="23">
        <f>IF(A117="","",IF(AND(C117="Realizado",E117&lt;&gt;""),IF(B117="Entrada vinculada",I117,IF(B117="Repasse",-I117,"")),""))</f>
        <v/>
      </c>
      <c r="N117" s="24">
        <f>IF(COUNTA(A117:K117)=0,"",IF(A117="","Revisar: informe o ID",IF(COUNTIF($A$5:$A$124,A117)&gt;1,"Revisar: ID duplicado",IF(OR(B117="",C117="",D117="",F117="",G117="",H117="",I117=""),"Revisar: campos obrigatórios",IF(AND(C117="Realizado",E117=""),"Revisar: realizado sem data",IF(AND(C117&lt;&gt;"Realizado",E117&lt;&gt;""),"Revisar: data realizada incompatível",IF(C117="Cancelado","",IF(OR(Premissas!$B$4="",Premissas!$B$9=""),"Revisar premissas",IF(AND(B117="Repasse",C117="Previsto",D117&lt;Premissas!$B$4),"Repasse vencido",IF(AND(B117="Repasse",C117="Previsto",D117&gt;=Premissas!$B$4,D117&lt;=Premissas!$B$4+Premissas!$B$9),"Repasse a vencer",""))))))))))</f>
        <v/>
      </c>
    </row>
    <row r="118" ht="28" customHeight="1">
      <c r="A118" s="17" t="n"/>
      <c r="B118" s="18" t="n"/>
      <c r="C118" s="18" t="n"/>
      <c r="D118" s="19" t="n"/>
      <c r="E118" s="19" t="n"/>
      <c r="F118" s="20" t="n"/>
      <c r="G118" s="20" t="n"/>
      <c r="H118" s="20" t="n"/>
      <c r="I118" s="21" t="n"/>
      <c r="J118" s="17" t="n"/>
      <c r="K118" s="20" t="n"/>
      <c r="L118" s="22">
        <f>IF(COUNTA(A118:K118)=0,"",IF(C118="Realizado",IF(E118="","",TEXT(E118,"mm/yyyy")),IF(D118="","",TEXT(D118,"mm/yyyy"))))</f>
        <v/>
      </c>
      <c r="M118" s="23">
        <f>IF(A118="","",IF(AND(C118="Realizado",E118&lt;&gt;""),IF(B118="Entrada vinculada",I118,IF(B118="Repasse",-I118,"")),""))</f>
        <v/>
      </c>
      <c r="N118" s="24">
        <f>IF(COUNTA(A118:K118)=0,"",IF(A118="","Revisar: informe o ID",IF(COUNTIF($A$5:$A$124,A118)&gt;1,"Revisar: ID duplicado",IF(OR(B118="",C118="",D118="",F118="",G118="",H118="",I118=""),"Revisar: campos obrigatórios",IF(AND(C118="Realizado",E118=""),"Revisar: realizado sem data",IF(AND(C118&lt;&gt;"Realizado",E118&lt;&gt;""),"Revisar: data realizada incompatível",IF(C118="Cancelado","",IF(OR(Premissas!$B$4="",Premissas!$B$9=""),"Revisar premissas",IF(AND(B118="Repasse",C118="Previsto",D118&lt;Premissas!$B$4),"Repasse vencido",IF(AND(B118="Repasse",C118="Previsto",D118&gt;=Premissas!$B$4,D118&lt;=Premissas!$B$4+Premissas!$B$9),"Repasse a vencer",""))))))))))</f>
        <v/>
      </c>
    </row>
    <row r="119" ht="28" customHeight="1">
      <c r="A119" s="17" t="n"/>
      <c r="B119" s="18" t="n"/>
      <c r="C119" s="18" t="n"/>
      <c r="D119" s="19" t="n"/>
      <c r="E119" s="19" t="n"/>
      <c r="F119" s="20" t="n"/>
      <c r="G119" s="20" t="n"/>
      <c r="H119" s="20" t="n"/>
      <c r="I119" s="21" t="n"/>
      <c r="J119" s="17" t="n"/>
      <c r="K119" s="20" t="n"/>
      <c r="L119" s="22">
        <f>IF(COUNTA(A119:K119)=0,"",IF(C119="Realizado",IF(E119="","",TEXT(E119,"mm/yyyy")),IF(D119="","",TEXT(D119,"mm/yyyy"))))</f>
        <v/>
      </c>
      <c r="M119" s="23">
        <f>IF(A119="","",IF(AND(C119="Realizado",E119&lt;&gt;""),IF(B119="Entrada vinculada",I119,IF(B119="Repasse",-I119,"")),""))</f>
        <v/>
      </c>
      <c r="N119" s="24">
        <f>IF(COUNTA(A119:K119)=0,"",IF(A119="","Revisar: informe o ID",IF(COUNTIF($A$5:$A$124,A119)&gt;1,"Revisar: ID duplicado",IF(OR(B119="",C119="",D119="",F119="",G119="",H119="",I119=""),"Revisar: campos obrigatórios",IF(AND(C119="Realizado",E119=""),"Revisar: realizado sem data",IF(AND(C119&lt;&gt;"Realizado",E119&lt;&gt;""),"Revisar: data realizada incompatível",IF(C119="Cancelado","",IF(OR(Premissas!$B$4="",Premissas!$B$9=""),"Revisar premissas",IF(AND(B119="Repasse",C119="Previsto",D119&lt;Premissas!$B$4),"Repasse vencido",IF(AND(B119="Repasse",C119="Previsto",D119&gt;=Premissas!$B$4,D119&lt;=Premissas!$B$4+Premissas!$B$9),"Repasse a vencer",""))))))))))</f>
        <v/>
      </c>
    </row>
    <row r="120" ht="28" customHeight="1">
      <c r="A120" s="17" t="n"/>
      <c r="B120" s="18" t="n"/>
      <c r="C120" s="18" t="n"/>
      <c r="D120" s="19" t="n"/>
      <c r="E120" s="19" t="n"/>
      <c r="F120" s="20" t="n"/>
      <c r="G120" s="20" t="n"/>
      <c r="H120" s="20" t="n"/>
      <c r="I120" s="21" t="n"/>
      <c r="J120" s="17" t="n"/>
      <c r="K120" s="20" t="n"/>
      <c r="L120" s="22">
        <f>IF(COUNTA(A120:K120)=0,"",IF(C120="Realizado",IF(E120="","",TEXT(E120,"mm/yyyy")),IF(D120="","",TEXT(D120,"mm/yyyy"))))</f>
        <v/>
      </c>
      <c r="M120" s="23">
        <f>IF(A120="","",IF(AND(C120="Realizado",E120&lt;&gt;""),IF(B120="Entrada vinculada",I120,IF(B120="Repasse",-I120,"")),""))</f>
        <v/>
      </c>
      <c r="N120" s="24">
        <f>IF(COUNTA(A120:K120)=0,"",IF(A120="","Revisar: informe o ID",IF(COUNTIF($A$5:$A$124,A120)&gt;1,"Revisar: ID duplicado",IF(OR(B120="",C120="",D120="",F120="",G120="",H120="",I120=""),"Revisar: campos obrigatórios",IF(AND(C120="Realizado",E120=""),"Revisar: realizado sem data",IF(AND(C120&lt;&gt;"Realizado",E120&lt;&gt;""),"Revisar: data realizada incompatível",IF(C120="Cancelado","",IF(OR(Premissas!$B$4="",Premissas!$B$9=""),"Revisar premissas",IF(AND(B120="Repasse",C120="Previsto",D120&lt;Premissas!$B$4),"Repasse vencido",IF(AND(B120="Repasse",C120="Previsto",D120&gt;=Premissas!$B$4,D120&lt;=Premissas!$B$4+Premissas!$B$9),"Repasse a vencer",""))))))))))</f>
        <v/>
      </c>
    </row>
    <row r="121" ht="28" customHeight="1">
      <c r="A121" s="17" t="n"/>
      <c r="B121" s="18" t="n"/>
      <c r="C121" s="18" t="n"/>
      <c r="D121" s="19" t="n"/>
      <c r="E121" s="19" t="n"/>
      <c r="F121" s="20" t="n"/>
      <c r="G121" s="20" t="n"/>
      <c r="H121" s="20" t="n"/>
      <c r="I121" s="21" t="n"/>
      <c r="J121" s="17" t="n"/>
      <c r="K121" s="20" t="n"/>
      <c r="L121" s="22">
        <f>IF(COUNTA(A121:K121)=0,"",IF(C121="Realizado",IF(E121="","",TEXT(E121,"mm/yyyy")),IF(D121="","",TEXT(D121,"mm/yyyy"))))</f>
        <v/>
      </c>
      <c r="M121" s="23">
        <f>IF(A121="","",IF(AND(C121="Realizado",E121&lt;&gt;""),IF(B121="Entrada vinculada",I121,IF(B121="Repasse",-I121,"")),""))</f>
        <v/>
      </c>
      <c r="N121" s="24">
        <f>IF(COUNTA(A121:K121)=0,"",IF(A121="","Revisar: informe o ID",IF(COUNTIF($A$5:$A$124,A121)&gt;1,"Revisar: ID duplicado",IF(OR(B121="",C121="",D121="",F121="",G121="",H121="",I121=""),"Revisar: campos obrigatórios",IF(AND(C121="Realizado",E121=""),"Revisar: realizado sem data",IF(AND(C121&lt;&gt;"Realizado",E121&lt;&gt;""),"Revisar: data realizada incompatível",IF(C121="Cancelado","",IF(OR(Premissas!$B$4="",Premissas!$B$9=""),"Revisar premissas",IF(AND(B121="Repasse",C121="Previsto",D121&lt;Premissas!$B$4),"Repasse vencido",IF(AND(B121="Repasse",C121="Previsto",D121&gt;=Premissas!$B$4,D121&lt;=Premissas!$B$4+Premissas!$B$9),"Repasse a vencer",""))))))))))</f>
        <v/>
      </c>
    </row>
    <row r="122" ht="28" customHeight="1">
      <c r="A122" s="17" t="n"/>
      <c r="B122" s="18" t="n"/>
      <c r="C122" s="18" t="n"/>
      <c r="D122" s="19" t="n"/>
      <c r="E122" s="19" t="n"/>
      <c r="F122" s="20" t="n"/>
      <c r="G122" s="20" t="n"/>
      <c r="H122" s="20" t="n"/>
      <c r="I122" s="21" t="n"/>
      <c r="J122" s="17" t="n"/>
      <c r="K122" s="20" t="n"/>
      <c r="L122" s="22">
        <f>IF(COUNTA(A122:K122)=0,"",IF(C122="Realizado",IF(E122="","",TEXT(E122,"mm/yyyy")),IF(D122="","",TEXT(D122,"mm/yyyy"))))</f>
        <v/>
      </c>
      <c r="M122" s="23">
        <f>IF(A122="","",IF(AND(C122="Realizado",E122&lt;&gt;""),IF(B122="Entrada vinculada",I122,IF(B122="Repasse",-I122,"")),""))</f>
        <v/>
      </c>
      <c r="N122" s="24">
        <f>IF(COUNTA(A122:K122)=0,"",IF(A122="","Revisar: informe o ID",IF(COUNTIF($A$5:$A$124,A122)&gt;1,"Revisar: ID duplicado",IF(OR(B122="",C122="",D122="",F122="",G122="",H122="",I122=""),"Revisar: campos obrigatórios",IF(AND(C122="Realizado",E122=""),"Revisar: realizado sem data",IF(AND(C122&lt;&gt;"Realizado",E122&lt;&gt;""),"Revisar: data realizada incompatível",IF(C122="Cancelado","",IF(OR(Premissas!$B$4="",Premissas!$B$9=""),"Revisar premissas",IF(AND(B122="Repasse",C122="Previsto",D122&lt;Premissas!$B$4),"Repasse vencido",IF(AND(B122="Repasse",C122="Previsto",D122&gt;=Premissas!$B$4,D122&lt;=Premissas!$B$4+Premissas!$B$9),"Repasse a vencer",""))))))))))</f>
        <v/>
      </c>
    </row>
    <row r="123" ht="28" customHeight="1">
      <c r="A123" s="17" t="n"/>
      <c r="B123" s="18" t="n"/>
      <c r="C123" s="18" t="n"/>
      <c r="D123" s="19" t="n"/>
      <c r="E123" s="19" t="n"/>
      <c r="F123" s="20" t="n"/>
      <c r="G123" s="20" t="n"/>
      <c r="H123" s="20" t="n"/>
      <c r="I123" s="21" t="n"/>
      <c r="J123" s="17" t="n"/>
      <c r="K123" s="20" t="n"/>
      <c r="L123" s="22">
        <f>IF(COUNTA(A123:K123)=0,"",IF(C123="Realizado",IF(E123="","",TEXT(E123,"mm/yyyy")),IF(D123="","",TEXT(D123,"mm/yyyy"))))</f>
        <v/>
      </c>
      <c r="M123" s="23">
        <f>IF(A123="","",IF(AND(C123="Realizado",E123&lt;&gt;""),IF(B123="Entrada vinculada",I123,IF(B123="Repasse",-I123,"")),""))</f>
        <v/>
      </c>
      <c r="N123" s="24">
        <f>IF(COUNTA(A123:K123)=0,"",IF(A123="","Revisar: informe o ID",IF(COUNTIF($A$5:$A$124,A123)&gt;1,"Revisar: ID duplicado",IF(OR(B123="",C123="",D123="",F123="",G123="",H123="",I123=""),"Revisar: campos obrigatórios",IF(AND(C123="Realizado",E123=""),"Revisar: realizado sem data",IF(AND(C123&lt;&gt;"Realizado",E123&lt;&gt;""),"Revisar: data realizada incompatível",IF(C123="Cancelado","",IF(OR(Premissas!$B$4="",Premissas!$B$9=""),"Revisar premissas",IF(AND(B123="Repasse",C123="Previsto",D123&lt;Premissas!$B$4),"Repasse vencido",IF(AND(B123="Repasse",C123="Previsto",D123&gt;=Premissas!$B$4,D123&lt;=Premissas!$B$4+Premissas!$B$9),"Repasse a vencer",""))))))))))</f>
        <v/>
      </c>
    </row>
    <row r="124" ht="28" customHeight="1">
      <c r="A124" s="17" t="n"/>
      <c r="B124" s="18" t="n"/>
      <c r="C124" s="18" t="n"/>
      <c r="D124" s="19" t="n"/>
      <c r="E124" s="19" t="n"/>
      <c r="F124" s="20" t="n"/>
      <c r="G124" s="20" t="n"/>
      <c r="H124" s="20" t="n"/>
      <c r="I124" s="21" t="n"/>
      <c r="J124" s="17" t="n"/>
      <c r="K124" s="20" t="n"/>
      <c r="L124" s="22">
        <f>IF(COUNTA(A124:K124)=0,"",IF(C124="Realizado",IF(E124="","",TEXT(E124,"mm/yyyy")),IF(D124="","",TEXT(D124,"mm/yyyy"))))</f>
        <v/>
      </c>
      <c r="M124" s="23">
        <f>IF(A124="","",IF(AND(C124="Realizado",E124&lt;&gt;""),IF(B124="Entrada vinculada",I124,IF(B124="Repasse",-I124,"")),""))</f>
        <v/>
      </c>
      <c r="N124" s="24">
        <f>IF(COUNTA(A124:K124)=0,"",IF(A124="","Revisar: informe o ID",IF(COUNTIF($A$5:$A$124,A124)&gt;1,"Revisar: ID duplicado",IF(OR(B124="",C124="",D124="",F124="",G124="",H124="",I124=""),"Revisar: campos obrigatórios",IF(AND(C124="Realizado",E124=""),"Revisar: realizado sem data",IF(AND(C124&lt;&gt;"Realizado",E124&lt;&gt;""),"Revisar: data realizada incompatível",IF(C124="Cancelado","",IF(OR(Premissas!$B$4="",Premissas!$B$9=""),"Revisar premissas",IF(AND(B124="Repasse",C124="Previsto",D124&lt;Premissas!$B$4),"Repasse vencido",IF(AND(B124="Repasse",C124="Previsto",D124&gt;=Premissas!$B$4,D124&lt;=Premissas!$B$4+Premissas!$B$9),"Repasse a vencer",""))))))))))</f>
        <v/>
      </c>
    </row>
  </sheetData>
  <autoFilter ref="A4:N124"/>
  <mergeCells count="1">
    <mergeCell ref="A1:N1"/>
  </mergeCells>
  <conditionalFormatting sqref="A5:N124">
    <cfRule type="expression" priority="1" dxfId="3">
      <formula>$C5="Cancelado"</formula>
    </cfRule>
  </conditionalFormatting>
  <conditionalFormatting sqref="A5:A124">
    <cfRule type="expression" priority="2" dxfId="0">
      <formula>AND(A5&lt;&gt;"",COUNTIF($A$5:$A$124,A5)&gt;1)</formula>
    </cfRule>
  </conditionalFormatting>
  <conditionalFormatting sqref="N5:N124">
    <cfRule type="expression" priority="3" dxfId="0">
      <formula>OR(LEFT(N5,7)="Revisar",N5="Repasse vencido")</formula>
    </cfRule>
    <cfRule type="expression" priority="4" dxfId="4">
      <formula>N5="Repasse a vencer"</formula>
    </cfRule>
  </conditionalFormatting>
  <dataValidations count="9">
    <dataValidation sqref="A5:A124" showDropDown="0" showInputMessage="1" showErrorMessage="1" allowBlank="0" errorTitle="ID inválido" error="Use o padrão FM-0000 e informe um código não duplicado." promptTitle="ID do lançamento" prompt="Informe um código único no padrão FM-0000." type="custom">
      <formula1>=OR(A5="",AND(LEFT(A5,3)="FM-",LEN(A5)=7,ISNUMBER(VALUE(RIGHT(A5,4))),COUNTIF($A$5:$A$124,A5)=1))</formula1>
    </dataValidation>
    <dataValidation sqref="B5:B124" showDropDown="0" showInputMessage="1" showErrorMessage="1" allowBlank="0" errorTitle="Tipo inválido" error="Selecione um tipo disponível na lista." promptTitle="Tipo" prompt="Selecione Entrada vinculada ou Repasse." type="list">
      <formula1>'Premissas'!$D$5:$D$6</formula1>
    </dataValidation>
    <dataValidation sqref="C5:C124" showDropDown="0" showInputMessage="1" showErrorMessage="1" allowBlank="0" errorTitle="Status inválido" error="Selecione um status disponível na lista." promptTitle="Status" prompt="Selecione Previsto, Realizado ou Cancelado." type="list">
      <formula1>'Premissas'!$E$5:$E$7</formula1>
    </dataValidation>
    <dataValidation sqref="D5:D124" showDropDown="0" showInputMessage="1" showErrorMessage="1" allowBlank="0" errorTitle="Data prevista inválida" error="Informe uma data posterior à data-base e não superior ao fim do planejamento." promptTitle="Data prevista" prompt="Use uma data dentro do período de planejamento." type="custom">
      <formula1>=OR(D5="",AND(ISNUMBER(D5),D5&gt;Premissas!$B$5,D5&lt;=Premissas!$B$8))</formula1>
    </dataValidation>
    <dataValidation sqref="E5:E124" showDropDown="0" showInputMessage="1" showErrorMessage="1" allowBlank="0" errorTitle="Data realizada inválida" error="Para Realizado, informe uma data válida até a referência. Para os demais status, deixe a célula vazia." promptTitle="Data realizada" prompt="Obrigatória somente quando o status for Realizado." type="custom">
      <formula1>=OR(AND($C5="Realizado",ISNUMBER(E5),E5&gt;Premissas!$B$5,E5&lt;=Premissas!$B$4),AND($C5&lt;&gt;"Realizado",E5=""))</formula1>
    </dataValidation>
    <dataValidation sqref="F5:H124" showDropDown="0" showInputMessage="0" showErrorMessage="1" allowBlank="0" errorTitle="Texto muito longo" error="Informe até 150 caracteres." type="textLength" operator="lessThanOrEqual">
      <formula1>150</formula1>
    </dataValidation>
    <dataValidation sqref="I5:I124" showDropDown="0" showInputMessage="1" showErrorMessage="1" allowBlank="0" errorTitle="Valor inválido" error="Informe um número maior que zero." promptTitle="Valor positivo" prompt="Informe o valor sem sinal negativo." type="decimal" operator="greaterThan">
      <formula1>0</formula1>
    </dataValidation>
    <dataValidation sqref="J5:J124" showDropDown="0" showInputMessage="0" showErrorMessage="1" allowBlank="0" errorTitle="Referência muito longa" error="Informe até 50 caracteres." type="textLength" operator="lessThanOrEqual">
      <formula1>50</formula1>
    </dataValidation>
    <dataValidation sqref="K5:K124" showDropDown="0" showInputMessage="0" showErrorMessage="1" allowBlank="0" errorTitle="Observação muito longa" error="Informe até 250 caracteres." type="textLength" operator="lessThanOrEqual">
      <formula1>250</formula1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3" customWidth="1" min="3" max="3"/>
    <col width="23" customWidth="1" min="4" max="4"/>
    <col width="21" customWidth="1" min="5" max="5"/>
  </cols>
  <sheetData>
    <row r="1" ht="28" customHeight="1">
      <c r="A1" s="1" t="inlineStr">
        <is>
          <t>Premissas do fundo de missões</t>
        </is>
      </c>
      <c r="B1" s="29" t="n"/>
      <c r="C1" s="29" t="n"/>
      <c r="D1" s="29" t="n"/>
      <c r="E1" s="28" t="n"/>
    </row>
    <row r="2" ht="22" customHeight="1">
      <c r="A2" s="2" t="inlineStr">
        <is>
          <t>VALORES INICIAIS FICTÍCIOS — revisar antes de usar</t>
        </is>
      </c>
      <c r="B2" s="2" t="n"/>
      <c r="C2" s="2" t="n"/>
      <c r="D2" s="2" t="n"/>
      <c r="E2" s="2" t="n"/>
    </row>
    <row r="3">
      <c r="A3" s="16" t="inlineStr">
        <is>
          <t>Premissa</t>
        </is>
      </c>
      <c r="B3" s="16" t="inlineStr">
        <is>
          <t>Valor editável</t>
        </is>
      </c>
      <c r="D3" s="16" t="inlineStr">
        <is>
          <t>Listas auxiliares</t>
        </is>
      </c>
      <c r="E3" s="16" t="inlineStr">
        <is>
          <t>Uso na validação</t>
        </is>
      </c>
    </row>
    <row r="4" ht="25" customHeight="1">
      <c r="A4" s="25" t="inlineStr">
        <is>
          <t>Data de referência</t>
        </is>
      </c>
      <c r="B4" s="26" t="n">
        <v>46276</v>
      </c>
      <c r="D4" s="3" t="inlineStr">
        <is>
          <t>Tipos permitidos</t>
        </is>
      </c>
      <c r="E4" s="3" t="inlineStr">
        <is>
          <t>Status permitidos</t>
        </is>
      </c>
    </row>
    <row r="5" ht="25" customHeight="1">
      <c r="A5" s="13" t="inlineStr">
        <is>
          <t>Data-base do saldo inicial</t>
        </is>
      </c>
      <c r="B5" s="26" t="n">
        <v>46234</v>
      </c>
      <c r="D5" s="6" t="inlineStr">
        <is>
          <t>Entrada vinculada</t>
        </is>
      </c>
      <c r="E5" s="6" t="inlineStr">
        <is>
          <t>Previsto</t>
        </is>
      </c>
    </row>
    <row r="6" ht="25" customHeight="1">
      <c r="A6" s="25" t="inlineStr">
        <is>
          <t>Saldo inicial confirmado</t>
        </is>
      </c>
      <c r="B6" s="21" t="n">
        <v>5000</v>
      </c>
      <c r="D6" s="8" t="inlineStr">
        <is>
          <t>Repasse</t>
        </is>
      </c>
      <c r="E6" s="8" t="inlineStr">
        <is>
          <t>Realizado</t>
        </is>
      </c>
    </row>
    <row r="7" ht="25" customHeight="1">
      <c r="A7" s="13" t="inlineStr">
        <is>
          <t>Saldo mínimo de alerta</t>
        </is>
      </c>
      <c r="B7" s="21" t="n">
        <v>1000</v>
      </c>
      <c r="D7" s="6" t="n"/>
      <c r="E7" s="6" t="inlineStr">
        <is>
          <t>Cancelado</t>
        </is>
      </c>
    </row>
    <row r="8" ht="25" customHeight="1">
      <c r="A8" s="25" t="inlineStr">
        <is>
          <t>Fim do período de planejamento</t>
        </is>
      </c>
      <c r="B8" s="26" t="n">
        <v>46387</v>
      </c>
    </row>
    <row r="9" ht="25" customHeight="1">
      <c r="A9" s="13" t="inlineStr">
        <is>
          <t>Dias para aviso de vencimento</t>
        </is>
      </c>
      <c r="B9" s="27" t="n">
        <v>7</v>
      </c>
    </row>
    <row r="10"/>
    <row r="11" ht="44" customHeight="1">
      <c r="A11" s="2" t="inlineStr">
        <is>
          <t>Observação</t>
        </is>
      </c>
      <c r="B11" s="15" t="inlineStr">
        <is>
          <t>As premissas são administrativas e editáveis. Revise datas, saldo inicial, limite de alerta e prazo antes do uso.</t>
        </is>
      </c>
    </row>
  </sheetData>
  <autoFilter ref="A3:B9"/>
  <mergeCells count="1">
    <mergeCell ref="A1:E1"/>
  </mergeCells>
  <dataValidations count="5">
    <dataValidation sqref="B4" showDropDown="0" showInputMessage="1" showErrorMessage="1" allowBlank="0" errorTitle="Data de referência inválida" error="A data de referência deve ser posterior à data-base e não superior ao fim do período." promptTitle="Data de referência" prompt="Informe a data usada para avaliar saldos e vencimentos." type="custom">
      <formula1>=OR(B4="",AND(ISNUMBER(B4),B4&gt;B5,B4&lt;=B8))</formula1>
    </dataValidation>
    <dataValidation sqref="B5" showDropDown="0" showInputMessage="1" showErrorMessage="1" allowBlank="0" errorTitle="Data-base inválida" error="A data-base deve ser anterior à data de referência e ao fim do planejamento." promptTitle="Data-base" prompt="Informe a data do saldo inicial confirmado." type="custom">
      <formula1>=OR(B5="",AND(ISNUMBER(B5),B5&lt;B4,B5&lt;B8))</formula1>
    </dataValidation>
    <dataValidation sqref="B8" showDropDown="0" showInputMessage="1" showErrorMessage="1" allowBlank="0" errorTitle="Fim do período inválido" error="O fim do planejamento deve ser igual ou posterior à referência e posterior à data-base." promptTitle="Fim do planejamento" prompt="Informe a data final do horizonte de planejamento." type="custom">
      <formula1>=OR(B8="",AND(ISNUMBER(B8),B8&gt;=B4,B8&gt;B5))</formula1>
    </dataValidation>
    <dataValidation sqref="B6:B7" showDropDown="0" showInputMessage="1" showErrorMessage="1" allowBlank="0" errorTitle="Valor inválido" error="Informe um valor igual ou superior a zero." promptTitle="Valor em reais" prompt="Informe um valor não negativo." type="decimal" operator="greaterThanOrEqual">
      <formula1>0</formula1>
    </dataValidation>
    <dataValidation sqref="B9" showDropDown="0" showInputMessage="1" showErrorMessage="1" allowBlank="0" errorTitle="Prazo inválido" error="Informe um número inteiro entre 0 e 30 dias." promptTitle="Dias de alerta" prompt="Informe de 0 a 30 dias." type="whole" operator="between">
      <formula1>0</formula1>
      <formula2>30</formula2>
    </dataValidation>
  </dataValidations>
  <pageMargins left="0.3" right="0.3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Controle do fundo de missões — modelo fictício</dc:title>
  <dc:description xmlns:dc="http://purl.org/dc/elements/1.1/">Pasta de trabalho sem macros, com dados exclusivamente fictícios, destinada ao controle administrativo do fundo de missões.</dc:description>
  <dc:subject xmlns:dc="http://purl.org/dc/elements/1.1/">Controle administrativo de entradas vinculadas e repasses missionários</dc:subject>
  <dcterms:created xmlns:dcterms="http://purl.org/dc/terms/" xmlns:xsi="http://www.w3.org/2001/XMLSchema-instance" xsi:type="dcterms:W3CDTF">2026-09-11T01:21:40Z</dcterms:created>
  <dcterms:modified xmlns:dcterms="http://purl.org/dc/terms/" xmlns:xsi="http://www.w3.org/2001/XMLSchema-instance" xsi:type="dcterms:W3CDTF">2026-09-11T01:21:40+00:00Z</dcterms:modified>
</cp:coreProperties>
</file>