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dianta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'Adiantamentos'!$A$5:$L$105</definedName>
    <definedName name="_xlnm._FilterDatabase" localSheetId="2" hidden="1">'Premissas'!$A$3:$C$8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331"/>
      <sz val="10"/>
    </font>
    <font>
      <name val="Calibri"/>
      <i val="1"/>
      <color rgb="00516663"/>
      <sz val="9"/>
    </font>
    <font>
      <name val="Calibri"/>
      <b val="1"/>
      <color rgb="00243331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 style="thin">
        <color rgb="00C9D7D2"/>
      </left>
      <right/>
      <top/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/>
      <bottom/>
      <diagonal/>
    </border>
    <border>
      <left style="thin">
        <color rgb="00C9D7D2"/>
      </left>
      <right/>
      <top/>
      <bottom style="thin">
        <color rgb="00C9D7D2"/>
      </bottom>
      <diagonal/>
    </border>
    <border>
      <left/>
      <right/>
      <top/>
      <bottom style="thin">
        <color rgb="00C9D7D2"/>
      </bottom>
      <diagonal/>
    </border>
    <border>
      <left/>
      <right style="thin">
        <color rgb="00C9D7D2"/>
      </right>
      <top/>
      <bottom style="thin">
        <color rgb="00C9D7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'Resumo'!$A$15:$A$19</f>
            </numRef>
          </cat>
          <val>
            <numRef>
              <f>'Resumo'!$B$15:$B$19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7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4" customHeight="1">
      <c r="A1" s="1" t="inlineStr">
        <is>
          <t>Resumo do controle de adiantamentos</t>
        </is>
      </c>
      <c r="B1" s="20" t="n"/>
      <c r="C1" s="20" t="n"/>
      <c r="D1" s="20" t="n"/>
      <c r="E1" s="20" t="n"/>
      <c r="F1" s="20" t="n"/>
      <c r="G1" s="20" t="n"/>
      <c r="H1" s="21" t="n"/>
    </row>
    <row r="2" ht="12" customHeight="1">
      <c r="A2" s="22" t="n"/>
      <c r="B2" s="23" t="n"/>
      <c r="C2" s="23" t="n"/>
      <c r="D2" s="23" t="n"/>
      <c r="E2" s="23" t="n"/>
      <c r="F2" s="23" t="n"/>
      <c r="G2" s="23" t="n"/>
      <c r="H2" s="24" t="n"/>
    </row>
    <row r="3"/>
    <row r="4">
      <c r="A4" s="2" t="inlineStr">
        <is>
          <t>Indicador</t>
        </is>
      </c>
      <c r="B4" s="2" t="inlineStr">
        <is>
          <t>Valor calculado</t>
        </is>
      </c>
    </row>
    <row r="5">
      <c r="A5" s="3" t="inlineStr">
        <is>
          <t>Registros preenchidos</t>
        </is>
      </c>
      <c r="B5" s="4">
        <f>COUNT(Adiantamentos!A6:A105)</f>
        <v/>
      </c>
    </row>
    <row r="6">
      <c r="A6" s="5" t="inlineStr">
        <is>
          <t>Total adiantado</t>
        </is>
      </c>
      <c r="B6" s="25">
        <f>SUM(Adiantamentos!E6:E105)</f>
        <v/>
      </c>
    </row>
    <row r="7">
      <c r="A7" s="3" t="inlineStr">
        <is>
          <t>Total comprovado</t>
        </is>
      </c>
      <c r="B7" s="26">
        <f>SUM(Adiantamentos!H6:H105)</f>
        <v/>
      </c>
    </row>
    <row r="8">
      <c r="A8" s="5" t="inlineStr">
        <is>
          <t>Total devolvido</t>
        </is>
      </c>
      <c r="B8" s="25">
        <f>SUM(Adiantamentos!I6:I105)</f>
        <v/>
      </c>
    </row>
    <row r="9">
      <c r="A9" s="3" t="inlineStr">
        <is>
          <t>Saldo positivo pendente</t>
        </is>
      </c>
      <c r="B9" s="26">
        <f>SUMIF(Adiantamentos!J6:J105,"&gt;0",Adiantamentos!J6:J105)</f>
        <v/>
      </c>
    </row>
    <row r="10">
      <c r="A10" s="5" t="inlineStr">
        <is>
          <t>Registros em atraso</t>
        </is>
      </c>
      <c r="B10" s="8">
        <f>COUNTIF(Adiantamentos!K6:K105,"Em atraso")</f>
        <v/>
      </c>
    </row>
    <row r="11">
      <c r="A11" s="3" t="inlineStr">
        <is>
          <t>Alertas para conferir</t>
        </is>
      </c>
      <c r="B11" s="4">
        <f>COUNTIF(Adiantamentos!L6:L105,"*conferir*")</f>
        <v/>
      </c>
    </row>
    <row r="12"/>
    <row r="13"/>
    <row r="14">
      <c r="A14" s="2" t="inlineStr">
        <is>
          <t>Situação</t>
        </is>
      </c>
      <c r="B14" s="2" t="inlineStr">
        <is>
          <t>Quantidade</t>
        </is>
      </c>
    </row>
    <row r="15">
      <c r="A15" s="9" t="inlineStr">
        <is>
          <t>Em aberto</t>
        </is>
      </c>
      <c r="B15" s="4">
        <f>COUNTIF(Adiantamentos!K6:K105,"Em aberto")</f>
        <v/>
      </c>
    </row>
    <row r="16">
      <c r="A16" s="10" t="inlineStr">
        <is>
          <t>Parcial</t>
        </is>
      </c>
      <c r="B16" s="8">
        <f>COUNTIF(Adiantamentos!K6:K105,"Parcial")</f>
        <v/>
      </c>
    </row>
    <row r="17">
      <c r="A17" s="9" t="inlineStr">
        <is>
          <t>Em atraso</t>
        </is>
      </c>
      <c r="B17" s="4">
        <f>COUNTIF(Adiantamentos!K6:K105,"Em atraso")</f>
        <v/>
      </c>
    </row>
    <row r="18">
      <c r="A18" s="10" t="inlineStr">
        <is>
          <t>Concluído</t>
        </is>
      </c>
      <c r="B18" s="8">
        <f>COUNTIF(Adiantamentos!K6:K105,"Concluído")</f>
        <v/>
      </c>
    </row>
    <row r="19">
      <c r="A19" s="9" t="inlineStr">
        <is>
          <t>Excedente</t>
        </is>
      </c>
      <c r="B19" s="4">
        <f>COUNTIF(Adiantamentos!K6:K105,"Excedente a conferir")</f>
        <v/>
      </c>
    </row>
  </sheetData>
  <mergeCells count="1">
    <mergeCell ref="A1:H2"/>
  </mergeCells>
  <conditionalFormatting sqref="B9:B11">
    <cfRule type="expression" priority="1" dxfId="0" stopIfTrue="1">
      <formula>B9&gt;0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7" customWidth="1" min="3" max="3"/>
    <col width="31" customWidth="1" min="4" max="4"/>
    <col width="16" customWidth="1" min="5" max="5"/>
    <col width="13" customWidth="1" min="6" max="6"/>
    <col width="14" customWidth="1" min="7" max="7"/>
    <col width="17" customWidth="1" min="8" max="8"/>
    <col width="16" customWidth="1" min="9" max="9"/>
    <col width="19" customWidth="1" min="10" max="10"/>
    <col width="22" customWidth="1" min="11" max="11"/>
    <col width="35" customWidth="1" min="12" max="12"/>
  </cols>
  <sheetData>
    <row r="1" ht="24" customHeight="1">
      <c r="A1" s="1" t="inlineStr">
        <is>
          <t>Controle de adiantamentos da igreja — exemplos fictícios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1" t="n"/>
    </row>
    <row r="2" ht="12" customHeight="1">
      <c r="A2" s="22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</row>
    <row r="3" ht="28" customHeight="1">
      <c r="A3" s="11" t="inlineStr">
        <is>
          <t>Preencha as células amarelas. Situações e alertas são calculados e pedem conferência humana.</t>
        </is>
      </c>
    </row>
    <row r="4"/>
    <row r="5">
      <c r="A5" s="2" t="inlineStr">
        <is>
          <t>Data do adiantamento</t>
        </is>
      </c>
      <c r="B5" s="2" t="inlineStr">
        <is>
          <t>Responsável</t>
        </is>
      </c>
      <c r="C5" s="2" t="inlineStr">
        <is>
          <t>Ministério</t>
        </is>
      </c>
      <c r="D5" s="2" t="inlineStr">
        <is>
          <t>Evento ou finalidade</t>
        </is>
      </c>
      <c r="E5" s="2" t="inlineStr">
        <is>
          <t>Valor adiantado</t>
        </is>
      </c>
      <c r="F5" s="2" t="inlineStr">
        <is>
          <t>Prazo (dias)</t>
        </is>
      </c>
      <c r="G5" s="2" t="inlineStr">
        <is>
          <t>Data limite</t>
        </is>
      </c>
      <c r="H5" s="2" t="inlineStr">
        <is>
          <t>Valor comprovado</t>
        </is>
      </c>
      <c r="I5" s="2" t="inlineStr">
        <is>
          <t>Valor devolvido</t>
        </is>
      </c>
      <c r="J5" s="2" t="inlineStr">
        <is>
          <t>Diferença a regularizar</t>
        </is>
      </c>
      <c r="K5" s="2" t="inlineStr">
        <is>
          <t>Situação</t>
        </is>
      </c>
      <c r="L5" s="2" t="inlineStr">
        <is>
          <t>Alerta de conferência</t>
        </is>
      </c>
    </row>
    <row r="6" ht="30" customHeight="1">
      <c r="A6" s="27" t="n">
        <v>46236</v>
      </c>
      <c r="B6" s="13" t="inlineStr">
        <is>
          <t>Pessoa Fictícia Ágata</t>
        </is>
      </c>
      <c r="C6" s="13" t="inlineStr">
        <is>
          <t>Acolhida Fictícia</t>
        </is>
      </c>
      <c r="D6" s="13" t="inlineStr">
        <is>
          <t>Encontro Fictício Aurora</t>
        </is>
      </c>
      <c r="E6" s="28" t="n">
        <v>800</v>
      </c>
      <c r="F6" s="15" t="n">
        <v>15</v>
      </c>
      <c r="G6" s="29">
        <f>IF(OR(A6="",F6=""),"",IFERROR(A6+F6,""))</f>
        <v/>
      </c>
      <c r="H6" s="28" t="n">
        <v>700</v>
      </c>
      <c r="I6" s="28" t="n">
        <v>100</v>
      </c>
      <c r="J6" s="25">
        <f>IF(OR(A6="",E6=""),"",IFERROR(E6-SUM(H6:I6),""))</f>
        <v/>
      </c>
      <c r="K6" s="10">
        <f>IF(OR(A6="",E6="",J6=""),"",IF(ABS(J6)&lt;=Premissas!$B$4,"Concluído",IF(J6&lt;0-Premissas!$B$4,"Excedente a conferir",IF(AND(G6&lt;&gt;"",TODAY()&gt;G6),"Em atraso",IF(SUM(H6:I6)=0,"Em aberto","Parcial")))))</f>
        <v/>
      </c>
      <c r="L6" s="10">
        <f>IF(OR(A6="",E6=""),"",IF(E6&gt;Premissas!$B$5,"Valor acima do limite, conferir",IF(AND(F6&lt;&gt;"",F6&gt;Premissas!$B$6),"Prazo acima do limite, conferir",IF(AND(J6&lt;&gt;"",J6&lt;0-Premissas!$B$4),"Gastos acima do adiantamento, conferir",""))))</f>
        <v/>
      </c>
    </row>
    <row r="7" ht="30" customHeight="1">
      <c r="A7" s="27" t="n">
        <v>46246</v>
      </c>
      <c r="B7" s="13" t="inlineStr">
        <is>
          <t>Pessoa Fictícia Bento</t>
        </is>
      </c>
      <c r="C7" s="13" t="inlineStr">
        <is>
          <t>Formação Fictícia</t>
        </is>
      </c>
      <c r="D7" s="13" t="inlineStr">
        <is>
          <t>Oficina Fictícia Horizonte</t>
        </is>
      </c>
      <c r="E7" s="28" t="n">
        <v>1200</v>
      </c>
      <c r="F7" s="15" t="n">
        <v>10</v>
      </c>
      <c r="G7" s="30">
        <f>IF(OR(A7="",F7=""),"",IFERROR(A7+F7,""))</f>
        <v/>
      </c>
      <c r="H7" s="28" t="n">
        <v>900</v>
      </c>
      <c r="I7" s="28" t="n">
        <v>100</v>
      </c>
      <c r="J7" s="26">
        <f>IF(OR(A7="",E7=""),"",IFERROR(E7-SUM(H7:I7),""))</f>
        <v/>
      </c>
      <c r="K7" s="9">
        <f>IF(OR(A7="",E7="",J7=""),"",IF(ABS(J7)&lt;=Premissas!$B$4,"Concluído",IF(J7&lt;0-Premissas!$B$4,"Excedente a conferir",IF(AND(G7&lt;&gt;"",TODAY()&gt;G7),"Em atraso",IF(SUM(H7:I7)=0,"Em aberto","Parcial")))))</f>
        <v/>
      </c>
      <c r="L7" s="9">
        <f>IF(OR(A7="",E7=""),"",IF(E7&gt;Premissas!$B$5,"Valor acima do limite, conferir",IF(AND(F7&lt;&gt;"",F7&gt;Premissas!$B$6),"Prazo acima do limite, conferir",IF(AND(J7&lt;&gt;"",J7&lt;0-Premissas!$B$4),"Gastos acima do adiantamento, conferir",""))))</f>
        <v/>
      </c>
    </row>
    <row r="8" ht="30" customHeight="1">
      <c r="A8" s="27" t="n">
        <v>46256</v>
      </c>
      <c r="B8" s="13" t="inlineStr">
        <is>
          <t>Pessoa Fictícia Cora</t>
        </is>
      </c>
      <c r="C8" s="13" t="inlineStr">
        <is>
          <t>Ação Comunitária Fictícia</t>
        </is>
      </c>
      <c r="D8" s="13" t="inlineStr">
        <is>
          <t>Mutirão Fictício Cenário</t>
        </is>
      </c>
      <c r="E8" s="28" t="n">
        <v>1800</v>
      </c>
      <c r="F8" s="15" t="n">
        <v>20</v>
      </c>
      <c r="G8" s="29">
        <f>IF(OR(A8="",F8=""),"",IFERROR(A8+F8,""))</f>
        <v/>
      </c>
      <c r="H8" s="28" t="n">
        <v>1800</v>
      </c>
      <c r="I8" s="28" t="n">
        <v>0</v>
      </c>
      <c r="J8" s="25">
        <f>IF(OR(A8="",E8=""),"",IFERROR(E8-SUM(H8:I8),""))</f>
        <v/>
      </c>
      <c r="K8" s="10">
        <f>IF(OR(A8="",E8="",J8=""),"",IF(ABS(J8)&lt;=Premissas!$B$4,"Concluído",IF(J8&lt;0-Premissas!$B$4,"Excedente a conferir",IF(AND(G8&lt;&gt;"",TODAY()&gt;G8),"Em atraso",IF(SUM(H8:I8)=0,"Em aberto","Parcial")))))</f>
        <v/>
      </c>
      <c r="L8" s="10">
        <f>IF(OR(A8="",E8=""),"",IF(E8&gt;Premissas!$B$5,"Valor acima do limite, conferir",IF(AND(F8&lt;&gt;"",F8&gt;Premissas!$B$6),"Prazo acima do limite, conferir",IF(AND(J8&lt;&gt;"",J8&lt;0-Premissas!$B$4),"Gastos acima do adiantamento, conferir",""))))</f>
        <v/>
      </c>
    </row>
    <row r="9" ht="30" customHeight="1">
      <c r="A9" s="27" t="n">
        <v>46271</v>
      </c>
      <c r="B9" s="13" t="inlineStr">
        <is>
          <t>Pessoa Fictícia Dália</t>
        </is>
      </c>
      <c r="C9" s="13" t="inlineStr">
        <is>
          <t>Música Fictícia</t>
        </is>
      </c>
      <c r="D9" s="13" t="inlineStr">
        <is>
          <t>Ensaio Fictício Brisa</t>
        </is>
      </c>
      <c r="E9" s="28" t="n">
        <v>600</v>
      </c>
      <c r="F9" s="15" t="n">
        <v>10</v>
      </c>
      <c r="G9" s="30">
        <f>IF(OR(A9="",F9=""),"",IFERROR(A9+F9,""))</f>
        <v/>
      </c>
      <c r="H9" s="28" t="n">
        <v>0</v>
      </c>
      <c r="I9" s="28" t="n">
        <v>0</v>
      </c>
      <c r="J9" s="26">
        <f>IF(OR(A9="",E9=""),"",IFERROR(E9-SUM(H9:I9),""))</f>
        <v/>
      </c>
      <c r="K9" s="9">
        <f>IF(OR(A9="",E9="",J9=""),"",IF(ABS(J9)&lt;=Premissas!$B$4,"Concluído",IF(J9&lt;0-Premissas!$B$4,"Excedente a conferir",IF(AND(G9&lt;&gt;"",TODAY()&gt;G9),"Em atraso",IF(SUM(H9:I9)=0,"Em aberto","Parcial")))))</f>
        <v/>
      </c>
      <c r="L9" s="9">
        <f>IF(OR(A9="",E9=""),"",IF(E9&gt;Premissas!$B$5,"Valor acima do limite, conferir",IF(AND(F9&lt;&gt;"",F9&gt;Premissas!$B$6),"Prazo acima do limite, conferir",IF(AND(J9&lt;&gt;"",J9&lt;0-Premissas!$B$4),"Gastos acima do adiantamento, conferir",""))))</f>
        <v/>
      </c>
    </row>
    <row r="10" ht="30" customHeight="1">
      <c r="A10" s="27" t="n">
        <v>46268</v>
      </c>
      <c r="B10" s="13" t="inlineStr">
        <is>
          <t>Pessoa Fictícia Érico</t>
        </is>
      </c>
      <c r="C10" s="13" t="inlineStr">
        <is>
          <t>Juventude Fictícia</t>
        </is>
      </c>
      <c r="D10" s="13" t="inlineStr">
        <is>
          <t>Retiro Fictício Prisma</t>
        </is>
      </c>
      <c r="E10" s="28" t="n">
        <v>2400</v>
      </c>
      <c r="F10" s="15" t="n">
        <v>30</v>
      </c>
      <c r="G10" s="29">
        <f>IF(OR(A10="",F10=""),"",IFERROR(A10+F10,""))</f>
        <v/>
      </c>
      <c r="H10" s="28" t="n">
        <v>1500</v>
      </c>
      <c r="I10" s="28" t="n">
        <v>500</v>
      </c>
      <c r="J10" s="25">
        <f>IF(OR(A10="",E10=""),"",IFERROR(E10-SUM(H10:I10),""))</f>
        <v/>
      </c>
      <c r="K10" s="10">
        <f>IF(OR(A10="",E10="",J10=""),"",IF(ABS(J10)&lt;=Premissas!$B$4,"Concluído",IF(J10&lt;0-Premissas!$B$4,"Excedente a conferir",IF(AND(G10&lt;&gt;"",TODAY()&gt;G10),"Em atraso",IF(SUM(H10:I10)=0,"Em aberto","Parcial")))))</f>
        <v/>
      </c>
      <c r="L10" s="10">
        <f>IF(OR(A10="",E10=""),"",IF(E10&gt;Premissas!$B$5,"Valor acima do limite, conferir",IF(AND(F10&lt;&gt;"",F10&gt;Premissas!$B$6),"Prazo acima do limite, conferir",IF(AND(J10&lt;&gt;"",J10&lt;0-Premissas!$B$4),"Gastos acima do adiantamento, conferir",""))))</f>
        <v/>
      </c>
    </row>
    <row r="11" ht="30" customHeight="1">
      <c r="A11" s="27" t="n">
        <v>46226</v>
      </c>
      <c r="B11" s="13" t="inlineStr">
        <is>
          <t>Pessoa Fictícia Flora</t>
        </is>
      </c>
      <c r="C11" s="13" t="inlineStr">
        <is>
          <t>Manutenção Fictícia</t>
        </is>
      </c>
      <c r="D11" s="13" t="inlineStr">
        <is>
          <t>Reparo Fictício de Cenário</t>
        </is>
      </c>
      <c r="E11" s="28" t="n">
        <v>950</v>
      </c>
      <c r="F11" s="15" t="n">
        <v>15</v>
      </c>
      <c r="G11" s="30">
        <f>IF(OR(A11="",F11=""),"",IFERROR(A11+F11,""))</f>
        <v/>
      </c>
      <c r="H11" s="28" t="n">
        <v>980</v>
      </c>
      <c r="I11" s="28" t="n">
        <v>0</v>
      </c>
      <c r="J11" s="26">
        <f>IF(OR(A11="",E11=""),"",IFERROR(E11-SUM(H11:I11),""))</f>
        <v/>
      </c>
      <c r="K11" s="9">
        <f>IF(OR(A11="",E11="",J11=""),"",IF(ABS(J11)&lt;=Premissas!$B$4,"Concluído",IF(J11&lt;0-Premissas!$B$4,"Excedente a conferir",IF(AND(G11&lt;&gt;"",TODAY()&gt;G11),"Em atraso",IF(SUM(H11:I11)=0,"Em aberto","Parcial")))))</f>
        <v/>
      </c>
      <c r="L11" s="9">
        <f>IF(OR(A11="",E11=""),"",IF(E11&gt;Premissas!$B$5,"Valor acima do limite, conferir",IF(AND(F11&lt;&gt;"",F11&gt;Premissas!$B$6),"Prazo acima do limite, conferir",IF(AND(J11&lt;&gt;"",J11&lt;0-Premissas!$B$4),"Gastos acima do adiantamento, conferir",""))))</f>
        <v/>
      </c>
    </row>
    <row r="12" ht="30" customHeight="1">
      <c r="A12" s="27" t="n">
        <v>46251</v>
      </c>
      <c r="B12" s="13" t="inlineStr">
        <is>
          <t>Pessoa Fictícia Gael</t>
        </is>
      </c>
      <c r="C12" s="13" t="inlineStr">
        <is>
          <t>Formação Fictícia</t>
        </is>
      </c>
      <c r="D12" s="13" t="inlineStr">
        <is>
          <t>Capacitação Fictícia Nuvem</t>
        </is>
      </c>
      <c r="E12" s="28" t="n">
        <v>500</v>
      </c>
      <c r="F12" s="15" t="n">
        <v>45</v>
      </c>
      <c r="G12" s="29">
        <f>IF(OR(A12="",F12=""),"",IFERROR(A12+F12,""))</f>
        <v/>
      </c>
      <c r="H12" s="28" t="n">
        <v>300</v>
      </c>
      <c r="I12" s="28" t="n">
        <v>0</v>
      </c>
      <c r="J12" s="25">
        <f>IF(OR(A12="",E12=""),"",IFERROR(E12-SUM(H12:I12),""))</f>
        <v/>
      </c>
      <c r="K12" s="10">
        <f>IF(OR(A12="",E12="",J12=""),"",IF(ABS(J12)&lt;=Premissas!$B$4,"Concluído",IF(J12&lt;0-Premissas!$B$4,"Excedente a conferir",IF(AND(G12&lt;&gt;"",TODAY()&gt;G12),"Em atraso",IF(SUM(H12:I12)=0,"Em aberto","Parcial")))))</f>
        <v/>
      </c>
      <c r="L12" s="10">
        <f>IF(OR(A12="",E12=""),"",IF(E12&gt;Premissas!$B$5,"Valor acima do limite, conferir",IF(AND(F12&lt;&gt;"",F12&gt;Premissas!$B$6),"Prazo acima do limite, conferir",IF(AND(J12&lt;&gt;"",J12&lt;0-Premissas!$B$4),"Gastos acima do adiantamento, conferir",""))))</f>
        <v/>
      </c>
    </row>
    <row r="13" ht="30" customHeight="1">
      <c r="A13" s="27" t="n">
        <v>46258</v>
      </c>
      <c r="B13" s="13" t="inlineStr">
        <is>
          <t>Pessoa Fictícia Íris</t>
        </is>
      </c>
      <c r="C13" s="13" t="inlineStr">
        <is>
          <t>Acolhida Fictícia</t>
        </is>
      </c>
      <c r="D13" s="13" t="inlineStr">
        <is>
          <t>Recepção Fictícia Farol</t>
        </is>
      </c>
      <c r="E13" s="28" t="n">
        <v>350</v>
      </c>
      <c r="F13" s="15" t="n">
        <v>7</v>
      </c>
      <c r="G13" s="30">
        <f>IF(OR(A13="",F13=""),"",IFERROR(A13+F13,""))</f>
        <v/>
      </c>
      <c r="H13" s="28" t="n">
        <v>200</v>
      </c>
      <c r="I13" s="28" t="n">
        <v>50</v>
      </c>
      <c r="J13" s="26">
        <f>IF(OR(A13="",E13=""),"",IFERROR(E13-SUM(H13:I13),""))</f>
        <v/>
      </c>
      <c r="K13" s="9">
        <f>IF(OR(A13="",E13="",J13=""),"",IF(ABS(J13)&lt;=Premissas!$B$4,"Concluído",IF(J13&lt;0-Premissas!$B$4,"Excedente a conferir",IF(AND(G13&lt;&gt;"",TODAY()&gt;G13),"Em atraso",IF(SUM(H13:I13)=0,"Em aberto","Parcial")))))</f>
        <v/>
      </c>
      <c r="L13" s="9">
        <f>IF(OR(A13="",E13=""),"",IF(E13&gt;Premissas!$B$5,"Valor acima do limite, conferir",IF(AND(F13&lt;&gt;"",F13&gt;Premissas!$B$6),"Prazo acima do limite, conferir",IF(AND(J13&lt;&gt;"",J13&lt;0-Premissas!$B$4),"Gastos acima do adiantamento, conferir",""))))</f>
        <v/>
      </c>
    </row>
    <row r="14" ht="30" customHeight="1">
      <c r="A14" s="27" t="n">
        <v>46270</v>
      </c>
      <c r="B14" s="13" t="inlineStr">
        <is>
          <t>Pessoa Fictícia Jasmim</t>
        </is>
      </c>
      <c r="C14" s="13" t="inlineStr">
        <is>
          <t>Música Fictícia</t>
        </is>
      </c>
      <c r="D14" s="13" t="inlineStr">
        <is>
          <t>Apresentação Fictícia Lua</t>
        </is>
      </c>
      <c r="E14" s="28" t="n">
        <v>750</v>
      </c>
      <c r="F14" s="15" t="n">
        <v>10</v>
      </c>
      <c r="G14" s="29">
        <f>IF(OR(A14="",F14=""),"",IFERROR(A14+F14,""))</f>
        <v/>
      </c>
      <c r="H14" s="28" t="n">
        <v>750</v>
      </c>
      <c r="I14" s="28" t="n">
        <v>0</v>
      </c>
      <c r="J14" s="25">
        <f>IF(OR(A14="",E14=""),"",IFERROR(E14-SUM(H14:I14),""))</f>
        <v/>
      </c>
      <c r="K14" s="10">
        <f>IF(OR(A14="",E14="",J14=""),"",IF(ABS(J14)&lt;=Premissas!$B$4,"Concluído",IF(J14&lt;0-Premissas!$B$4,"Excedente a conferir",IF(AND(G14&lt;&gt;"",TODAY()&gt;G14),"Em atraso",IF(SUM(H14:I14)=0,"Em aberto","Parcial")))))</f>
        <v/>
      </c>
      <c r="L14" s="10">
        <f>IF(OR(A14="",E14=""),"",IF(E14&gt;Premissas!$B$5,"Valor acima do limite, conferir",IF(AND(F14&lt;&gt;"",F14&gt;Premissas!$B$6),"Prazo acima do limite, conferir",IF(AND(J14&lt;&gt;"",J14&lt;0-Premissas!$B$4),"Gastos acima do adiantamento, conferir",""))))</f>
        <v/>
      </c>
    </row>
    <row r="15" ht="30" customHeight="1">
      <c r="A15" s="27" t="n">
        <v>46273</v>
      </c>
      <c r="B15" s="13" t="inlineStr">
        <is>
          <t>Pessoa Fictícia Lume</t>
        </is>
      </c>
      <c r="C15" s="13" t="inlineStr">
        <is>
          <t>Ação Comunitária Fictícia</t>
        </is>
      </c>
      <c r="D15" s="13" t="inlineStr">
        <is>
          <t>Apoio Fictício Sol</t>
        </is>
      </c>
      <c r="E15" s="28" t="n">
        <v>1000</v>
      </c>
      <c r="F15" s="15" t="n">
        <v>20</v>
      </c>
      <c r="G15" s="30">
        <f>IF(OR(A15="",F15=""),"",IFERROR(A15+F15,""))</f>
        <v/>
      </c>
      <c r="H15" s="28" t="n">
        <v>0</v>
      </c>
      <c r="I15" s="28" t="n">
        <v>0</v>
      </c>
      <c r="J15" s="26">
        <f>IF(OR(A15="",E15=""),"",IFERROR(E15-SUM(H15:I15),""))</f>
        <v/>
      </c>
      <c r="K15" s="9">
        <f>IF(OR(A15="",E15="",J15=""),"",IF(ABS(J15)&lt;=Premissas!$B$4,"Concluído",IF(J15&lt;0-Premissas!$B$4,"Excedente a conferir",IF(AND(G15&lt;&gt;"",TODAY()&gt;G15),"Em atraso",IF(SUM(H15:I15)=0,"Em aberto","Parcial")))))</f>
        <v/>
      </c>
      <c r="L15" s="9">
        <f>IF(OR(A15="",E15=""),"",IF(E15&gt;Premissas!$B$5,"Valor acima do limite, conferir",IF(AND(F15&lt;&gt;"",F15&gt;Premissas!$B$6),"Prazo acima do limite, conferir",IF(AND(J15&lt;&gt;"",J15&lt;0-Premissas!$B$4),"Gastos acima do adiantamento, conferir",""))))</f>
        <v/>
      </c>
    </row>
    <row r="16" ht="30" customHeight="1">
      <c r="A16" s="27" t="n"/>
      <c r="B16" s="13" t="n"/>
      <c r="C16" s="13" t="n"/>
      <c r="D16" s="13" t="n"/>
      <c r="E16" s="28" t="n"/>
      <c r="F16" s="15" t="n"/>
      <c r="G16" s="29">
        <f>IF(OR(A16="",F16=""),"",IFERROR(A16+F16,""))</f>
        <v/>
      </c>
      <c r="H16" s="28" t="n"/>
      <c r="I16" s="28" t="n"/>
      <c r="J16" s="25">
        <f>IF(OR(A16="",E16=""),"",IFERROR(E16-SUM(H16:I16),""))</f>
        <v/>
      </c>
      <c r="K16" s="10">
        <f>IF(OR(A16="",E16="",J16=""),"",IF(ABS(J16)&lt;=Premissas!$B$4,"Concluído",IF(J16&lt;0-Premissas!$B$4,"Excedente a conferir",IF(AND(G16&lt;&gt;"",TODAY()&gt;G16),"Em atraso",IF(SUM(H16:I16)=0,"Em aberto","Parcial")))))</f>
        <v/>
      </c>
      <c r="L16" s="10">
        <f>IF(OR(A16="",E16=""),"",IF(E16&gt;Premissas!$B$5,"Valor acima do limite, conferir",IF(AND(F16&lt;&gt;"",F16&gt;Premissas!$B$6),"Prazo acima do limite, conferir",IF(AND(J16&lt;&gt;"",J16&lt;0-Premissas!$B$4),"Gastos acima do adiantamento, conferir",""))))</f>
        <v/>
      </c>
    </row>
    <row r="17" ht="30" customHeight="1">
      <c r="A17" s="27" t="n"/>
      <c r="B17" s="13" t="n"/>
      <c r="C17" s="13" t="n"/>
      <c r="D17" s="13" t="n"/>
      <c r="E17" s="28" t="n"/>
      <c r="F17" s="15" t="n"/>
      <c r="G17" s="30">
        <f>IF(OR(A17="",F17=""),"",IFERROR(A17+F17,""))</f>
        <v/>
      </c>
      <c r="H17" s="28" t="n"/>
      <c r="I17" s="28" t="n"/>
      <c r="J17" s="26">
        <f>IF(OR(A17="",E17=""),"",IFERROR(E17-SUM(H17:I17),""))</f>
        <v/>
      </c>
      <c r="K17" s="9">
        <f>IF(OR(A17="",E17="",J17=""),"",IF(ABS(J17)&lt;=Premissas!$B$4,"Concluído",IF(J17&lt;0-Premissas!$B$4,"Excedente a conferir",IF(AND(G17&lt;&gt;"",TODAY()&gt;G17),"Em atraso",IF(SUM(H17:I17)=0,"Em aberto","Parcial")))))</f>
        <v/>
      </c>
      <c r="L17" s="9">
        <f>IF(OR(A17="",E17=""),"",IF(E17&gt;Premissas!$B$5,"Valor acima do limite, conferir",IF(AND(F17&lt;&gt;"",F17&gt;Premissas!$B$6),"Prazo acima do limite, conferir",IF(AND(J17&lt;&gt;"",J17&lt;0-Premissas!$B$4),"Gastos acima do adiantamento, conferir",""))))</f>
        <v/>
      </c>
    </row>
    <row r="18" ht="30" customHeight="1">
      <c r="A18" s="27" t="n"/>
      <c r="B18" s="13" t="n"/>
      <c r="C18" s="13" t="n"/>
      <c r="D18" s="13" t="n"/>
      <c r="E18" s="28" t="n"/>
      <c r="F18" s="15" t="n"/>
      <c r="G18" s="29">
        <f>IF(OR(A18="",F18=""),"",IFERROR(A18+F18,""))</f>
        <v/>
      </c>
      <c r="H18" s="28" t="n"/>
      <c r="I18" s="28" t="n"/>
      <c r="J18" s="25">
        <f>IF(OR(A18="",E18=""),"",IFERROR(E18-SUM(H18:I18),""))</f>
        <v/>
      </c>
      <c r="K18" s="10">
        <f>IF(OR(A18="",E18="",J18=""),"",IF(ABS(J18)&lt;=Premissas!$B$4,"Concluído",IF(J18&lt;0-Premissas!$B$4,"Excedente a conferir",IF(AND(G18&lt;&gt;"",TODAY()&gt;G18),"Em atraso",IF(SUM(H18:I18)=0,"Em aberto","Parcial")))))</f>
        <v/>
      </c>
      <c r="L18" s="10">
        <f>IF(OR(A18="",E18=""),"",IF(E18&gt;Premissas!$B$5,"Valor acima do limite, conferir",IF(AND(F18&lt;&gt;"",F18&gt;Premissas!$B$6),"Prazo acima do limite, conferir",IF(AND(J18&lt;&gt;"",J18&lt;0-Premissas!$B$4),"Gastos acima do adiantamento, conferir",""))))</f>
        <v/>
      </c>
    </row>
    <row r="19" ht="30" customHeight="1">
      <c r="A19" s="27" t="n"/>
      <c r="B19" s="13" t="n"/>
      <c r="C19" s="13" t="n"/>
      <c r="D19" s="13" t="n"/>
      <c r="E19" s="28" t="n"/>
      <c r="F19" s="15" t="n"/>
      <c r="G19" s="30">
        <f>IF(OR(A19="",F19=""),"",IFERROR(A19+F19,""))</f>
        <v/>
      </c>
      <c r="H19" s="28" t="n"/>
      <c r="I19" s="28" t="n"/>
      <c r="J19" s="26">
        <f>IF(OR(A19="",E19=""),"",IFERROR(E19-SUM(H19:I19),""))</f>
        <v/>
      </c>
      <c r="K19" s="9">
        <f>IF(OR(A19="",E19="",J19=""),"",IF(ABS(J19)&lt;=Premissas!$B$4,"Concluído",IF(J19&lt;0-Premissas!$B$4,"Excedente a conferir",IF(AND(G19&lt;&gt;"",TODAY()&gt;G19),"Em atraso",IF(SUM(H19:I19)=0,"Em aberto","Parcial")))))</f>
        <v/>
      </c>
      <c r="L19" s="9">
        <f>IF(OR(A19="",E19=""),"",IF(E19&gt;Premissas!$B$5,"Valor acima do limite, conferir",IF(AND(F19&lt;&gt;"",F19&gt;Premissas!$B$6),"Prazo acima do limite, conferir",IF(AND(J19&lt;&gt;"",J19&lt;0-Premissas!$B$4),"Gastos acima do adiantamento, conferir",""))))</f>
        <v/>
      </c>
    </row>
    <row r="20" ht="30" customHeight="1">
      <c r="A20" s="27" t="n"/>
      <c r="B20" s="13" t="n"/>
      <c r="C20" s="13" t="n"/>
      <c r="D20" s="13" t="n"/>
      <c r="E20" s="28" t="n"/>
      <c r="F20" s="15" t="n"/>
      <c r="G20" s="29">
        <f>IF(OR(A20="",F20=""),"",IFERROR(A20+F20,""))</f>
        <v/>
      </c>
      <c r="H20" s="28" t="n"/>
      <c r="I20" s="28" t="n"/>
      <c r="J20" s="25">
        <f>IF(OR(A20="",E20=""),"",IFERROR(E20-SUM(H20:I20),""))</f>
        <v/>
      </c>
      <c r="K20" s="10">
        <f>IF(OR(A20="",E20="",J20=""),"",IF(ABS(J20)&lt;=Premissas!$B$4,"Concluído",IF(J20&lt;0-Premissas!$B$4,"Excedente a conferir",IF(AND(G20&lt;&gt;"",TODAY()&gt;G20),"Em atraso",IF(SUM(H20:I20)=0,"Em aberto","Parcial")))))</f>
        <v/>
      </c>
      <c r="L20" s="10">
        <f>IF(OR(A20="",E20=""),"",IF(E20&gt;Premissas!$B$5,"Valor acima do limite, conferir",IF(AND(F20&lt;&gt;"",F20&gt;Premissas!$B$6),"Prazo acima do limite, conferir",IF(AND(J20&lt;&gt;"",J20&lt;0-Premissas!$B$4),"Gastos acima do adiantamento, conferir",""))))</f>
        <v/>
      </c>
    </row>
    <row r="21" ht="30" customHeight="1">
      <c r="A21" s="27" t="n"/>
      <c r="B21" s="13" t="n"/>
      <c r="C21" s="13" t="n"/>
      <c r="D21" s="13" t="n"/>
      <c r="E21" s="28" t="n"/>
      <c r="F21" s="15" t="n"/>
      <c r="G21" s="30">
        <f>IF(OR(A21="",F21=""),"",IFERROR(A21+F21,""))</f>
        <v/>
      </c>
      <c r="H21" s="28" t="n"/>
      <c r="I21" s="28" t="n"/>
      <c r="J21" s="26">
        <f>IF(OR(A21="",E21=""),"",IFERROR(E21-SUM(H21:I21),""))</f>
        <v/>
      </c>
      <c r="K21" s="9">
        <f>IF(OR(A21="",E21="",J21=""),"",IF(ABS(J21)&lt;=Premissas!$B$4,"Concluído",IF(J21&lt;0-Premissas!$B$4,"Excedente a conferir",IF(AND(G21&lt;&gt;"",TODAY()&gt;G21),"Em atraso",IF(SUM(H21:I21)=0,"Em aberto","Parcial")))))</f>
        <v/>
      </c>
      <c r="L21" s="9">
        <f>IF(OR(A21="",E21=""),"",IF(E21&gt;Premissas!$B$5,"Valor acima do limite, conferir",IF(AND(F21&lt;&gt;"",F21&gt;Premissas!$B$6),"Prazo acima do limite, conferir",IF(AND(J21&lt;&gt;"",J21&lt;0-Premissas!$B$4),"Gastos acima do adiantamento, conferir",""))))</f>
        <v/>
      </c>
    </row>
    <row r="22" ht="30" customHeight="1">
      <c r="A22" s="27" t="n"/>
      <c r="B22" s="13" t="n"/>
      <c r="C22" s="13" t="n"/>
      <c r="D22" s="13" t="n"/>
      <c r="E22" s="28" t="n"/>
      <c r="F22" s="15" t="n"/>
      <c r="G22" s="29">
        <f>IF(OR(A22="",F22=""),"",IFERROR(A22+F22,""))</f>
        <v/>
      </c>
      <c r="H22" s="28" t="n"/>
      <c r="I22" s="28" t="n"/>
      <c r="J22" s="25">
        <f>IF(OR(A22="",E22=""),"",IFERROR(E22-SUM(H22:I22),""))</f>
        <v/>
      </c>
      <c r="K22" s="10">
        <f>IF(OR(A22="",E22="",J22=""),"",IF(ABS(J22)&lt;=Premissas!$B$4,"Concluído",IF(J22&lt;0-Premissas!$B$4,"Excedente a conferir",IF(AND(G22&lt;&gt;"",TODAY()&gt;G22),"Em atraso",IF(SUM(H22:I22)=0,"Em aberto","Parcial")))))</f>
        <v/>
      </c>
      <c r="L22" s="10">
        <f>IF(OR(A22="",E22=""),"",IF(E22&gt;Premissas!$B$5,"Valor acima do limite, conferir",IF(AND(F22&lt;&gt;"",F22&gt;Premissas!$B$6),"Prazo acima do limite, conferir",IF(AND(J22&lt;&gt;"",J22&lt;0-Premissas!$B$4),"Gastos acima do adiantamento, conferir",""))))</f>
        <v/>
      </c>
    </row>
    <row r="23" ht="30" customHeight="1">
      <c r="A23" s="27" t="n"/>
      <c r="B23" s="13" t="n"/>
      <c r="C23" s="13" t="n"/>
      <c r="D23" s="13" t="n"/>
      <c r="E23" s="28" t="n"/>
      <c r="F23" s="15" t="n"/>
      <c r="G23" s="30">
        <f>IF(OR(A23="",F23=""),"",IFERROR(A23+F23,""))</f>
        <v/>
      </c>
      <c r="H23" s="28" t="n"/>
      <c r="I23" s="28" t="n"/>
      <c r="J23" s="26">
        <f>IF(OR(A23="",E23=""),"",IFERROR(E23-SUM(H23:I23),""))</f>
        <v/>
      </c>
      <c r="K23" s="9">
        <f>IF(OR(A23="",E23="",J23=""),"",IF(ABS(J23)&lt;=Premissas!$B$4,"Concluído",IF(J23&lt;0-Premissas!$B$4,"Excedente a conferir",IF(AND(G23&lt;&gt;"",TODAY()&gt;G23),"Em atraso",IF(SUM(H23:I23)=0,"Em aberto","Parcial")))))</f>
        <v/>
      </c>
      <c r="L23" s="9">
        <f>IF(OR(A23="",E23=""),"",IF(E23&gt;Premissas!$B$5,"Valor acima do limite, conferir",IF(AND(F23&lt;&gt;"",F23&gt;Premissas!$B$6),"Prazo acima do limite, conferir",IF(AND(J23&lt;&gt;"",J23&lt;0-Premissas!$B$4),"Gastos acima do adiantamento, conferir",""))))</f>
        <v/>
      </c>
    </row>
    <row r="24" ht="30" customHeight="1">
      <c r="A24" s="27" t="n"/>
      <c r="B24" s="13" t="n"/>
      <c r="C24" s="13" t="n"/>
      <c r="D24" s="13" t="n"/>
      <c r="E24" s="28" t="n"/>
      <c r="F24" s="15" t="n"/>
      <c r="G24" s="29">
        <f>IF(OR(A24="",F24=""),"",IFERROR(A24+F24,""))</f>
        <v/>
      </c>
      <c r="H24" s="28" t="n"/>
      <c r="I24" s="28" t="n"/>
      <c r="J24" s="25">
        <f>IF(OR(A24="",E24=""),"",IFERROR(E24-SUM(H24:I24),""))</f>
        <v/>
      </c>
      <c r="K24" s="10">
        <f>IF(OR(A24="",E24="",J24=""),"",IF(ABS(J24)&lt;=Premissas!$B$4,"Concluído",IF(J24&lt;0-Premissas!$B$4,"Excedente a conferir",IF(AND(G24&lt;&gt;"",TODAY()&gt;G24),"Em atraso",IF(SUM(H24:I24)=0,"Em aberto","Parcial")))))</f>
        <v/>
      </c>
      <c r="L24" s="10">
        <f>IF(OR(A24="",E24=""),"",IF(E24&gt;Premissas!$B$5,"Valor acima do limite, conferir",IF(AND(F24&lt;&gt;"",F24&gt;Premissas!$B$6),"Prazo acima do limite, conferir",IF(AND(J24&lt;&gt;"",J24&lt;0-Premissas!$B$4),"Gastos acima do adiantamento, conferir",""))))</f>
        <v/>
      </c>
    </row>
    <row r="25" ht="30" customHeight="1">
      <c r="A25" s="27" t="n"/>
      <c r="B25" s="13" t="n"/>
      <c r="C25" s="13" t="n"/>
      <c r="D25" s="13" t="n"/>
      <c r="E25" s="28" t="n"/>
      <c r="F25" s="15" t="n"/>
      <c r="G25" s="30">
        <f>IF(OR(A25="",F25=""),"",IFERROR(A25+F25,""))</f>
        <v/>
      </c>
      <c r="H25" s="28" t="n"/>
      <c r="I25" s="28" t="n"/>
      <c r="J25" s="26">
        <f>IF(OR(A25="",E25=""),"",IFERROR(E25-SUM(H25:I25),""))</f>
        <v/>
      </c>
      <c r="K25" s="9">
        <f>IF(OR(A25="",E25="",J25=""),"",IF(ABS(J25)&lt;=Premissas!$B$4,"Concluído",IF(J25&lt;0-Premissas!$B$4,"Excedente a conferir",IF(AND(G25&lt;&gt;"",TODAY()&gt;G25),"Em atraso",IF(SUM(H25:I25)=0,"Em aberto","Parcial")))))</f>
        <v/>
      </c>
      <c r="L25" s="9">
        <f>IF(OR(A25="",E25=""),"",IF(E25&gt;Premissas!$B$5,"Valor acima do limite, conferir",IF(AND(F25&lt;&gt;"",F25&gt;Premissas!$B$6),"Prazo acima do limite, conferir",IF(AND(J25&lt;&gt;"",J25&lt;0-Premissas!$B$4),"Gastos acima do adiantamento, conferir",""))))</f>
        <v/>
      </c>
    </row>
    <row r="26" ht="30" customHeight="1">
      <c r="A26" s="27" t="n"/>
      <c r="B26" s="13" t="n"/>
      <c r="C26" s="13" t="n"/>
      <c r="D26" s="13" t="n"/>
      <c r="E26" s="28" t="n"/>
      <c r="F26" s="15" t="n"/>
      <c r="G26" s="29">
        <f>IF(OR(A26="",F26=""),"",IFERROR(A26+F26,""))</f>
        <v/>
      </c>
      <c r="H26" s="28" t="n"/>
      <c r="I26" s="28" t="n"/>
      <c r="J26" s="25">
        <f>IF(OR(A26="",E26=""),"",IFERROR(E26-SUM(H26:I26),""))</f>
        <v/>
      </c>
      <c r="K26" s="10">
        <f>IF(OR(A26="",E26="",J26=""),"",IF(ABS(J26)&lt;=Premissas!$B$4,"Concluído",IF(J26&lt;0-Premissas!$B$4,"Excedente a conferir",IF(AND(G26&lt;&gt;"",TODAY()&gt;G26),"Em atraso",IF(SUM(H26:I26)=0,"Em aberto","Parcial")))))</f>
        <v/>
      </c>
      <c r="L26" s="10">
        <f>IF(OR(A26="",E26=""),"",IF(E26&gt;Premissas!$B$5,"Valor acima do limite, conferir",IF(AND(F26&lt;&gt;"",F26&gt;Premissas!$B$6),"Prazo acima do limite, conferir",IF(AND(J26&lt;&gt;"",J26&lt;0-Premissas!$B$4),"Gastos acima do adiantamento, conferir",""))))</f>
        <v/>
      </c>
    </row>
    <row r="27" ht="30" customHeight="1">
      <c r="A27" s="27" t="n"/>
      <c r="B27" s="13" t="n"/>
      <c r="C27" s="13" t="n"/>
      <c r="D27" s="13" t="n"/>
      <c r="E27" s="28" t="n"/>
      <c r="F27" s="15" t="n"/>
      <c r="G27" s="30">
        <f>IF(OR(A27="",F27=""),"",IFERROR(A27+F27,""))</f>
        <v/>
      </c>
      <c r="H27" s="28" t="n"/>
      <c r="I27" s="28" t="n"/>
      <c r="J27" s="26">
        <f>IF(OR(A27="",E27=""),"",IFERROR(E27-SUM(H27:I27),""))</f>
        <v/>
      </c>
      <c r="K27" s="9">
        <f>IF(OR(A27="",E27="",J27=""),"",IF(ABS(J27)&lt;=Premissas!$B$4,"Concluído",IF(J27&lt;0-Premissas!$B$4,"Excedente a conferir",IF(AND(G27&lt;&gt;"",TODAY()&gt;G27),"Em atraso",IF(SUM(H27:I27)=0,"Em aberto","Parcial")))))</f>
        <v/>
      </c>
      <c r="L27" s="9">
        <f>IF(OR(A27="",E27=""),"",IF(E27&gt;Premissas!$B$5,"Valor acima do limite, conferir",IF(AND(F27&lt;&gt;"",F27&gt;Premissas!$B$6),"Prazo acima do limite, conferir",IF(AND(J27&lt;&gt;"",J27&lt;0-Premissas!$B$4),"Gastos acima do adiantamento, conferir",""))))</f>
        <v/>
      </c>
    </row>
    <row r="28" ht="30" customHeight="1">
      <c r="A28" s="27" t="n"/>
      <c r="B28" s="13" t="n"/>
      <c r="C28" s="13" t="n"/>
      <c r="D28" s="13" t="n"/>
      <c r="E28" s="28" t="n"/>
      <c r="F28" s="15" t="n"/>
      <c r="G28" s="29">
        <f>IF(OR(A28="",F28=""),"",IFERROR(A28+F28,""))</f>
        <v/>
      </c>
      <c r="H28" s="28" t="n"/>
      <c r="I28" s="28" t="n"/>
      <c r="J28" s="25">
        <f>IF(OR(A28="",E28=""),"",IFERROR(E28-SUM(H28:I28),""))</f>
        <v/>
      </c>
      <c r="K28" s="10">
        <f>IF(OR(A28="",E28="",J28=""),"",IF(ABS(J28)&lt;=Premissas!$B$4,"Concluído",IF(J28&lt;0-Premissas!$B$4,"Excedente a conferir",IF(AND(G28&lt;&gt;"",TODAY()&gt;G28),"Em atraso",IF(SUM(H28:I28)=0,"Em aberto","Parcial")))))</f>
        <v/>
      </c>
      <c r="L28" s="10">
        <f>IF(OR(A28="",E28=""),"",IF(E28&gt;Premissas!$B$5,"Valor acima do limite, conferir",IF(AND(F28&lt;&gt;"",F28&gt;Premissas!$B$6),"Prazo acima do limite, conferir",IF(AND(J28&lt;&gt;"",J28&lt;0-Premissas!$B$4),"Gastos acima do adiantamento, conferir",""))))</f>
        <v/>
      </c>
    </row>
    <row r="29" ht="30" customHeight="1">
      <c r="A29" s="27" t="n"/>
      <c r="B29" s="13" t="n"/>
      <c r="C29" s="13" t="n"/>
      <c r="D29" s="13" t="n"/>
      <c r="E29" s="28" t="n"/>
      <c r="F29" s="15" t="n"/>
      <c r="G29" s="30">
        <f>IF(OR(A29="",F29=""),"",IFERROR(A29+F29,""))</f>
        <v/>
      </c>
      <c r="H29" s="28" t="n"/>
      <c r="I29" s="28" t="n"/>
      <c r="J29" s="26">
        <f>IF(OR(A29="",E29=""),"",IFERROR(E29-SUM(H29:I29),""))</f>
        <v/>
      </c>
      <c r="K29" s="9">
        <f>IF(OR(A29="",E29="",J29=""),"",IF(ABS(J29)&lt;=Premissas!$B$4,"Concluído",IF(J29&lt;0-Premissas!$B$4,"Excedente a conferir",IF(AND(G29&lt;&gt;"",TODAY()&gt;G29),"Em atraso",IF(SUM(H29:I29)=0,"Em aberto","Parcial")))))</f>
        <v/>
      </c>
      <c r="L29" s="9">
        <f>IF(OR(A29="",E29=""),"",IF(E29&gt;Premissas!$B$5,"Valor acima do limite, conferir",IF(AND(F29&lt;&gt;"",F29&gt;Premissas!$B$6),"Prazo acima do limite, conferir",IF(AND(J29&lt;&gt;"",J29&lt;0-Premissas!$B$4),"Gastos acima do adiantamento, conferir",""))))</f>
        <v/>
      </c>
    </row>
    <row r="30" ht="30" customHeight="1">
      <c r="A30" s="27" t="n"/>
      <c r="B30" s="13" t="n"/>
      <c r="C30" s="13" t="n"/>
      <c r="D30" s="13" t="n"/>
      <c r="E30" s="28" t="n"/>
      <c r="F30" s="15" t="n"/>
      <c r="G30" s="29">
        <f>IF(OR(A30="",F30=""),"",IFERROR(A30+F30,""))</f>
        <v/>
      </c>
      <c r="H30" s="28" t="n"/>
      <c r="I30" s="28" t="n"/>
      <c r="J30" s="25">
        <f>IF(OR(A30="",E30=""),"",IFERROR(E30-SUM(H30:I30),""))</f>
        <v/>
      </c>
      <c r="K30" s="10">
        <f>IF(OR(A30="",E30="",J30=""),"",IF(ABS(J30)&lt;=Premissas!$B$4,"Concluído",IF(J30&lt;0-Premissas!$B$4,"Excedente a conferir",IF(AND(G30&lt;&gt;"",TODAY()&gt;G30),"Em atraso",IF(SUM(H30:I30)=0,"Em aberto","Parcial")))))</f>
        <v/>
      </c>
      <c r="L30" s="10">
        <f>IF(OR(A30="",E30=""),"",IF(E30&gt;Premissas!$B$5,"Valor acima do limite, conferir",IF(AND(F30&lt;&gt;"",F30&gt;Premissas!$B$6),"Prazo acima do limite, conferir",IF(AND(J30&lt;&gt;"",J30&lt;0-Premissas!$B$4),"Gastos acima do adiantamento, conferir",""))))</f>
        <v/>
      </c>
    </row>
    <row r="31" ht="30" customHeight="1">
      <c r="A31" s="27" t="n"/>
      <c r="B31" s="13" t="n"/>
      <c r="C31" s="13" t="n"/>
      <c r="D31" s="13" t="n"/>
      <c r="E31" s="28" t="n"/>
      <c r="F31" s="15" t="n"/>
      <c r="G31" s="30">
        <f>IF(OR(A31="",F31=""),"",IFERROR(A31+F31,""))</f>
        <v/>
      </c>
      <c r="H31" s="28" t="n"/>
      <c r="I31" s="28" t="n"/>
      <c r="J31" s="26">
        <f>IF(OR(A31="",E31=""),"",IFERROR(E31-SUM(H31:I31),""))</f>
        <v/>
      </c>
      <c r="K31" s="9">
        <f>IF(OR(A31="",E31="",J31=""),"",IF(ABS(J31)&lt;=Premissas!$B$4,"Concluído",IF(J31&lt;0-Premissas!$B$4,"Excedente a conferir",IF(AND(G31&lt;&gt;"",TODAY()&gt;G31),"Em atraso",IF(SUM(H31:I31)=0,"Em aberto","Parcial")))))</f>
        <v/>
      </c>
      <c r="L31" s="9">
        <f>IF(OR(A31="",E31=""),"",IF(E31&gt;Premissas!$B$5,"Valor acima do limite, conferir",IF(AND(F31&lt;&gt;"",F31&gt;Premissas!$B$6),"Prazo acima do limite, conferir",IF(AND(J31&lt;&gt;"",J31&lt;0-Premissas!$B$4),"Gastos acima do adiantamento, conferir",""))))</f>
        <v/>
      </c>
    </row>
    <row r="32" ht="30" customHeight="1">
      <c r="A32" s="27" t="n"/>
      <c r="B32" s="13" t="n"/>
      <c r="C32" s="13" t="n"/>
      <c r="D32" s="13" t="n"/>
      <c r="E32" s="28" t="n"/>
      <c r="F32" s="15" t="n"/>
      <c r="G32" s="29">
        <f>IF(OR(A32="",F32=""),"",IFERROR(A32+F32,""))</f>
        <v/>
      </c>
      <c r="H32" s="28" t="n"/>
      <c r="I32" s="28" t="n"/>
      <c r="J32" s="25">
        <f>IF(OR(A32="",E32=""),"",IFERROR(E32-SUM(H32:I32),""))</f>
        <v/>
      </c>
      <c r="K32" s="10">
        <f>IF(OR(A32="",E32="",J32=""),"",IF(ABS(J32)&lt;=Premissas!$B$4,"Concluído",IF(J32&lt;0-Premissas!$B$4,"Excedente a conferir",IF(AND(G32&lt;&gt;"",TODAY()&gt;G32),"Em atraso",IF(SUM(H32:I32)=0,"Em aberto","Parcial")))))</f>
        <v/>
      </c>
      <c r="L32" s="10">
        <f>IF(OR(A32="",E32=""),"",IF(E32&gt;Premissas!$B$5,"Valor acima do limite, conferir",IF(AND(F32&lt;&gt;"",F32&gt;Premissas!$B$6),"Prazo acima do limite, conferir",IF(AND(J32&lt;&gt;"",J32&lt;0-Premissas!$B$4),"Gastos acima do adiantamento, conferir",""))))</f>
        <v/>
      </c>
    </row>
    <row r="33" ht="30" customHeight="1">
      <c r="A33" s="27" t="n"/>
      <c r="B33" s="13" t="n"/>
      <c r="C33" s="13" t="n"/>
      <c r="D33" s="13" t="n"/>
      <c r="E33" s="28" t="n"/>
      <c r="F33" s="15" t="n"/>
      <c r="G33" s="30">
        <f>IF(OR(A33="",F33=""),"",IFERROR(A33+F33,""))</f>
        <v/>
      </c>
      <c r="H33" s="28" t="n"/>
      <c r="I33" s="28" t="n"/>
      <c r="J33" s="26">
        <f>IF(OR(A33="",E33=""),"",IFERROR(E33-SUM(H33:I33),""))</f>
        <v/>
      </c>
      <c r="K33" s="9">
        <f>IF(OR(A33="",E33="",J33=""),"",IF(ABS(J33)&lt;=Premissas!$B$4,"Concluído",IF(J33&lt;0-Premissas!$B$4,"Excedente a conferir",IF(AND(G33&lt;&gt;"",TODAY()&gt;G33),"Em atraso",IF(SUM(H33:I33)=0,"Em aberto","Parcial")))))</f>
        <v/>
      </c>
      <c r="L33" s="9">
        <f>IF(OR(A33="",E33=""),"",IF(E33&gt;Premissas!$B$5,"Valor acima do limite, conferir",IF(AND(F33&lt;&gt;"",F33&gt;Premissas!$B$6),"Prazo acima do limite, conferir",IF(AND(J33&lt;&gt;"",J33&lt;0-Premissas!$B$4),"Gastos acima do adiantamento, conferir",""))))</f>
        <v/>
      </c>
    </row>
    <row r="34" ht="30" customHeight="1">
      <c r="A34" s="27" t="n"/>
      <c r="B34" s="13" t="n"/>
      <c r="C34" s="13" t="n"/>
      <c r="D34" s="13" t="n"/>
      <c r="E34" s="28" t="n"/>
      <c r="F34" s="15" t="n"/>
      <c r="G34" s="29">
        <f>IF(OR(A34="",F34=""),"",IFERROR(A34+F34,""))</f>
        <v/>
      </c>
      <c r="H34" s="28" t="n"/>
      <c r="I34" s="28" t="n"/>
      <c r="J34" s="25">
        <f>IF(OR(A34="",E34=""),"",IFERROR(E34-SUM(H34:I34),""))</f>
        <v/>
      </c>
      <c r="K34" s="10">
        <f>IF(OR(A34="",E34="",J34=""),"",IF(ABS(J34)&lt;=Premissas!$B$4,"Concluído",IF(J34&lt;0-Premissas!$B$4,"Excedente a conferir",IF(AND(G34&lt;&gt;"",TODAY()&gt;G34),"Em atraso",IF(SUM(H34:I34)=0,"Em aberto","Parcial")))))</f>
        <v/>
      </c>
      <c r="L34" s="10">
        <f>IF(OR(A34="",E34=""),"",IF(E34&gt;Premissas!$B$5,"Valor acima do limite, conferir",IF(AND(F34&lt;&gt;"",F34&gt;Premissas!$B$6),"Prazo acima do limite, conferir",IF(AND(J34&lt;&gt;"",J34&lt;0-Premissas!$B$4),"Gastos acima do adiantamento, conferir",""))))</f>
        <v/>
      </c>
    </row>
    <row r="35" ht="30" customHeight="1">
      <c r="A35" s="27" t="n"/>
      <c r="B35" s="13" t="n"/>
      <c r="C35" s="13" t="n"/>
      <c r="D35" s="13" t="n"/>
      <c r="E35" s="28" t="n"/>
      <c r="F35" s="15" t="n"/>
      <c r="G35" s="30">
        <f>IF(OR(A35="",F35=""),"",IFERROR(A35+F35,""))</f>
        <v/>
      </c>
      <c r="H35" s="28" t="n"/>
      <c r="I35" s="28" t="n"/>
      <c r="J35" s="26">
        <f>IF(OR(A35="",E35=""),"",IFERROR(E35-SUM(H35:I35),""))</f>
        <v/>
      </c>
      <c r="K35" s="9">
        <f>IF(OR(A35="",E35="",J35=""),"",IF(ABS(J35)&lt;=Premissas!$B$4,"Concluído",IF(J35&lt;0-Premissas!$B$4,"Excedente a conferir",IF(AND(G35&lt;&gt;"",TODAY()&gt;G35),"Em atraso",IF(SUM(H35:I35)=0,"Em aberto","Parcial")))))</f>
        <v/>
      </c>
      <c r="L35" s="9">
        <f>IF(OR(A35="",E35=""),"",IF(E35&gt;Premissas!$B$5,"Valor acima do limite, conferir",IF(AND(F35&lt;&gt;"",F35&gt;Premissas!$B$6),"Prazo acima do limite, conferir",IF(AND(J35&lt;&gt;"",J35&lt;0-Premissas!$B$4),"Gastos acima do adiantamento, conferir",""))))</f>
        <v/>
      </c>
    </row>
    <row r="36" ht="30" customHeight="1">
      <c r="A36" s="27" t="n"/>
      <c r="B36" s="13" t="n"/>
      <c r="C36" s="13" t="n"/>
      <c r="D36" s="13" t="n"/>
      <c r="E36" s="28" t="n"/>
      <c r="F36" s="15" t="n"/>
      <c r="G36" s="29">
        <f>IF(OR(A36="",F36=""),"",IFERROR(A36+F36,""))</f>
        <v/>
      </c>
      <c r="H36" s="28" t="n"/>
      <c r="I36" s="28" t="n"/>
      <c r="J36" s="25">
        <f>IF(OR(A36="",E36=""),"",IFERROR(E36-SUM(H36:I36),""))</f>
        <v/>
      </c>
      <c r="K36" s="10">
        <f>IF(OR(A36="",E36="",J36=""),"",IF(ABS(J36)&lt;=Premissas!$B$4,"Concluído",IF(J36&lt;0-Premissas!$B$4,"Excedente a conferir",IF(AND(G36&lt;&gt;"",TODAY()&gt;G36),"Em atraso",IF(SUM(H36:I36)=0,"Em aberto","Parcial")))))</f>
        <v/>
      </c>
      <c r="L36" s="10">
        <f>IF(OR(A36="",E36=""),"",IF(E36&gt;Premissas!$B$5,"Valor acima do limite, conferir",IF(AND(F36&lt;&gt;"",F36&gt;Premissas!$B$6),"Prazo acima do limite, conferir",IF(AND(J36&lt;&gt;"",J36&lt;0-Premissas!$B$4),"Gastos acima do adiantamento, conferir",""))))</f>
        <v/>
      </c>
    </row>
    <row r="37" ht="30" customHeight="1">
      <c r="A37" s="27" t="n"/>
      <c r="B37" s="13" t="n"/>
      <c r="C37" s="13" t="n"/>
      <c r="D37" s="13" t="n"/>
      <c r="E37" s="28" t="n"/>
      <c r="F37" s="15" t="n"/>
      <c r="G37" s="30">
        <f>IF(OR(A37="",F37=""),"",IFERROR(A37+F37,""))</f>
        <v/>
      </c>
      <c r="H37" s="28" t="n"/>
      <c r="I37" s="28" t="n"/>
      <c r="J37" s="26">
        <f>IF(OR(A37="",E37=""),"",IFERROR(E37-SUM(H37:I37),""))</f>
        <v/>
      </c>
      <c r="K37" s="9">
        <f>IF(OR(A37="",E37="",J37=""),"",IF(ABS(J37)&lt;=Premissas!$B$4,"Concluído",IF(J37&lt;0-Premissas!$B$4,"Excedente a conferir",IF(AND(G37&lt;&gt;"",TODAY()&gt;G37),"Em atraso",IF(SUM(H37:I37)=0,"Em aberto","Parcial")))))</f>
        <v/>
      </c>
      <c r="L37" s="9">
        <f>IF(OR(A37="",E37=""),"",IF(E37&gt;Premissas!$B$5,"Valor acima do limite, conferir",IF(AND(F37&lt;&gt;"",F37&gt;Premissas!$B$6),"Prazo acima do limite, conferir",IF(AND(J37&lt;&gt;"",J37&lt;0-Premissas!$B$4),"Gastos acima do adiantamento, conferir",""))))</f>
        <v/>
      </c>
    </row>
    <row r="38" ht="30" customHeight="1">
      <c r="A38" s="27" t="n"/>
      <c r="B38" s="13" t="n"/>
      <c r="C38" s="13" t="n"/>
      <c r="D38" s="13" t="n"/>
      <c r="E38" s="28" t="n"/>
      <c r="F38" s="15" t="n"/>
      <c r="G38" s="29">
        <f>IF(OR(A38="",F38=""),"",IFERROR(A38+F38,""))</f>
        <v/>
      </c>
      <c r="H38" s="28" t="n"/>
      <c r="I38" s="28" t="n"/>
      <c r="J38" s="25">
        <f>IF(OR(A38="",E38=""),"",IFERROR(E38-SUM(H38:I38),""))</f>
        <v/>
      </c>
      <c r="K38" s="10">
        <f>IF(OR(A38="",E38="",J38=""),"",IF(ABS(J38)&lt;=Premissas!$B$4,"Concluído",IF(J38&lt;0-Premissas!$B$4,"Excedente a conferir",IF(AND(G38&lt;&gt;"",TODAY()&gt;G38),"Em atraso",IF(SUM(H38:I38)=0,"Em aberto","Parcial")))))</f>
        <v/>
      </c>
      <c r="L38" s="10">
        <f>IF(OR(A38="",E38=""),"",IF(E38&gt;Premissas!$B$5,"Valor acima do limite, conferir",IF(AND(F38&lt;&gt;"",F38&gt;Premissas!$B$6),"Prazo acima do limite, conferir",IF(AND(J38&lt;&gt;"",J38&lt;0-Premissas!$B$4),"Gastos acima do adiantamento, conferir",""))))</f>
        <v/>
      </c>
    </row>
    <row r="39" ht="30" customHeight="1">
      <c r="A39" s="27" t="n"/>
      <c r="B39" s="13" t="n"/>
      <c r="C39" s="13" t="n"/>
      <c r="D39" s="13" t="n"/>
      <c r="E39" s="28" t="n"/>
      <c r="F39" s="15" t="n"/>
      <c r="G39" s="30">
        <f>IF(OR(A39="",F39=""),"",IFERROR(A39+F39,""))</f>
        <v/>
      </c>
      <c r="H39" s="28" t="n"/>
      <c r="I39" s="28" t="n"/>
      <c r="J39" s="26">
        <f>IF(OR(A39="",E39=""),"",IFERROR(E39-SUM(H39:I39),""))</f>
        <v/>
      </c>
      <c r="K39" s="9">
        <f>IF(OR(A39="",E39="",J39=""),"",IF(ABS(J39)&lt;=Premissas!$B$4,"Concluído",IF(J39&lt;0-Premissas!$B$4,"Excedente a conferir",IF(AND(G39&lt;&gt;"",TODAY()&gt;G39),"Em atraso",IF(SUM(H39:I39)=0,"Em aberto","Parcial")))))</f>
        <v/>
      </c>
      <c r="L39" s="9">
        <f>IF(OR(A39="",E39=""),"",IF(E39&gt;Premissas!$B$5,"Valor acima do limite, conferir",IF(AND(F39&lt;&gt;"",F39&gt;Premissas!$B$6),"Prazo acima do limite, conferir",IF(AND(J39&lt;&gt;"",J39&lt;0-Premissas!$B$4),"Gastos acima do adiantamento, conferir",""))))</f>
        <v/>
      </c>
    </row>
    <row r="40" ht="30" customHeight="1">
      <c r="A40" s="27" t="n"/>
      <c r="B40" s="13" t="n"/>
      <c r="C40" s="13" t="n"/>
      <c r="D40" s="13" t="n"/>
      <c r="E40" s="28" t="n"/>
      <c r="F40" s="15" t="n"/>
      <c r="G40" s="29">
        <f>IF(OR(A40="",F40=""),"",IFERROR(A40+F40,""))</f>
        <v/>
      </c>
      <c r="H40" s="28" t="n"/>
      <c r="I40" s="28" t="n"/>
      <c r="J40" s="25">
        <f>IF(OR(A40="",E40=""),"",IFERROR(E40-SUM(H40:I40),""))</f>
        <v/>
      </c>
      <c r="K40" s="10">
        <f>IF(OR(A40="",E40="",J40=""),"",IF(ABS(J40)&lt;=Premissas!$B$4,"Concluído",IF(J40&lt;0-Premissas!$B$4,"Excedente a conferir",IF(AND(G40&lt;&gt;"",TODAY()&gt;G40),"Em atraso",IF(SUM(H40:I40)=0,"Em aberto","Parcial")))))</f>
        <v/>
      </c>
      <c r="L40" s="10">
        <f>IF(OR(A40="",E40=""),"",IF(E40&gt;Premissas!$B$5,"Valor acima do limite, conferir",IF(AND(F40&lt;&gt;"",F40&gt;Premissas!$B$6),"Prazo acima do limite, conferir",IF(AND(J40&lt;&gt;"",J40&lt;0-Premissas!$B$4),"Gastos acima do adiantamento, conferir",""))))</f>
        <v/>
      </c>
    </row>
    <row r="41" ht="30" customHeight="1">
      <c r="A41" s="27" t="n"/>
      <c r="B41" s="13" t="n"/>
      <c r="C41" s="13" t="n"/>
      <c r="D41" s="13" t="n"/>
      <c r="E41" s="28" t="n"/>
      <c r="F41" s="15" t="n"/>
      <c r="G41" s="30">
        <f>IF(OR(A41="",F41=""),"",IFERROR(A41+F41,""))</f>
        <v/>
      </c>
      <c r="H41" s="28" t="n"/>
      <c r="I41" s="28" t="n"/>
      <c r="J41" s="26">
        <f>IF(OR(A41="",E41=""),"",IFERROR(E41-SUM(H41:I41),""))</f>
        <v/>
      </c>
      <c r="K41" s="9">
        <f>IF(OR(A41="",E41="",J41=""),"",IF(ABS(J41)&lt;=Premissas!$B$4,"Concluído",IF(J41&lt;0-Premissas!$B$4,"Excedente a conferir",IF(AND(G41&lt;&gt;"",TODAY()&gt;G41),"Em atraso",IF(SUM(H41:I41)=0,"Em aberto","Parcial")))))</f>
        <v/>
      </c>
      <c r="L41" s="9">
        <f>IF(OR(A41="",E41=""),"",IF(E41&gt;Premissas!$B$5,"Valor acima do limite, conferir",IF(AND(F41&lt;&gt;"",F41&gt;Premissas!$B$6),"Prazo acima do limite, conferir",IF(AND(J41&lt;&gt;"",J41&lt;0-Premissas!$B$4),"Gastos acima do adiantamento, conferir",""))))</f>
        <v/>
      </c>
    </row>
    <row r="42" ht="30" customHeight="1">
      <c r="A42" s="27" t="n"/>
      <c r="B42" s="13" t="n"/>
      <c r="C42" s="13" t="n"/>
      <c r="D42" s="13" t="n"/>
      <c r="E42" s="28" t="n"/>
      <c r="F42" s="15" t="n"/>
      <c r="G42" s="29">
        <f>IF(OR(A42="",F42=""),"",IFERROR(A42+F42,""))</f>
        <v/>
      </c>
      <c r="H42" s="28" t="n"/>
      <c r="I42" s="28" t="n"/>
      <c r="J42" s="25">
        <f>IF(OR(A42="",E42=""),"",IFERROR(E42-SUM(H42:I42),""))</f>
        <v/>
      </c>
      <c r="K42" s="10">
        <f>IF(OR(A42="",E42="",J42=""),"",IF(ABS(J42)&lt;=Premissas!$B$4,"Concluído",IF(J42&lt;0-Premissas!$B$4,"Excedente a conferir",IF(AND(G42&lt;&gt;"",TODAY()&gt;G42),"Em atraso",IF(SUM(H42:I42)=0,"Em aberto","Parcial")))))</f>
        <v/>
      </c>
      <c r="L42" s="10">
        <f>IF(OR(A42="",E42=""),"",IF(E42&gt;Premissas!$B$5,"Valor acima do limite, conferir",IF(AND(F42&lt;&gt;"",F42&gt;Premissas!$B$6),"Prazo acima do limite, conferir",IF(AND(J42&lt;&gt;"",J42&lt;0-Premissas!$B$4),"Gastos acima do adiantamento, conferir",""))))</f>
        <v/>
      </c>
    </row>
    <row r="43" ht="30" customHeight="1">
      <c r="A43" s="27" t="n"/>
      <c r="B43" s="13" t="n"/>
      <c r="C43" s="13" t="n"/>
      <c r="D43" s="13" t="n"/>
      <c r="E43" s="28" t="n"/>
      <c r="F43" s="15" t="n"/>
      <c r="G43" s="30">
        <f>IF(OR(A43="",F43=""),"",IFERROR(A43+F43,""))</f>
        <v/>
      </c>
      <c r="H43" s="28" t="n"/>
      <c r="I43" s="28" t="n"/>
      <c r="J43" s="26">
        <f>IF(OR(A43="",E43=""),"",IFERROR(E43-SUM(H43:I43),""))</f>
        <v/>
      </c>
      <c r="K43" s="9">
        <f>IF(OR(A43="",E43="",J43=""),"",IF(ABS(J43)&lt;=Premissas!$B$4,"Concluído",IF(J43&lt;0-Premissas!$B$4,"Excedente a conferir",IF(AND(G43&lt;&gt;"",TODAY()&gt;G43),"Em atraso",IF(SUM(H43:I43)=0,"Em aberto","Parcial")))))</f>
        <v/>
      </c>
      <c r="L43" s="9">
        <f>IF(OR(A43="",E43=""),"",IF(E43&gt;Premissas!$B$5,"Valor acima do limite, conferir",IF(AND(F43&lt;&gt;"",F43&gt;Premissas!$B$6),"Prazo acima do limite, conferir",IF(AND(J43&lt;&gt;"",J43&lt;0-Premissas!$B$4),"Gastos acima do adiantamento, conferir",""))))</f>
        <v/>
      </c>
    </row>
    <row r="44" ht="30" customHeight="1">
      <c r="A44" s="27" t="n"/>
      <c r="B44" s="13" t="n"/>
      <c r="C44" s="13" t="n"/>
      <c r="D44" s="13" t="n"/>
      <c r="E44" s="28" t="n"/>
      <c r="F44" s="15" t="n"/>
      <c r="G44" s="29">
        <f>IF(OR(A44="",F44=""),"",IFERROR(A44+F44,""))</f>
        <v/>
      </c>
      <c r="H44" s="28" t="n"/>
      <c r="I44" s="28" t="n"/>
      <c r="J44" s="25">
        <f>IF(OR(A44="",E44=""),"",IFERROR(E44-SUM(H44:I44),""))</f>
        <v/>
      </c>
      <c r="K44" s="10">
        <f>IF(OR(A44="",E44="",J44=""),"",IF(ABS(J44)&lt;=Premissas!$B$4,"Concluído",IF(J44&lt;0-Premissas!$B$4,"Excedente a conferir",IF(AND(G44&lt;&gt;"",TODAY()&gt;G44),"Em atraso",IF(SUM(H44:I44)=0,"Em aberto","Parcial")))))</f>
        <v/>
      </c>
      <c r="L44" s="10">
        <f>IF(OR(A44="",E44=""),"",IF(E44&gt;Premissas!$B$5,"Valor acima do limite, conferir",IF(AND(F44&lt;&gt;"",F44&gt;Premissas!$B$6),"Prazo acima do limite, conferir",IF(AND(J44&lt;&gt;"",J44&lt;0-Premissas!$B$4),"Gastos acima do adiantamento, conferir",""))))</f>
        <v/>
      </c>
    </row>
    <row r="45" ht="30" customHeight="1">
      <c r="A45" s="27" t="n"/>
      <c r="B45" s="13" t="n"/>
      <c r="C45" s="13" t="n"/>
      <c r="D45" s="13" t="n"/>
      <c r="E45" s="28" t="n"/>
      <c r="F45" s="15" t="n"/>
      <c r="G45" s="30">
        <f>IF(OR(A45="",F45=""),"",IFERROR(A45+F45,""))</f>
        <v/>
      </c>
      <c r="H45" s="28" t="n"/>
      <c r="I45" s="28" t="n"/>
      <c r="J45" s="26">
        <f>IF(OR(A45="",E45=""),"",IFERROR(E45-SUM(H45:I45),""))</f>
        <v/>
      </c>
      <c r="K45" s="9">
        <f>IF(OR(A45="",E45="",J45=""),"",IF(ABS(J45)&lt;=Premissas!$B$4,"Concluído",IF(J45&lt;0-Premissas!$B$4,"Excedente a conferir",IF(AND(G45&lt;&gt;"",TODAY()&gt;G45),"Em atraso",IF(SUM(H45:I45)=0,"Em aberto","Parcial")))))</f>
        <v/>
      </c>
      <c r="L45" s="9">
        <f>IF(OR(A45="",E45=""),"",IF(E45&gt;Premissas!$B$5,"Valor acima do limite, conferir",IF(AND(F45&lt;&gt;"",F45&gt;Premissas!$B$6),"Prazo acima do limite, conferir",IF(AND(J45&lt;&gt;"",J45&lt;0-Premissas!$B$4),"Gastos acima do adiantamento, conferir",""))))</f>
        <v/>
      </c>
    </row>
    <row r="46" ht="30" customHeight="1">
      <c r="A46" s="27" t="n"/>
      <c r="B46" s="13" t="n"/>
      <c r="C46" s="13" t="n"/>
      <c r="D46" s="13" t="n"/>
      <c r="E46" s="28" t="n"/>
      <c r="F46" s="15" t="n"/>
      <c r="G46" s="29">
        <f>IF(OR(A46="",F46=""),"",IFERROR(A46+F46,""))</f>
        <v/>
      </c>
      <c r="H46" s="28" t="n"/>
      <c r="I46" s="28" t="n"/>
      <c r="J46" s="25">
        <f>IF(OR(A46="",E46=""),"",IFERROR(E46-SUM(H46:I46),""))</f>
        <v/>
      </c>
      <c r="K46" s="10">
        <f>IF(OR(A46="",E46="",J46=""),"",IF(ABS(J46)&lt;=Premissas!$B$4,"Concluído",IF(J46&lt;0-Premissas!$B$4,"Excedente a conferir",IF(AND(G46&lt;&gt;"",TODAY()&gt;G46),"Em atraso",IF(SUM(H46:I46)=0,"Em aberto","Parcial")))))</f>
        <v/>
      </c>
      <c r="L46" s="10">
        <f>IF(OR(A46="",E46=""),"",IF(E46&gt;Premissas!$B$5,"Valor acima do limite, conferir",IF(AND(F46&lt;&gt;"",F46&gt;Premissas!$B$6),"Prazo acima do limite, conferir",IF(AND(J46&lt;&gt;"",J46&lt;0-Premissas!$B$4),"Gastos acima do adiantamento, conferir",""))))</f>
        <v/>
      </c>
    </row>
    <row r="47" ht="30" customHeight="1">
      <c r="A47" s="27" t="n"/>
      <c r="B47" s="13" t="n"/>
      <c r="C47" s="13" t="n"/>
      <c r="D47" s="13" t="n"/>
      <c r="E47" s="28" t="n"/>
      <c r="F47" s="15" t="n"/>
      <c r="G47" s="30">
        <f>IF(OR(A47="",F47=""),"",IFERROR(A47+F47,""))</f>
        <v/>
      </c>
      <c r="H47" s="28" t="n"/>
      <c r="I47" s="28" t="n"/>
      <c r="J47" s="26">
        <f>IF(OR(A47="",E47=""),"",IFERROR(E47-SUM(H47:I47),""))</f>
        <v/>
      </c>
      <c r="K47" s="9">
        <f>IF(OR(A47="",E47="",J47=""),"",IF(ABS(J47)&lt;=Premissas!$B$4,"Concluído",IF(J47&lt;0-Premissas!$B$4,"Excedente a conferir",IF(AND(G47&lt;&gt;"",TODAY()&gt;G47),"Em atraso",IF(SUM(H47:I47)=0,"Em aberto","Parcial")))))</f>
        <v/>
      </c>
      <c r="L47" s="9">
        <f>IF(OR(A47="",E47=""),"",IF(E47&gt;Premissas!$B$5,"Valor acima do limite, conferir",IF(AND(F47&lt;&gt;"",F47&gt;Premissas!$B$6),"Prazo acima do limite, conferir",IF(AND(J47&lt;&gt;"",J47&lt;0-Premissas!$B$4),"Gastos acima do adiantamento, conferir",""))))</f>
        <v/>
      </c>
    </row>
    <row r="48" ht="30" customHeight="1">
      <c r="A48" s="27" t="n"/>
      <c r="B48" s="13" t="n"/>
      <c r="C48" s="13" t="n"/>
      <c r="D48" s="13" t="n"/>
      <c r="E48" s="28" t="n"/>
      <c r="F48" s="15" t="n"/>
      <c r="G48" s="29">
        <f>IF(OR(A48="",F48=""),"",IFERROR(A48+F48,""))</f>
        <v/>
      </c>
      <c r="H48" s="28" t="n"/>
      <c r="I48" s="28" t="n"/>
      <c r="J48" s="25">
        <f>IF(OR(A48="",E48=""),"",IFERROR(E48-SUM(H48:I48),""))</f>
        <v/>
      </c>
      <c r="K48" s="10">
        <f>IF(OR(A48="",E48="",J48=""),"",IF(ABS(J48)&lt;=Premissas!$B$4,"Concluído",IF(J48&lt;0-Premissas!$B$4,"Excedente a conferir",IF(AND(G48&lt;&gt;"",TODAY()&gt;G48),"Em atraso",IF(SUM(H48:I48)=0,"Em aberto","Parcial")))))</f>
        <v/>
      </c>
      <c r="L48" s="10">
        <f>IF(OR(A48="",E48=""),"",IF(E48&gt;Premissas!$B$5,"Valor acima do limite, conferir",IF(AND(F48&lt;&gt;"",F48&gt;Premissas!$B$6),"Prazo acima do limite, conferir",IF(AND(J48&lt;&gt;"",J48&lt;0-Premissas!$B$4),"Gastos acima do adiantamento, conferir",""))))</f>
        <v/>
      </c>
    </row>
    <row r="49" ht="30" customHeight="1">
      <c r="A49" s="27" t="n"/>
      <c r="B49" s="13" t="n"/>
      <c r="C49" s="13" t="n"/>
      <c r="D49" s="13" t="n"/>
      <c r="E49" s="28" t="n"/>
      <c r="F49" s="15" t="n"/>
      <c r="G49" s="30">
        <f>IF(OR(A49="",F49=""),"",IFERROR(A49+F49,""))</f>
        <v/>
      </c>
      <c r="H49" s="28" t="n"/>
      <c r="I49" s="28" t="n"/>
      <c r="J49" s="26">
        <f>IF(OR(A49="",E49=""),"",IFERROR(E49-SUM(H49:I49),""))</f>
        <v/>
      </c>
      <c r="K49" s="9">
        <f>IF(OR(A49="",E49="",J49=""),"",IF(ABS(J49)&lt;=Premissas!$B$4,"Concluído",IF(J49&lt;0-Premissas!$B$4,"Excedente a conferir",IF(AND(G49&lt;&gt;"",TODAY()&gt;G49),"Em atraso",IF(SUM(H49:I49)=0,"Em aberto","Parcial")))))</f>
        <v/>
      </c>
      <c r="L49" s="9">
        <f>IF(OR(A49="",E49=""),"",IF(E49&gt;Premissas!$B$5,"Valor acima do limite, conferir",IF(AND(F49&lt;&gt;"",F49&gt;Premissas!$B$6),"Prazo acima do limite, conferir",IF(AND(J49&lt;&gt;"",J49&lt;0-Premissas!$B$4),"Gastos acima do adiantamento, conferir",""))))</f>
        <v/>
      </c>
    </row>
    <row r="50" ht="30" customHeight="1">
      <c r="A50" s="27" t="n"/>
      <c r="B50" s="13" t="n"/>
      <c r="C50" s="13" t="n"/>
      <c r="D50" s="13" t="n"/>
      <c r="E50" s="28" t="n"/>
      <c r="F50" s="15" t="n"/>
      <c r="G50" s="29">
        <f>IF(OR(A50="",F50=""),"",IFERROR(A50+F50,""))</f>
        <v/>
      </c>
      <c r="H50" s="28" t="n"/>
      <c r="I50" s="28" t="n"/>
      <c r="J50" s="25">
        <f>IF(OR(A50="",E50=""),"",IFERROR(E50-SUM(H50:I50),""))</f>
        <v/>
      </c>
      <c r="K50" s="10">
        <f>IF(OR(A50="",E50="",J50=""),"",IF(ABS(J50)&lt;=Premissas!$B$4,"Concluído",IF(J50&lt;0-Premissas!$B$4,"Excedente a conferir",IF(AND(G50&lt;&gt;"",TODAY()&gt;G50),"Em atraso",IF(SUM(H50:I50)=0,"Em aberto","Parcial")))))</f>
        <v/>
      </c>
      <c r="L50" s="10">
        <f>IF(OR(A50="",E50=""),"",IF(E50&gt;Premissas!$B$5,"Valor acima do limite, conferir",IF(AND(F50&lt;&gt;"",F50&gt;Premissas!$B$6),"Prazo acima do limite, conferir",IF(AND(J50&lt;&gt;"",J50&lt;0-Premissas!$B$4),"Gastos acima do adiantamento, conferir",""))))</f>
        <v/>
      </c>
    </row>
    <row r="51" ht="30" customHeight="1">
      <c r="A51" s="27" t="n"/>
      <c r="B51" s="13" t="n"/>
      <c r="C51" s="13" t="n"/>
      <c r="D51" s="13" t="n"/>
      <c r="E51" s="28" t="n"/>
      <c r="F51" s="15" t="n"/>
      <c r="G51" s="30">
        <f>IF(OR(A51="",F51=""),"",IFERROR(A51+F51,""))</f>
        <v/>
      </c>
      <c r="H51" s="28" t="n"/>
      <c r="I51" s="28" t="n"/>
      <c r="J51" s="26">
        <f>IF(OR(A51="",E51=""),"",IFERROR(E51-SUM(H51:I51),""))</f>
        <v/>
      </c>
      <c r="K51" s="9">
        <f>IF(OR(A51="",E51="",J51=""),"",IF(ABS(J51)&lt;=Premissas!$B$4,"Concluído",IF(J51&lt;0-Premissas!$B$4,"Excedente a conferir",IF(AND(G51&lt;&gt;"",TODAY()&gt;G51),"Em atraso",IF(SUM(H51:I51)=0,"Em aberto","Parcial")))))</f>
        <v/>
      </c>
      <c r="L51" s="9">
        <f>IF(OR(A51="",E51=""),"",IF(E51&gt;Premissas!$B$5,"Valor acima do limite, conferir",IF(AND(F51&lt;&gt;"",F51&gt;Premissas!$B$6),"Prazo acima do limite, conferir",IF(AND(J51&lt;&gt;"",J51&lt;0-Premissas!$B$4),"Gastos acima do adiantamento, conferir",""))))</f>
        <v/>
      </c>
    </row>
    <row r="52" ht="30" customHeight="1">
      <c r="A52" s="27" t="n"/>
      <c r="B52" s="13" t="n"/>
      <c r="C52" s="13" t="n"/>
      <c r="D52" s="13" t="n"/>
      <c r="E52" s="28" t="n"/>
      <c r="F52" s="15" t="n"/>
      <c r="G52" s="29">
        <f>IF(OR(A52="",F52=""),"",IFERROR(A52+F52,""))</f>
        <v/>
      </c>
      <c r="H52" s="28" t="n"/>
      <c r="I52" s="28" t="n"/>
      <c r="J52" s="25">
        <f>IF(OR(A52="",E52=""),"",IFERROR(E52-SUM(H52:I52),""))</f>
        <v/>
      </c>
      <c r="K52" s="10">
        <f>IF(OR(A52="",E52="",J52=""),"",IF(ABS(J52)&lt;=Premissas!$B$4,"Concluído",IF(J52&lt;0-Premissas!$B$4,"Excedente a conferir",IF(AND(G52&lt;&gt;"",TODAY()&gt;G52),"Em atraso",IF(SUM(H52:I52)=0,"Em aberto","Parcial")))))</f>
        <v/>
      </c>
      <c r="L52" s="10">
        <f>IF(OR(A52="",E52=""),"",IF(E52&gt;Premissas!$B$5,"Valor acima do limite, conferir",IF(AND(F52&lt;&gt;"",F52&gt;Premissas!$B$6),"Prazo acima do limite, conferir",IF(AND(J52&lt;&gt;"",J52&lt;0-Premissas!$B$4),"Gastos acima do adiantamento, conferir",""))))</f>
        <v/>
      </c>
    </row>
    <row r="53" ht="30" customHeight="1">
      <c r="A53" s="27" t="n"/>
      <c r="B53" s="13" t="n"/>
      <c r="C53" s="13" t="n"/>
      <c r="D53" s="13" t="n"/>
      <c r="E53" s="28" t="n"/>
      <c r="F53" s="15" t="n"/>
      <c r="G53" s="30">
        <f>IF(OR(A53="",F53=""),"",IFERROR(A53+F53,""))</f>
        <v/>
      </c>
      <c r="H53" s="28" t="n"/>
      <c r="I53" s="28" t="n"/>
      <c r="J53" s="26">
        <f>IF(OR(A53="",E53=""),"",IFERROR(E53-SUM(H53:I53),""))</f>
        <v/>
      </c>
      <c r="K53" s="9">
        <f>IF(OR(A53="",E53="",J53=""),"",IF(ABS(J53)&lt;=Premissas!$B$4,"Concluído",IF(J53&lt;0-Premissas!$B$4,"Excedente a conferir",IF(AND(G53&lt;&gt;"",TODAY()&gt;G53),"Em atraso",IF(SUM(H53:I53)=0,"Em aberto","Parcial")))))</f>
        <v/>
      </c>
      <c r="L53" s="9">
        <f>IF(OR(A53="",E53=""),"",IF(E53&gt;Premissas!$B$5,"Valor acima do limite, conferir",IF(AND(F53&lt;&gt;"",F53&gt;Premissas!$B$6),"Prazo acima do limite, conferir",IF(AND(J53&lt;&gt;"",J53&lt;0-Premissas!$B$4),"Gastos acima do adiantamento, conferir",""))))</f>
        <v/>
      </c>
    </row>
    <row r="54" ht="30" customHeight="1">
      <c r="A54" s="27" t="n"/>
      <c r="B54" s="13" t="n"/>
      <c r="C54" s="13" t="n"/>
      <c r="D54" s="13" t="n"/>
      <c r="E54" s="28" t="n"/>
      <c r="F54" s="15" t="n"/>
      <c r="G54" s="29">
        <f>IF(OR(A54="",F54=""),"",IFERROR(A54+F54,""))</f>
        <v/>
      </c>
      <c r="H54" s="28" t="n"/>
      <c r="I54" s="28" t="n"/>
      <c r="J54" s="25">
        <f>IF(OR(A54="",E54=""),"",IFERROR(E54-SUM(H54:I54),""))</f>
        <v/>
      </c>
      <c r="K54" s="10">
        <f>IF(OR(A54="",E54="",J54=""),"",IF(ABS(J54)&lt;=Premissas!$B$4,"Concluído",IF(J54&lt;0-Premissas!$B$4,"Excedente a conferir",IF(AND(G54&lt;&gt;"",TODAY()&gt;G54),"Em atraso",IF(SUM(H54:I54)=0,"Em aberto","Parcial")))))</f>
        <v/>
      </c>
      <c r="L54" s="10">
        <f>IF(OR(A54="",E54=""),"",IF(E54&gt;Premissas!$B$5,"Valor acima do limite, conferir",IF(AND(F54&lt;&gt;"",F54&gt;Premissas!$B$6),"Prazo acima do limite, conferir",IF(AND(J54&lt;&gt;"",J54&lt;0-Premissas!$B$4),"Gastos acima do adiantamento, conferir",""))))</f>
        <v/>
      </c>
    </row>
    <row r="55" ht="30" customHeight="1">
      <c r="A55" s="27" t="n"/>
      <c r="B55" s="13" t="n"/>
      <c r="C55" s="13" t="n"/>
      <c r="D55" s="13" t="n"/>
      <c r="E55" s="28" t="n"/>
      <c r="F55" s="15" t="n"/>
      <c r="G55" s="30">
        <f>IF(OR(A55="",F55=""),"",IFERROR(A55+F55,""))</f>
        <v/>
      </c>
      <c r="H55" s="28" t="n"/>
      <c r="I55" s="28" t="n"/>
      <c r="J55" s="26">
        <f>IF(OR(A55="",E55=""),"",IFERROR(E55-SUM(H55:I55),""))</f>
        <v/>
      </c>
      <c r="K55" s="9">
        <f>IF(OR(A55="",E55="",J55=""),"",IF(ABS(J55)&lt;=Premissas!$B$4,"Concluído",IF(J55&lt;0-Premissas!$B$4,"Excedente a conferir",IF(AND(G55&lt;&gt;"",TODAY()&gt;G55),"Em atraso",IF(SUM(H55:I55)=0,"Em aberto","Parcial")))))</f>
        <v/>
      </c>
      <c r="L55" s="9">
        <f>IF(OR(A55="",E55=""),"",IF(E55&gt;Premissas!$B$5,"Valor acima do limite, conferir",IF(AND(F55&lt;&gt;"",F55&gt;Premissas!$B$6),"Prazo acima do limite, conferir",IF(AND(J55&lt;&gt;"",J55&lt;0-Premissas!$B$4),"Gastos acima do adiantamento, conferir",""))))</f>
        <v/>
      </c>
    </row>
    <row r="56" ht="30" customHeight="1">
      <c r="A56" s="27" t="n"/>
      <c r="B56" s="13" t="n"/>
      <c r="C56" s="13" t="n"/>
      <c r="D56" s="13" t="n"/>
      <c r="E56" s="28" t="n"/>
      <c r="F56" s="15" t="n"/>
      <c r="G56" s="29">
        <f>IF(OR(A56="",F56=""),"",IFERROR(A56+F56,""))</f>
        <v/>
      </c>
      <c r="H56" s="28" t="n"/>
      <c r="I56" s="28" t="n"/>
      <c r="J56" s="25">
        <f>IF(OR(A56="",E56=""),"",IFERROR(E56-SUM(H56:I56),""))</f>
        <v/>
      </c>
      <c r="K56" s="10">
        <f>IF(OR(A56="",E56="",J56=""),"",IF(ABS(J56)&lt;=Premissas!$B$4,"Concluído",IF(J56&lt;0-Premissas!$B$4,"Excedente a conferir",IF(AND(G56&lt;&gt;"",TODAY()&gt;G56),"Em atraso",IF(SUM(H56:I56)=0,"Em aberto","Parcial")))))</f>
        <v/>
      </c>
      <c r="L56" s="10">
        <f>IF(OR(A56="",E56=""),"",IF(E56&gt;Premissas!$B$5,"Valor acima do limite, conferir",IF(AND(F56&lt;&gt;"",F56&gt;Premissas!$B$6),"Prazo acima do limite, conferir",IF(AND(J56&lt;&gt;"",J56&lt;0-Premissas!$B$4),"Gastos acima do adiantamento, conferir",""))))</f>
        <v/>
      </c>
    </row>
    <row r="57" ht="30" customHeight="1">
      <c r="A57" s="27" t="n"/>
      <c r="B57" s="13" t="n"/>
      <c r="C57" s="13" t="n"/>
      <c r="D57" s="13" t="n"/>
      <c r="E57" s="28" t="n"/>
      <c r="F57" s="15" t="n"/>
      <c r="G57" s="30">
        <f>IF(OR(A57="",F57=""),"",IFERROR(A57+F57,""))</f>
        <v/>
      </c>
      <c r="H57" s="28" t="n"/>
      <c r="I57" s="28" t="n"/>
      <c r="J57" s="26">
        <f>IF(OR(A57="",E57=""),"",IFERROR(E57-SUM(H57:I57),""))</f>
        <v/>
      </c>
      <c r="K57" s="9">
        <f>IF(OR(A57="",E57="",J57=""),"",IF(ABS(J57)&lt;=Premissas!$B$4,"Concluído",IF(J57&lt;0-Premissas!$B$4,"Excedente a conferir",IF(AND(G57&lt;&gt;"",TODAY()&gt;G57),"Em atraso",IF(SUM(H57:I57)=0,"Em aberto","Parcial")))))</f>
        <v/>
      </c>
      <c r="L57" s="9">
        <f>IF(OR(A57="",E57=""),"",IF(E57&gt;Premissas!$B$5,"Valor acima do limite, conferir",IF(AND(F57&lt;&gt;"",F57&gt;Premissas!$B$6),"Prazo acima do limite, conferir",IF(AND(J57&lt;&gt;"",J57&lt;0-Premissas!$B$4),"Gastos acima do adiantamento, conferir",""))))</f>
        <v/>
      </c>
    </row>
    <row r="58" ht="30" customHeight="1">
      <c r="A58" s="27" t="n"/>
      <c r="B58" s="13" t="n"/>
      <c r="C58" s="13" t="n"/>
      <c r="D58" s="13" t="n"/>
      <c r="E58" s="28" t="n"/>
      <c r="F58" s="15" t="n"/>
      <c r="G58" s="29">
        <f>IF(OR(A58="",F58=""),"",IFERROR(A58+F58,""))</f>
        <v/>
      </c>
      <c r="H58" s="28" t="n"/>
      <c r="I58" s="28" t="n"/>
      <c r="J58" s="25">
        <f>IF(OR(A58="",E58=""),"",IFERROR(E58-SUM(H58:I58),""))</f>
        <v/>
      </c>
      <c r="K58" s="10">
        <f>IF(OR(A58="",E58="",J58=""),"",IF(ABS(J58)&lt;=Premissas!$B$4,"Concluído",IF(J58&lt;0-Premissas!$B$4,"Excedente a conferir",IF(AND(G58&lt;&gt;"",TODAY()&gt;G58),"Em atraso",IF(SUM(H58:I58)=0,"Em aberto","Parcial")))))</f>
        <v/>
      </c>
      <c r="L58" s="10">
        <f>IF(OR(A58="",E58=""),"",IF(E58&gt;Premissas!$B$5,"Valor acima do limite, conferir",IF(AND(F58&lt;&gt;"",F58&gt;Premissas!$B$6),"Prazo acima do limite, conferir",IF(AND(J58&lt;&gt;"",J58&lt;0-Premissas!$B$4),"Gastos acima do adiantamento, conferir",""))))</f>
        <v/>
      </c>
    </row>
    <row r="59" ht="30" customHeight="1">
      <c r="A59" s="27" t="n"/>
      <c r="B59" s="13" t="n"/>
      <c r="C59" s="13" t="n"/>
      <c r="D59" s="13" t="n"/>
      <c r="E59" s="28" t="n"/>
      <c r="F59" s="15" t="n"/>
      <c r="G59" s="30">
        <f>IF(OR(A59="",F59=""),"",IFERROR(A59+F59,""))</f>
        <v/>
      </c>
      <c r="H59" s="28" t="n"/>
      <c r="I59" s="28" t="n"/>
      <c r="J59" s="26">
        <f>IF(OR(A59="",E59=""),"",IFERROR(E59-SUM(H59:I59),""))</f>
        <v/>
      </c>
      <c r="K59" s="9">
        <f>IF(OR(A59="",E59="",J59=""),"",IF(ABS(J59)&lt;=Premissas!$B$4,"Concluído",IF(J59&lt;0-Premissas!$B$4,"Excedente a conferir",IF(AND(G59&lt;&gt;"",TODAY()&gt;G59),"Em atraso",IF(SUM(H59:I59)=0,"Em aberto","Parcial")))))</f>
        <v/>
      </c>
      <c r="L59" s="9">
        <f>IF(OR(A59="",E59=""),"",IF(E59&gt;Premissas!$B$5,"Valor acima do limite, conferir",IF(AND(F59&lt;&gt;"",F59&gt;Premissas!$B$6),"Prazo acima do limite, conferir",IF(AND(J59&lt;&gt;"",J59&lt;0-Premissas!$B$4),"Gastos acima do adiantamento, conferir",""))))</f>
        <v/>
      </c>
    </row>
    <row r="60" ht="30" customHeight="1">
      <c r="A60" s="27" t="n"/>
      <c r="B60" s="13" t="n"/>
      <c r="C60" s="13" t="n"/>
      <c r="D60" s="13" t="n"/>
      <c r="E60" s="28" t="n"/>
      <c r="F60" s="15" t="n"/>
      <c r="G60" s="29">
        <f>IF(OR(A60="",F60=""),"",IFERROR(A60+F60,""))</f>
        <v/>
      </c>
      <c r="H60" s="28" t="n"/>
      <c r="I60" s="28" t="n"/>
      <c r="J60" s="25">
        <f>IF(OR(A60="",E60=""),"",IFERROR(E60-SUM(H60:I60),""))</f>
        <v/>
      </c>
      <c r="K60" s="10">
        <f>IF(OR(A60="",E60="",J60=""),"",IF(ABS(J60)&lt;=Premissas!$B$4,"Concluído",IF(J60&lt;0-Premissas!$B$4,"Excedente a conferir",IF(AND(G60&lt;&gt;"",TODAY()&gt;G60),"Em atraso",IF(SUM(H60:I60)=0,"Em aberto","Parcial")))))</f>
        <v/>
      </c>
      <c r="L60" s="10">
        <f>IF(OR(A60="",E60=""),"",IF(E60&gt;Premissas!$B$5,"Valor acima do limite, conferir",IF(AND(F60&lt;&gt;"",F60&gt;Premissas!$B$6),"Prazo acima do limite, conferir",IF(AND(J60&lt;&gt;"",J60&lt;0-Premissas!$B$4),"Gastos acima do adiantamento, conferir",""))))</f>
        <v/>
      </c>
    </row>
    <row r="61" ht="30" customHeight="1">
      <c r="A61" s="27" t="n"/>
      <c r="B61" s="13" t="n"/>
      <c r="C61" s="13" t="n"/>
      <c r="D61" s="13" t="n"/>
      <c r="E61" s="28" t="n"/>
      <c r="F61" s="15" t="n"/>
      <c r="G61" s="30">
        <f>IF(OR(A61="",F61=""),"",IFERROR(A61+F61,""))</f>
        <v/>
      </c>
      <c r="H61" s="28" t="n"/>
      <c r="I61" s="28" t="n"/>
      <c r="J61" s="26">
        <f>IF(OR(A61="",E61=""),"",IFERROR(E61-SUM(H61:I61),""))</f>
        <v/>
      </c>
      <c r="K61" s="9">
        <f>IF(OR(A61="",E61="",J61=""),"",IF(ABS(J61)&lt;=Premissas!$B$4,"Concluído",IF(J61&lt;0-Premissas!$B$4,"Excedente a conferir",IF(AND(G61&lt;&gt;"",TODAY()&gt;G61),"Em atraso",IF(SUM(H61:I61)=0,"Em aberto","Parcial")))))</f>
        <v/>
      </c>
      <c r="L61" s="9">
        <f>IF(OR(A61="",E61=""),"",IF(E61&gt;Premissas!$B$5,"Valor acima do limite, conferir",IF(AND(F61&lt;&gt;"",F61&gt;Premissas!$B$6),"Prazo acima do limite, conferir",IF(AND(J61&lt;&gt;"",J61&lt;0-Premissas!$B$4),"Gastos acima do adiantamento, conferir",""))))</f>
        <v/>
      </c>
    </row>
    <row r="62" ht="30" customHeight="1">
      <c r="A62" s="27" t="n"/>
      <c r="B62" s="13" t="n"/>
      <c r="C62" s="13" t="n"/>
      <c r="D62" s="13" t="n"/>
      <c r="E62" s="28" t="n"/>
      <c r="F62" s="15" t="n"/>
      <c r="G62" s="29">
        <f>IF(OR(A62="",F62=""),"",IFERROR(A62+F62,""))</f>
        <v/>
      </c>
      <c r="H62" s="28" t="n"/>
      <c r="I62" s="28" t="n"/>
      <c r="J62" s="25">
        <f>IF(OR(A62="",E62=""),"",IFERROR(E62-SUM(H62:I62),""))</f>
        <v/>
      </c>
      <c r="K62" s="10">
        <f>IF(OR(A62="",E62="",J62=""),"",IF(ABS(J62)&lt;=Premissas!$B$4,"Concluído",IF(J62&lt;0-Premissas!$B$4,"Excedente a conferir",IF(AND(G62&lt;&gt;"",TODAY()&gt;G62),"Em atraso",IF(SUM(H62:I62)=0,"Em aberto","Parcial")))))</f>
        <v/>
      </c>
      <c r="L62" s="10">
        <f>IF(OR(A62="",E62=""),"",IF(E62&gt;Premissas!$B$5,"Valor acima do limite, conferir",IF(AND(F62&lt;&gt;"",F62&gt;Premissas!$B$6),"Prazo acima do limite, conferir",IF(AND(J62&lt;&gt;"",J62&lt;0-Premissas!$B$4),"Gastos acima do adiantamento, conferir",""))))</f>
        <v/>
      </c>
    </row>
    <row r="63" ht="30" customHeight="1">
      <c r="A63" s="27" t="n"/>
      <c r="B63" s="13" t="n"/>
      <c r="C63" s="13" t="n"/>
      <c r="D63" s="13" t="n"/>
      <c r="E63" s="28" t="n"/>
      <c r="F63" s="15" t="n"/>
      <c r="G63" s="30">
        <f>IF(OR(A63="",F63=""),"",IFERROR(A63+F63,""))</f>
        <v/>
      </c>
      <c r="H63" s="28" t="n"/>
      <c r="I63" s="28" t="n"/>
      <c r="J63" s="26">
        <f>IF(OR(A63="",E63=""),"",IFERROR(E63-SUM(H63:I63),""))</f>
        <v/>
      </c>
      <c r="K63" s="9">
        <f>IF(OR(A63="",E63="",J63=""),"",IF(ABS(J63)&lt;=Premissas!$B$4,"Concluído",IF(J63&lt;0-Premissas!$B$4,"Excedente a conferir",IF(AND(G63&lt;&gt;"",TODAY()&gt;G63),"Em atraso",IF(SUM(H63:I63)=0,"Em aberto","Parcial")))))</f>
        <v/>
      </c>
      <c r="L63" s="9">
        <f>IF(OR(A63="",E63=""),"",IF(E63&gt;Premissas!$B$5,"Valor acima do limite, conferir",IF(AND(F63&lt;&gt;"",F63&gt;Premissas!$B$6),"Prazo acima do limite, conferir",IF(AND(J63&lt;&gt;"",J63&lt;0-Premissas!$B$4),"Gastos acima do adiantamento, conferir",""))))</f>
        <v/>
      </c>
    </row>
    <row r="64" ht="30" customHeight="1">
      <c r="A64" s="27" t="n"/>
      <c r="B64" s="13" t="n"/>
      <c r="C64" s="13" t="n"/>
      <c r="D64" s="13" t="n"/>
      <c r="E64" s="28" t="n"/>
      <c r="F64" s="15" t="n"/>
      <c r="G64" s="29">
        <f>IF(OR(A64="",F64=""),"",IFERROR(A64+F64,""))</f>
        <v/>
      </c>
      <c r="H64" s="28" t="n"/>
      <c r="I64" s="28" t="n"/>
      <c r="J64" s="25">
        <f>IF(OR(A64="",E64=""),"",IFERROR(E64-SUM(H64:I64),""))</f>
        <v/>
      </c>
      <c r="K64" s="10">
        <f>IF(OR(A64="",E64="",J64=""),"",IF(ABS(J64)&lt;=Premissas!$B$4,"Concluído",IF(J64&lt;0-Premissas!$B$4,"Excedente a conferir",IF(AND(G64&lt;&gt;"",TODAY()&gt;G64),"Em atraso",IF(SUM(H64:I64)=0,"Em aberto","Parcial")))))</f>
        <v/>
      </c>
      <c r="L64" s="10">
        <f>IF(OR(A64="",E64=""),"",IF(E64&gt;Premissas!$B$5,"Valor acima do limite, conferir",IF(AND(F64&lt;&gt;"",F64&gt;Premissas!$B$6),"Prazo acima do limite, conferir",IF(AND(J64&lt;&gt;"",J64&lt;0-Premissas!$B$4),"Gastos acima do adiantamento, conferir",""))))</f>
        <v/>
      </c>
    </row>
    <row r="65" ht="30" customHeight="1">
      <c r="A65" s="27" t="n"/>
      <c r="B65" s="13" t="n"/>
      <c r="C65" s="13" t="n"/>
      <c r="D65" s="13" t="n"/>
      <c r="E65" s="28" t="n"/>
      <c r="F65" s="15" t="n"/>
      <c r="G65" s="30">
        <f>IF(OR(A65="",F65=""),"",IFERROR(A65+F65,""))</f>
        <v/>
      </c>
      <c r="H65" s="28" t="n"/>
      <c r="I65" s="28" t="n"/>
      <c r="J65" s="26">
        <f>IF(OR(A65="",E65=""),"",IFERROR(E65-SUM(H65:I65),""))</f>
        <v/>
      </c>
      <c r="K65" s="9">
        <f>IF(OR(A65="",E65="",J65=""),"",IF(ABS(J65)&lt;=Premissas!$B$4,"Concluído",IF(J65&lt;0-Premissas!$B$4,"Excedente a conferir",IF(AND(G65&lt;&gt;"",TODAY()&gt;G65),"Em atraso",IF(SUM(H65:I65)=0,"Em aberto","Parcial")))))</f>
        <v/>
      </c>
      <c r="L65" s="9">
        <f>IF(OR(A65="",E65=""),"",IF(E65&gt;Premissas!$B$5,"Valor acima do limite, conferir",IF(AND(F65&lt;&gt;"",F65&gt;Premissas!$B$6),"Prazo acima do limite, conferir",IF(AND(J65&lt;&gt;"",J65&lt;0-Premissas!$B$4),"Gastos acima do adiantamento, conferir",""))))</f>
        <v/>
      </c>
    </row>
    <row r="66" ht="30" customHeight="1">
      <c r="A66" s="27" t="n"/>
      <c r="B66" s="13" t="n"/>
      <c r="C66" s="13" t="n"/>
      <c r="D66" s="13" t="n"/>
      <c r="E66" s="28" t="n"/>
      <c r="F66" s="15" t="n"/>
      <c r="G66" s="29">
        <f>IF(OR(A66="",F66=""),"",IFERROR(A66+F66,""))</f>
        <v/>
      </c>
      <c r="H66" s="28" t="n"/>
      <c r="I66" s="28" t="n"/>
      <c r="J66" s="25">
        <f>IF(OR(A66="",E66=""),"",IFERROR(E66-SUM(H66:I66),""))</f>
        <v/>
      </c>
      <c r="K66" s="10">
        <f>IF(OR(A66="",E66="",J66=""),"",IF(ABS(J66)&lt;=Premissas!$B$4,"Concluído",IF(J66&lt;0-Premissas!$B$4,"Excedente a conferir",IF(AND(G66&lt;&gt;"",TODAY()&gt;G66),"Em atraso",IF(SUM(H66:I66)=0,"Em aberto","Parcial")))))</f>
        <v/>
      </c>
      <c r="L66" s="10">
        <f>IF(OR(A66="",E66=""),"",IF(E66&gt;Premissas!$B$5,"Valor acima do limite, conferir",IF(AND(F66&lt;&gt;"",F66&gt;Premissas!$B$6),"Prazo acima do limite, conferir",IF(AND(J66&lt;&gt;"",J66&lt;0-Premissas!$B$4),"Gastos acima do adiantamento, conferir",""))))</f>
        <v/>
      </c>
    </row>
    <row r="67" ht="30" customHeight="1">
      <c r="A67" s="27" t="n"/>
      <c r="B67" s="13" t="n"/>
      <c r="C67" s="13" t="n"/>
      <c r="D67" s="13" t="n"/>
      <c r="E67" s="28" t="n"/>
      <c r="F67" s="15" t="n"/>
      <c r="G67" s="30">
        <f>IF(OR(A67="",F67=""),"",IFERROR(A67+F67,""))</f>
        <v/>
      </c>
      <c r="H67" s="28" t="n"/>
      <c r="I67" s="28" t="n"/>
      <c r="J67" s="26">
        <f>IF(OR(A67="",E67=""),"",IFERROR(E67-SUM(H67:I67),""))</f>
        <v/>
      </c>
      <c r="K67" s="9">
        <f>IF(OR(A67="",E67="",J67=""),"",IF(ABS(J67)&lt;=Premissas!$B$4,"Concluído",IF(J67&lt;0-Premissas!$B$4,"Excedente a conferir",IF(AND(G67&lt;&gt;"",TODAY()&gt;G67),"Em atraso",IF(SUM(H67:I67)=0,"Em aberto","Parcial")))))</f>
        <v/>
      </c>
      <c r="L67" s="9">
        <f>IF(OR(A67="",E67=""),"",IF(E67&gt;Premissas!$B$5,"Valor acima do limite, conferir",IF(AND(F67&lt;&gt;"",F67&gt;Premissas!$B$6),"Prazo acima do limite, conferir",IF(AND(J67&lt;&gt;"",J67&lt;0-Premissas!$B$4),"Gastos acima do adiantamento, conferir",""))))</f>
        <v/>
      </c>
    </row>
    <row r="68" ht="30" customHeight="1">
      <c r="A68" s="27" t="n"/>
      <c r="B68" s="13" t="n"/>
      <c r="C68" s="13" t="n"/>
      <c r="D68" s="13" t="n"/>
      <c r="E68" s="28" t="n"/>
      <c r="F68" s="15" t="n"/>
      <c r="G68" s="29">
        <f>IF(OR(A68="",F68=""),"",IFERROR(A68+F68,""))</f>
        <v/>
      </c>
      <c r="H68" s="28" t="n"/>
      <c r="I68" s="28" t="n"/>
      <c r="J68" s="25">
        <f>IF(OR(A68="",E68=""),"",IFERROR(E68-SUM(H68:I68),""))</f>
        <v/>
      </c>
      <c r="K68" s="10">
        <f>IF(OR(A68="",E68="",J68=""),"",IF(ABS(J68)&lt;=Premissas!$B$4,"Concluído",IF(J68&lt;0-Premissas!$B$4,"Excedente a conferir",IF(AND(G68&lt;&gt;"",TODAY()&gt;G68),"Em atraso",IF(SUM(H68:I68)=0,"Em aberto","Parcial")))))</f>
        <v/>
      </c>
      <c r="L68" s="10">
        <f>IF(OR(A68="",E68=""),"",IF(E68&gt;Premissas!$B$5,"Valor acima do limite, conferir",IF(AND(F68&lt;&gt;"",F68&gt;Premissas!$B$6),"Prazo acima do limite, conferir",IF(AND(J68&lt;&gt;"",J68&lt;0-Premissas!$B$4),"Gastos acima do adiantamento, conferir",""))))</f>
        <v/>
      </c>
    </row>
    <row r="69" ht="30" customHeight="1">
      <c r="A69" s="27" t="n"/>
      <c r="B69" s="13" t="n"/>
      <c r="C69" s="13" t="n"/>
      <c r="D69" s="13" t="n"/>
      <c r="E69" s="28" t="n"/>
      <c r="F69" s="15" t="n"/>
      <c r="G69" s="30">
        <f>IF(OR(A69="",F69=""),"",IFERROR(A69+F69,""))</f>
        <v/>
      </c>
      <c r="H69" s="28" t="n"/>
      <c r="I69" s="28" t="n"/>
      <c r="J69" s="26">
        <f>IF(OR(A69="",E69=""),"",IFERROR(E69-SUM(H69:I69),""))</f>
        <v/>
      </c>
      <c r="K69" s="9">
        <f>IF(OR(A69="",E69="",J69=""),"",IF(ABS(J69)&lt;=Premissas!$B$4,"Concluído",IF(J69&lt;0-Premissas!$B$4,"Excedente a conferir",IF(AND(G69&lt;&gt;"",TODAY()&gt;G69),"Em atraso",IF(SUM(H69:I69)=0,"Em aberto","Parcial")))))</f>
        <v/>
      </c>
      <c r="L69" s="9">
        <f>IF(OR(A69="",E69=""),"",IF(E69&gt;Premissas!$B$5,"Valor acima do limite, conferir",IF(AND(F69&lt;&gt;"",F69&gt;Premissas!$B$6),"Prazo acima do limite, conferir",IF(AND(J69&lt;&gt;"",J69&lt;0-Premissas!$B$4),"Gastos acima do adiantamento, conferir",""))))</f>
        <v/>
      </c>
    </row>
    <row r="70" ht="30" customHeight="1">
      <c r="A70" s="27" t="n"/>
      <c r="B70" s="13" t="n"/>
      <c r="C70" s="13" t="n"/>
      <c r="D70" s="13" t="n"/>
      <c r="E70" s="28" t="n"/>
      <c r="F70" s="15" t="n"/>
      <c r="G70" s="29">
        <f>IF(OR(A70="",F70=""),"",IFERROR(A70+F70,""))</f>
        <v/>
      </c>
      <c r="H70" s="28" t="n"/>
      <c r="I70" s="28" t="n"/>
      <c r="J70" s="25">
        <f>IF(OR(A70="",E70=""),"",IFERROR(E70-SUM(H70:I70),""))</f>
        <v/>
      </c>
      <c r="K70" s="10">
        <f>IF(OR(A70="",E70="",J70=""),"",IF(ABS(J70)&lt;=Premissas!$B$4,"Concluído",IF(J70&lt;0-Premissas!$B$4,"Excedente a conferir",IF(AND(G70&lt;&gt;"",TODAY()&gt;G70),"Em atraso",IF(SUM(H70:I70)=0,"Em aberto","Parcial")))))</f>
        <v/>
      </c>
      <c r="L70" s="10">
        <f>IF(OR(A70="",E70=""),"",IF(E70&gt;Premissas!$B$5,"Valor acima do limite, conferir",IF(AND(F70&lt;&gt;"",F70&gt;Premissas!$B$6),"Prazo acima do limite, conferir",IF(AND(J70&lt;&gt;"",J70&lt;0-Premissas!$B$4),"Gastos acima do adiantamento, conferir",""))))</f>
        <v/>
      </c>
    </row>
    <row r="71" ht="30" customHeight="1">
      <c r="A71" s="27" t="n"/>
      <c r="B71" s="13" t="n"/>
      <c r="C71" s="13" t="n"/>
      <c r="D71" s="13" t="n"/>
      <c r="E71" s="28" t="n"/>
      <c r="F71" s="15" t="n"/>
      <c r="G71" s="30">
        <f>IF(OR(A71="",F71=""),"",IFERROR(A71+F71,""))</f>
        <v/>
      </c>
      <c r="H71" s="28" t="n"/>
      <c r="I71" s="28" t="n"/>
      <c r="J71" s="26">
        <f>IF(OR(A71="",E71=""),"",IFERROR(E71-SUM(H71:I71),""))</f>
        <v/>
      </c>
      <c r="K71" s="9">
        <f>IF(OR(A71="",E71="",J71=""),"",IF(ABS(J71)&lt;=Premissas!$B$4,"Concluído",IF(J71&lt;0-Premissas!$B$4,"Excedente a conferir",IF(AND(G71&lt;&gt;"",TODAY()&gt;G71),"Em atraso",IF(SUM(H71:I71)=0,"Em aberto","Parcial")))))</f>
        <v/>
      </c>
      <c r="L71" s="9">
        <f>IF(OR(A71="",E71=""),"",IF(E71&gt;Premissas!$B$5,"Valor acima do limite, conferir",IF(AND(F71&lt;&gt;"",F71&gt;Premissas!$B$6),"Prazo acima do limite, conferir",IF(AND(J71&lt;&gt;"",J71&lt;0-Premissas!$B$4),"Gastos acima do adiantamento, conferir",""))))</f>
        <v/>
      </c>
    </row>
    <row r="72" ht="30" customHeight="1">
      <c r="A72" s="27" t="n"/>
      <c r="B72" s="13" t="n"/>
      <c r="C72" s="13" t="n"/>
      <c r="D72" s="13" t="n"/>
      <c r="E72" s="28" t="n"/>
      <c r="F72" s="15" t="n"/>
      <c r="G72" s="29">
        <f>IF(OR(A72="",F72=""),"",IFERROR(A72+F72,""))</f>
        <v/>
      </c>
      <c r="H72" s="28" t="n"/>
      <c r="I72" s="28" t="n"/>
      <c r="J72" s="25">
        <f>IF(OR(A72="",E72=""),"",IFERROR(E72-SUM(H72:I72),""))</f>
        <v/>
      </c>
      <c r="K72" s="10">
        <f>IF(OR(A72="",E72="",J72=""),"",IF(ABS(J72)&lt;=Premissas!$B$4,"Concluído",IF(J72&lt;0-Premissas!$B$4,"Excedente a conferir",IF(AND(G72&lt;&gt;"",TODAY()&gt;G72),"Em atraso",IF(SUM(H72:I72)=0,"Em aberto","Parcial")))))</f>
        <v/>
      </c>
      <c r="L72" s="10">
        <f>IF(OR(A72="",E72=""),"",IF(E72&gt;Premissas!$B$5,"Valor acima do limite, conferir",IF(AND(F72&lt;&gt;"",F72&gt;Premissas!$B$6),"Prazo acima do limite, conferir",IF(AND(J72&lt;&gt;"",J72&lt;0-Premissas!$B$4),"Gastos acima do adiantamento, conferir",""))))</f>
        <v/>
      </c>
    </row>
    <row r="73" ht="30" customHeight="1">
      <c r="A73" s="27" t="n"/>
      <c r="B73" s="13" t="n"/>
      <c r="C73" s="13" t="n"/>
      <c r="D73" s="13" t="n"/>
      <c r="E73" s="28" t="n"/>
      <c r="F73" s="15" t="n"/>
      <c r="G73" s="30">
        <f>IF(OR(A73="",F73=""),"",IFERROR(A73+F73,""))</f>
        <v/>
      </c>
      <c r="H73" s="28" t="n"/>
      <c r="I73" s="28" t="n"/>
      <c r="J73" s="26">
        <f>IF(OR(A73="",E73=""),"",IFERROR(E73-SUM(H73:I73),""))</f>
        <v/>
      </c>
      <c r="K73" s="9">
        <f>IF(OR(A73="",E73="",J73=""),"",IF(ABS(J73)&lt;=Premissas!$B$4,"Concluído",IF(J73&lt;0-Premissas!$B$4,"Excedente a conferir",IF(AND(G73&lt;&gt;"",TODAY()&gt;G73),"Em atraso",IF(SUM(H73:I73)=0,"Em aberto","Parcial")))))</f>
        <v/>
      </c>
      <c r="L73" s="9">
        <f>IF(OR(A73="",E73=""),"",IF(E73&gt;Premissas!$B$5,"Valor acima do limite, conferir",IF(AND(F73&lt;&gt;"",F73&gt;Premissas!$B$6),"Prazo acima do limite, conferir",IF(AND(J73&lt;&gt;"",J73&lt;0-Premissas!$B$4),"Gastos acima do adiantamento, conferir",""))))</f>
        <v/>
      </c>
    </row>
    <row r="74" ht="30" customHeight="1">
      <c r="A74" s="27" t="n"/>
      <c r="B74" s="13" t="n"/>
      <c r="C74" s="13" t="n"/>
      <c r="D74" s="13" t="n"/>
      <c r="E74" s="28" t="n"/>
      <c r="F74" s="15" t="n"/>
      <c r="G74" s="29">
        <f>IF(OR(A74="",F74=""),"",IFERROR(A74+F74,""))</f>
        <v/>
      </c>
      <c r="H74" s="28" t="n"/>
      <c r="I74" s="28" t="n"/>
      <c r="J74" s="25">
        <f>IF(OR(A74="",E74=""),"",IFERROR(E74-SUM(H74:I74),""))</f>
        <v/>
      </c>
      <c r="K74" s="10">
        <f>IF(OR(A74="",E74="",J74=""),"",IF(ABS(J74)&lt;=Premissas!$B$4,"Concluído",IF(J74&lt;0-Premissas!$B$4,"Excedente a conferir",IF(AND(G74&lt;&gt;"",TODAY()&gt;G74),"Em atraso",IF(SUM(H74:I74)=0,"Em aberto","Parcial")))))</f>
        <v/>
      </c>
      <c r="L74" s="10">
        <f>IF(OR(A74="",E74=""),"",IF(E74&gt;Premissas!$B$5,"Valor acima do limite, conferir",IF(AND(F74&lt;&gt;"",F74&gt;Premissas!$B$6),"Prazo acima do limite, conferir",IF(AND(J74&lt;&gt;"",J74&lt;0-Premissas!$B$4),"Gastos acima do adiantamento, conferir",""))))</f>
        <v/>
      </c>
    </row>
    <row r="75" ht="30" customHeight="1">
      <c r="A75" s="27" t="n"/>
      <c r="B75" s="13" t="n"/>
      <c r="C75" s="13" t="n"/>
      <c r="D75" s="13" t="n"/>
      <c r="E75" s="28" t="n"/>
      <c r="F75" s="15" t="n"/>
      <c r="G75" s="30">
        <f>IF(OR(A75="",F75=""),"",IFERROR(A75+F75,""))</f>
        <v/>
      </c>
      <c r="H75" s="28" t="n"/>
      <c r="I75" s="28" t="n"/>
      <c r="J75" s="26">
        <f>IF(OR(A75="",E75=""),"",IFERROR(E75-SUM(H75:I75),""))</f>
        <v/>
      </c>
      <c r="K75" s="9">
        <f>IF(OR(A75="",E75="",J75=""),"",IF(ABS(J75)&lt;=Premissas!$B$4,"Concluído",IF(J75&lt;0-Premissas!$B$4,"Excedente a conferir",IF(AND(G75&lt;&gt;"",TODAY()&gt;G75),"Em atraso",IF(SUM(H75:I75)=0,"Em aberto","Parcial")))))</f>
        <v/>
      </c>
      <c r="L75" s="9">
        <f>IF(OR(A75="",E75=""),"",IF(E75&gt;Premissas!$B$5,"Valor acima do limite, conferir",IF(AND(F75&lt;&gt;"",F75&gt;Premissas!$B$6),"Prazo acima do limite, conferir",IF(AND(J75&lt;&gt;"",J75&lt;0-Premissas!$B$4),"Gastos acima do adiantamento, conferir",""))))</f>
        <v/>
      </c>
    </row>
    <row r="76" ht="30" customHeight="1">
      <c r="A76" s="27" t="n"/>
      <c r="B76" s="13" t="n"/>
      <c r="C76" s="13" t="n"/>
      <c r="D76" s="13" t="n"/>
      <c r="E76" s="28" t="n"/>
      <c r="F76" s="15" t="n"/>
      <c r="G76" s="29">
        <f>IF(OR(A76="",F76=""),"",IFERROR(A76+F76,""))</f>
        <v/>
      </c>
      <c r="H76" s="28" t="n"/>
      <c r="I76" s="28" t="n"/>
      <c r="J76" s="25">
        <f>IF(OR(A76="",E76=""),"",IFERROR(E76-SUM(H76:I76),""))</f>
        <v/>
      </c>
      <c r="K76" s="10">
        <f>IF(OR(A76="",E76="",J76=""),"",IF(ABS(J76)&lt;=Premissas!$B$4,"Concluído",IF(J76&lt;0-Premissas!$B$4,"Excedente a conferir",IF(AND(G76&lt;&gt;"",TODAY()&gt;G76),"Em atraso",IF(SUM(H76:I76)=0,"Em aberto","Parcial")))))</f>
        <v/>
      </c>
      <c r="L76" s="10">
        <f>IF(OR(A76="",E76=""),"",IF(E76&gt;Premissas!$B$5,"Valor acima do limite, conferir",IF(AND(F76&lt;&gt;"",F76&gt;Premissas!$B$6),"Prazo acima do limite, conferir",IF(AND(J76&lt;&gt;"",J76&lt;0-Premissas!$B$4),"Gastos acima do adiantamento, conferir",""))))</f>
        <v/>
      </c>
    </row>
    <row r="77" ht="30" customHeight="1">
      <c r="A77" s="27" t="n"/>
      <c r="B77" s="13" t="n"/>
      <c r="C77" s="13" t="n"/>
      <c r="D77" s="13" t="n"/>
      <c r="E77" s="28" t="n"/>
      <c r="F77" s="15" t="n"/>
      <c r="G77" s="30">
        <f>IF(OR(A77="",F77=""),"",IFERROR(A77+F77,""))</f>
        <v/>
      </c>
      <c r="H77" s="28" t="n"/>
      <c r="I77" s="28" t="n"/>
      <c r="J77" s="26">
        <f>IF(OR(A77="",E77=""),"",IFERROR(E77-SUM(H77:I77),""))</f>
        <v/>
      </c>
      <c r="K77" s="9">
        <f>IF(OR(A77="",E77="",J77=""),"",IF(ABS(J77)&lt;=Premissas!$B$4,"Concluído",IF(J77&lt;0-Premissas!$B$4,"Excedente a conferir",IF(AND(G77&lt;&gt;"",TODAY()&gt;G77),"Em atraso",IF(SUM(H77:I77)=0,"Em aberto","Parcial")))))</f>
        <v/>
      </c>
      <c r="L77" s="9">
        <f>IF(OR(A77="",E77=""),"",IF(E77&gt;Premissas!$B$5,"Valor acima do limite, conferir",IF(AND(F77&lt;&gt;"",F77&gt;Premissas!$B$6),"Prazo acima do limite, conferir",IF(AND(J77&lt;&gt;"",J77&lt;0-Premissas!$B$4),"Gastos acima do adiantamento, conferir",""))))</f>
        <v/>
      </c>
    </row>
    <row r="78" ht="30" customHeight="1">
      <c r="A78" s="27" t="n"/>
      <c r="B78" s="13" t="n"/>
      <c r="C78" s="13" t="n"/>
      <c r="D78" s="13" t="n"/>
      <c r="E78" s="28" t="n"/>
      <c r="F78" s="15" t="n"/>
      <c r="G78" s="29">
        <f>IF(OR(A78="",F78=""),"",IFERROR(A78+F78,""))</f>
        <v/>
      </c>
      <c r="H78" s="28" t="n"/>
      <c r="I78" s="28" t="n"/>
      <c r="J78" s="25">
        <f>IF(OR(A78="",E78=""),"",IFERROR(E78-SUM(H78:I78),""))</f>
        <v/>
      </c>
      <c r="K78" s="10">
        <f>IF(OR(A78="",E78="",J78=""),"",IF(ABS(J78)&lt;=Premissas!$B$4,"Concluído",IF(J78&lt;0-Premissas!$B$4,"Excedente a conferir",IF(AND(G78&lt;&gt;"",TODAY()&gt;G78),"Em atraso",IF(SUM(H78:I78)=0,"Em aberto","Parcial")))))</f>
        <v/>
      </c>
      <c r="L78" s="10">
        <f>IF(OR(A78="",E78=""),"",IF(E78&gt;Premissas!$B$5,"Valor acima do limite, conferir",IF(AND(F78&lt;&gt;"",F78&gt;Premissas!$B$6),"Prazo acima do limite, conferir",IF(AND(J78&lt;&gt;"",J78&lt;0-Premissas!$B$4),"Gastos acima do adiantamento, conferir",""))))</f>
        <v/>
      </c>
    </row>
    <row r="79" ht="30" customHeight="1">
      <c r="A79" s="27" t="n"/>
      <c r="B79" s="13" t="n"/>
      <c r="C79" s="13" t="n"/>
      <c r="D79" s="13" t="n"/>
      <c r="E79" s="28" t="n"/>
      <c r="F79" s="15" t="n"/>
      <c r="G79" s="30">
        <f>IF(OR(A79="",F79=""),"",IFERROR(A79+F79,""))</f>
        <v/>
      </c>
      <c r="H79" s="28" t="n"/>
      <c r="I79" s="28" t="n"/>
      <c r="J79" s="26">
        <f>IF(OR(A79="",E79=""),"",IFERROR(E79-SUM(H79:I79),""))</f>
        <v/>
      </c>
      <c r="K79" s="9">
        <f>IF(OR(A79="",E79="",J79=""),"",IF(ABS(J79)&lt;=Premissas!$B$4,"Concluído",IF(J79&lt;0-Premissas!$B$4,"Excedente a conferir",IF(AND(G79&lt;&gt;"",TODAY()&gt;G79),"Em atraso",IF(SUM(H79:I79)=0,"Em aberto","Parcial")))))</f>
        <v/>
      </c>
      <c r="L79" s="9">
        <f>IF(OR(A79="",E79=""),"",IF(E79&gt;Premissas!$B$5,"Valor acima do limite, conferir",IF(AND(F79&lt;&gt;"",F79&gt;Premissas!$B$6),"Prazo acima do limite, conferir",IF(AND(J79&lt;&gt;"",J79&lt;0-Premissas!$B$4),"Gastos acima do adiantamento, conferir",""))))</f>
        <v/>
      </c>
    </row>
    <row r="80" ht="30" customHeight="1">
      <c r="A80" s="27" t="n"/>
      <c r="B80" s="13" t="n"/>
      <c r="C80" s="13" t="n"/>
      <c r="D80" s="13" t="n"/>
      <c r="E80" s="28" t="n"/>
      <c r="F80" s="15" t="n"/>
      <c r="G80" s="29">
        <f>IF(OR(A80="",F80=""),"",IFERROR(A80+F80,""))</f>
        <v/>
      </c>
      <c r="H80" s="28" t="n"/>
      <c r="I80" s="28" t="n"/>
      <c r="J80" s="25">
        <f>IF(OR(A80="",E80=""),"",IFERROR(E80-SUM(H80:I80),""))</f>
        <v/>
      </c>
      <c r="K80" s="10">
        <f>IF(OR(A80="",E80="",J80=""),"",IF(ABS(J80)&lt;=Premissas!$B$4,"Concluído",IF(J80&lt;0-Premissas!$B$4,"Excedente a conferir",IF(AND(G80&lt;&gt;"",TODAY()&gt;G80),"Em atraso",IF(SUM(H80:I80)=0,"Em aberto","Parcial")))))</f>
        <v/>
      </c>
      <c r="L80" s="10">
        <f>IF(OR(A80="",E80=""),"",IF(E80&gt;Premissas!$B$5,"Valor acima do limite, conferir",IF(AND(F80&lt;&gt;"",F80&gt;Premissas!$B$6),"Prazo acima do limite, conferir",IF(AND(J80&lt;&gt;"",J80&lt;0-Premissas!$B$4),"Gastos acima do adiantamento, conferir",""))))</f>
        <v/>
      </c>
    </row>
    <row r="81" ht="30" customHeight="1">
      <c r="A81" s="27" t="n"/>
      <c r="B81" s="13" t="n"/>
      <c r="C81" s="13" t="n"/>
      <c r="D81" s="13" t="n"/>
      <c r="E81" s="28" t="n"/>
      <c r="F81" s="15" t="n"/>
      <c r="G81" s="30">
        <f>IF(OR(A81="",F81=""),"",IFERROR(A81+F81,""))</f>
        <v/>
      </c>
      <c r="H81" s="28" t="n"/>
      <c r="I81" s="28" t="n"/>
      <c r="J81" s="26">
        <f>IF(OR(A81="",E81=""),"",IFERROR(E81-SUM(H81:I81),""))</f>
        <v/>
      </c>
      <c r="K81" s="9">
        <f>IF(OR(A81="",E81="",J81=""),"",IF(ABS(J81)&lt;=Premissas!$B$4,"Concluído",IF(J81&lt;0-Premissas!$B$4,"Excedente a conferir",IF(AND(G81&lt;&gt;"",TODAY()&gt;G81),"Em atraso",IF(SUM(H81:I81)=0,"Em aberto","Parcial")))))</f>
        <v/>
      </c>
      <c r="L81" s="9">
        <f>IF(OR(A81="",E81=""),"",IF(E81&gt;Premissas!$B$5,"Valor acima do limite, conferir",IF(AND(F81&lt;&gt;"",F81&gt;Premissas!$B$6),"Prazo acima do limite, conferir",IF(AND(J81&lt;&gt;"",J81&lt;0-Premissas!$B$4),"Gastos acima do adiantamento, conferir",""))))</f>
        <v/>
      </c>
    </row>
    <row r="82" ht="30" customHeight="1">
      <c r="A82" s="27" t="n"/>
      <c r="B82" s="13" t="n"/>
      <c r="C82" s="13" t="n"/>
      <c r="D82" s="13" t="n"/>
      <c r="E82" s="28" t="n"/>
      <c r="F82" s="15" t="n"/>
      <c r="G82" s="29">
        <f>IF(OR(A82="",F82=""),"",IFERROR(A82+F82,""))</f>
        <v/>
      </c>
      <c r="H82" s="28" t="n"/>
      <c r="I82" s="28" t="n"/>
      <c r="J82" s="25">
        <f>IF(OR(A82="",E82=""),"",IFERROR(E82-SUM(H82:I82),""))</f>
        <v/>
      </c>
      <c r="K82" s="10">
        <f>IF(OR(A82="",E82="",J82=""),"",IF(ABS(J82)&lt;=Premissas!$B$4,"Concluído",IF(J82&lt;0-Premissas!$B$4,"Excedente a conferir",IF(AND(G82&lt;&gt;"",TODAY()&gt;G82),"Em atraso",IF(SUM(H82:I82)=0,"Em aberto","Parcial")))))</f>
        <v/>
      </c>
      <c r="L82" s="10">
        <f>IF(OR(A82="",E82=""),"",IF(E82&gt;Premissas!$B$5,"Valor acima do limite, conferir",IF(AND(F82&lt;&gt;"",F82&gt;Premissas!$B$6),"Prazo acima do limite, conferir",IF(AND(J82&lt;&gt;"",J82&lt;0-Premissas!$B$4),"Gastos acima do adiantamento, conferir",""))))</f>
        <v/>
      </c>
    </row>
    <row r="83" ht="30" customHeight="1">
      <c r="A83" s="27" t="n"/>
      <c r="B83" s="13" t="n"/>
      <c r="C83" s="13" t="n"/>
      <c r="D83" s="13" t="n"/>
      <c r="E83" s="28" t="n"/>
      <c r="F83" s="15" t="n"/>
      <c r="G83" s="30">
        <f>IF(OR(A83="",F83=""),"",IFERROR(A83+F83,""))</f>
        <v/>
      </c>
      <c r="H83" s="28" t="n"/>
      <c r="I83" s="28" t="n"/>
      <c r="J83" s="26">
        <f>IF(OR(A83="",E83=""),"",IFERROR(E83-SUM(H83:I83),""))</f>
        <v/>
      </c>
      <c r="K83" s="9">
        <f>IF(OR(A83="",E83="",J83=""),"",IF(ABS(J83)&lt;=Premissas!$B$4,"Concluído",IF(J83&lt;0-Premissas!$B$4,"Excedente a conferir",IF(AND(G83&lt;&gt;"",TODAY()&gt;G83),"Em atraso",IF(SUM(H83:I83)=0,"Em aberto","Parcial")))))</f>
        <v/>
      </c>
      <c r="L83" s="9">
        <f>IF(OR(A83="",E83=""),"",IF(E83&gt;Premissas!$B$5,"Valor acima do limite, conferir",IF(AND(F83&lt;&gt;"",F83&gt;Premissas!$B$6),"Prazo acima do limite, conferir",IF(AND(J83&lt;&gt;"",J83&lt;0-Premissas!$B$4),"Gastos acima do adiantamento, conferir",""))))</f>
        <v/>
      </c>
    </row>
    <row r="84" ht="30" customHeight="1">
      <c r="A84" s="27" t="n"/>
      <c r="B84" s="13" t="n"/>
      <c r="C84" s="13" t="n"/>
      <c r="D84" s="13" t="n"/>
      <c r="E84" s="28" t="n"/>
      <c r="F84" s="15" t="n"/>
      <c r="G84" s="29">
        <f>IF(OR(A84="",F84=""),"",IFERROR(A84+F84,""))</f>
        <v/>
      </c>
      <c r="H84" s="28" t="n"/>
      <c r="I84" s="28" t="n"/>
      <c r="J84" s="25">
        <f>IF(OR(A84="",E84=""),"",IFERROR(E84-SUM(H84:I84),""))</f>
        <v/>
      </c>
      <c r="K84" s="10">
        <f>IF(OR(A84="",E84="",J84=""),"",IF(ABS(J84)&lt;=Premissas!$B$4,"Concluído",IF(J84&lt;0-Premissas!$B$4,"Excedente a conferir",IF(AND(G84&lt;&gt;"",TODAY()&gt;G84),"Em atraso",IF(SUM(H84:I84)=0,"Em aberto","Parcial")))))</f>
        <v/>
      </c>
      <c r="L84" s="10">
        <f>IF(OR(A84="",E84=""),"",IF(E84&gt;Premissas!$B$5,"Valor acima do limite, conferir",IF(AND(F84&lt;&gt;"",F84&gt;Premissas!$B$6),"Prazo acima do limite, conferir",IF(AND(J84&lt;&gt;"",J84&lt;0-Premissas!$B$4),"Gastos acima do adiantamento, conferir",""))))</f>
        <v/>
      </c>
    </row>
    <row r="85" ht="30" customHeight="1">
      <c r="A85" s="27" t="n"/>
      <c r="B85" s="13" t="n"/>
      <c r="C85" s="13" t="n"/>
      <c r="D85" s="13" t="n"/>
      <c r="E85" s="28" t="n"/>
      <c r="F85" s="15" t="n"/>
      <c r="G85" s="30">
        <f>IF(OR(A85="",F85=""),"",IFERROR(A85+F85,""))</f>
        <v/>
      </c>
      <c r="H85" s="28" t="n"/>
      <c r="I85" s="28" t="n"/>
      <c r="J85" s="26">
        <f>IF(OR(A85="",E85=""),"",IFERROR(E85-SUM(H85:I85),""))</f>
        <v/>
      </c>
      <c r="K85" s="9">
        <f>IF(OR(A85="",E85="",J85=""),"",IF(ABS(J85)&lt;=Premissas!$B$4,"Concluído",IF(J85&lt;0-Premissas!$B$4,"Excedente a conferir",IF(AND(G85&lt;&gt;"",TODAY()&gt;G85),"Em atraso",IF(SUM(H85:I85)=0,"Em aberto","Parcial")))))</f>
        <v/>
      </c>
      <c r="L85" s="9">
        <f>IF(OR(A85="",E85=""),"",IF(E85&gt;Premissas!$B$5,"Valor acima do limite, conferir",IF(AND(F85&lt;&gt;"",F85&gt;Premissas!$B$6),"Prazo acima do limite, conferir",IF(AND(J85&lt;&gt;"",J85&lt;0-Premissas!$B$4),"Gastos acima do adiantamento, conferir",""))))</f>
        <v/>
      </c>
    </row>
    <row r="86" ht="30" customHeight="1">
      <c r="A86" s="27" t="n"/>
      <c r="B86" s="13" t="n"/>
      <c r="C86" s="13" t="n"/>
      <c r="D86" s="13" t="n"/>
      <c r="E86" s="28" t="n"/>
      <c r="F86" s="15" t="n"/>
      <c r="G86" s="29">
        <f>IF(OR(A86="",F86=""),"",IFERROR(A86+F86,""))</f>
        <v/>
      </c>
      <c r="H86" s="28" t="n"/>
      <c r="I86" s="28" t="n"/>
      <c r="J86" s="25">
        <f>IF(OR(A86="",E86=""),"",IFERROR(E86-SUM(H86:I86),""))</f>
        <v/>
      </c>
      <c r="K86" s="10">
        <f>IF(OR(A86="",E86="",J86=""),"",IF(ABS(J86)&lt;=Premissas!$B$4,"Concluído",IF(J86&lt;0-Premissas!$B$4,"Excedente a conferir",IF(AND(G86&lt;&gt;"",TODAY()&gt;G86),"Em atraso",IF(SUM(H86:I86)=0,"Em aberto","Parcial")))))</f>
        <v/>
      </c>
      <c r="L86" s="10">
        <f>IF(OR(A86="",E86=""),"",IF(E86&gt;Premissas!$B$5,"Valor acima do limite, conferir",IF(AND(F86&lt;&gt;"",F86&gt;Premissas!$B$6),"Prazo acima do limite, conferir",IF(AND(J86&lt;&gt;"",J86&lt;0-Premissas!$B$4),"Gastos acima do adiantamento, conferir",""))))</f>
        <v/>
      </c>
    </row>
    <row r="87" ht="30" customHeight="1">
      <c r="A87" s="27" t="n"/>
      <c r="B87" s="13" t="n"/>
      <c r="C87" s="13" t="n"/>
      <c r="D87" s="13" t="n"/>
      <c r="E87" s="28" t="n"/>
      <c r="F87" s="15" t="n"/>
      <c r="G87" s="30">
        <f>IF(OR(A87="",F87=""),"",IFERROR(A87+F87,""))</f>
        <v/>
      </c>
      <c r="H87" s="28" t="n"/>
      <c r="I87" s="28" t="n"/>
      <c r="J87" s="26">
        <f>IF(OR(A87="",E87=""),"",IFERROR(E87-SUM(H87:I87),""))</f>
        <v/>
      </c>
      <c r="K87" s="9">
        <f>IF(OR(A87="",E87="",J87=""),"",IF(ABS(J87)&lt;=Premissas!$B$4,"Concluído",IF(J87&lt;0-Premissas!$B$4,"Excedente a conferir",IF(AND(G87&lt;&gt;"",TODAY()&gt;G87),"Em atraso",IF(SUM(H87:I87)=0,"Em aberto","Parcial")))))</f>
        <v/>
      </c>
      <c r="L87" s="9">
        <f>IF(OR(A87="",E87=""),"",IF(E87&gt;Premissas!$B$5,"Valor acima do limite, conferir",IF(AND(F87&lt;&gt;"",F87&gt;Premissas!$B$6),"Prazo acima do limite, conferir",IF(AND(J87&lt;&gt;"",J87&lt;0-Premissas!$B$4),"Gastos acima do adiantamento, conferir",""))))</f>
        <v/>
      </c>
    </row>
    <row r="88" ht="30" customHeight="1">
      <c r="A88" s="27" t="n"/>
      <c r="B88" s="13" t="n"/>
      <c r="C88" s="13" t="n"/>
      <c r="D88" s="13" t="n"/>
      <c r="E88" s="28" t="n"/>
      <c r="F88" s="15" t="n"/>
      <c r="G88" s="29">
        <f>IF(OR(A88="",F88=""),"",IFERROR(A88+F88,""))</f>
        <v/>
      </c>
      <c r="H88" s="28" t="n"/>
      <c r="I88" s="28" t="n"/>
      <c r="J88" s="25">
        <f>IF(OR(A88="",E88=""),"",IFERROR(E88-SUM(H88:I88),""))</f>
        <v/>
      </c>
      <c r="K88" s="10">
        <f>IF(OR(A88="",E88="",J88=""),"",IF(ABS(J88)&lt;=Premissas!$B$4,"Concluído",IF(J88&lt;0-Premissas!$B$4,"Excedente a conferir",IF(AND(G88&lt;&gt;"",TODAY()&gt;G88),"Em atraso",IF(SUM(H88:I88)=0,"Em aberto","Parcial")))))</f>
        <v/>
      </c>
      <c r="L88" s="10">
        <f>IF(OR(A88="",E88=""),"",IF(E88&gt;Premissas!$B$5,"Valor acima do limite, conferir",IF(AND(F88&lt;&gt;"",F88&gt;Premissas!$B$6),"Prazo acima do limite, conferir",IF(AND(J88&lt;&gt;"",J88&lt;0-Premissas!$B$4),"Gastos acima do adiantamento, conferir",""))))</f>
        <v/>
      </c>
    </row>
    <row r="89" ht="30" customHeight="1">
      <c r="A89" s="27" t="n"/>
      <c r="B89" s="13" t="n"/>
      <c r="C89" s="13" t="n"/>
      <c r="D89" s="13" t="n"/>
      <c r="E89" s="28" t="n"/>
      <c r="F89" s="15" t="n"/>
      <c r="G89" s="30">
        <f>IF(OR(A89="",F89=""),"",IFERROR(A89+F89,""))</f>
        <v/>
      </c>
      <c r="H89" s="28" t="n"/>
      <c r="I89" s="28" t="n"/>
      <c r="J89" s="26">
        <f>IF(OR(A89="",E89=""),"",IFERROR(E89-SUM(H89:I89),""))</f>
        <v/>
      </c>
      <c r="K89" s="9">
        <f>IF(OR(A89="",E89="",J89=""),"",IF(ABS(J89)&lt;=Premissas!$B$4,"Concluído",IF(J89&lt;0-Premissas!$B$4,"Excedente a conferir",IF(AND(G89&lt;&gt;"",TODAY()&gt;G89),"Em atraso",IF(SUM(H89:I89)=0,"Em aberto","Parcial")))))</f>
        <v/>
      </c>
      <c r="L89" s="9">
        <f>IF(OR(A89="",E89=""),"",IF(E89&gt;Premissas!$B$5,"Valor acima do limite, conferir",IF(AND(F89&lt;&gt;"",F89&gt;Premissas!$B$6),"Prazo acima do limite, conferir",IF(AND(J89&lt;&gt;"",J89&lt;0-Premissas!$B$4),"Gastos acima do adiantamento, conferir",""))))</f>
        <v/>
      </c>
    </row>
    <row r="90" ht="30" customHeight="1">
      <c r="A90" s="27" t="n"/>
      <c r="B90" s="13" t="n"/>
      <c r="C90" s="13" t="n"/>
      <c r="D90" s="13" t="n"/>
      <c r="E90" s="28" t="n"/>
      <c r="F90" s="15" t="n"/>
      <c r="G90" s="29">
        <f>IF(OR(A90="",F90=""),"",IFERROR(A90+F90,""))</f>
        <v/>
      </c>
      <c r="H90" s="28" t="n"/>
      <c r="I90" s="28" t="n"/>
      <c r="J90" s="25">
        <f>IF(OR(A90="",E90=""),"",IFERROR(E90-SUM(H90:I90),""))</f>
        <v/>
      </c>
      <c r="K90" s="10">
        <f>IF(OR(A90="",E90="",J90=""),"",IF(ABS(J90)&lt;=Premissas!$B$4,"Concluído",IF(J90&lt;0-Premissas!$B$4,"Excedente a conferir",IF(AND(G90&lt;&gt;"",TODAY()&gt;G90),"Em atraso",IF(SUM(H90:I90)=0,"Em aberto","Parcial")))))</f>
        <v/>
      </c>
      <c r="L90" s="10">
        <f>IF(OR(A90="",E90=""),"",IF(E90&gt;Premissas!$B$5,"Valor acima do limite, conferir",IF(AND(F90&lt;&gt;"",F90&gt;Premissas!$B$6),"Prazo acima do limite, conferir",IF(AND(J90&lt;&gt;"",J90&lt;0-Premissas!$B$4),"Gastos acima do adiantamento, conferir",""))))</f>
        <v/>
      </c>
    </row>
    <row r="91" ht="30" customHeight="1">
      <c r="A91" s="27" t="n"/>
      <c r="B91" s="13" t="n"/>
      <c r="C91" s="13" t="n"/>
      <c r="D91" s="13" t="n"/>
      <c r="E91" s="28" t="n"/>
      <c r="F91" s="15" t="n"/>
      <c r="G91" s="30">
        <f>IF(OR(A91="",F91=""),"",IFERROR(A91+F91,""))</f>
        <v/>
      </c>
      <c r="H91" s="28" t="n"/>
      <c r="I91" s="28" t="n"/>
      <c r="J91" s="26">
        <f>IF(OR(A91="",E91=""),"",IFERROR(E91-SUM(H91:I91),""))</f>
        <v/>
      </c>
      <c r="K91" s="9">
        <f>IF(OR(A91="",E91="",J91=""),"",IF(ABS(J91)&lt;=Premissas!$B$4,"Concluído",IF(J91&lt;0-Premissas!$B$4,"Excedente a conferir",IF(AND(G91&lt;&gt;"",TODAY()&gt;G91),"Em atraso",IF(SUM(H91:I91)=0,"Em aberto","Parcial")))))</f>
        <v/>
      </c>
      <c r="L91" s="9">
        <f>IF(OR(A91="",E91=""),"",IF(E91&gt;Premissas!$B$5,"Valor acima do limite, conferir",IF(AND(F91&lt;&gt;"",F91&gt;Premissas!$B$6),"Prazo acima do limite, conferir",IF(AND(J91&lt;&gt;"",J91&lt;0-Premissas!$B$4),"Gastos acima do adiantamento, conferir",""))))</f>
        <v/>
      </c>
    </row>
    <row r="92" ht="30" customHeight="1">
      <c r="A92" s="27" t="n"/>
      <c r="B92" s="13" t="n"/>
      <c r="C92" s="13" t="n"/>
      <c r="D92" s="13" t="n"/>
      <c r="E92" s="28" t="n"/>
      <c r="F92" s="15" t="n"/>
      <c r="G92" s="29">
        <f>IF(OR(A92="",F92=""),"",IFERROR(A92+F92,""))</f>
        <v/>
      </c>
      <c r="H92" s="28" t="n"/>
      <c r="I92" s="28" t="n"/>
      <c r="J92" s="25">
        <f>IF(OR(A92="",E92=""),"",IFERROR(E92-SUM(H92:I92),""))</f>
        <v/>
      </c>
      <c r="K92" s="10">
        <f>IF(OR(A92="",E92="",J92=""),"",IF(ABS(J92)&lt;=Premissas!$B$4,"Concluído",IF(J92&lt;0-Premissas!$B$4,"Excedente a conferir",IF(AND(G92&lt;&gt;"",TODAY()&gt;G92),"Em atraso",IF(SUM(H92:I92)=0,"Em aberto","Parcial")))))</f>
        <v/>
      </c>
      <c r="L92" s="10">
        <f>IF(OR(A92="",E92=""),"",IF(E92&gt;Premissas!$B$5,"Valor acima do limite, conferir",IF(AND(F92&lt;&gt;"",F92&gt;Premissas!$B$6),"Prazo acima do limite, conferir",IF(AND(J92&lt;&gt;"",J92&lt;0-Premissas!$B$4),"Gastos acima do adiantamento, conferir",""))))</f>
        <v/>
      </c>
    </row>
    <row r="93" ht="30" customHeight="1">
      <c r="A93" s="27" t="n"/>
      <c r="B93" s="13" t="n"/>
      <c r="C93" s="13" t="n"/>
      <c r="D93" s="13" t="n"/>
      <c r="E93" s="28" t="n"/>
      <c r="F93" s="15" t="n"/>
      <c r="G93" s="30">
        <f>IF(OR(A93="",F93=""),"",IFERROR(A93+F93,""))</f>
        <v/>
      </c>
      <c r="H93" s="28" t="n"/>
      <c r="I93" s="28" t="n"/>
      <c r="J93" s="26">
        <f>IF(OR(A93="",E93=""),"",IFERROR(E93-SUM(H93:I93),""))</f>
        <v/>
      </c>
      <c r="K93" s="9">
        <f>IF(OR(A93="",E93="",J93=""),"",IF(ABS(J93)&lt;=Premissas!$B$4,"Concluído",IF(J93&lt;0-Premissas!$B$4,"Excedente a conferir",IF(AND(G93&lt;&gt;"",TODAY()&gt;G93),"Em atraso",IF(SUM(H93:I93)=0,"Em aberto","Parcial")))))</f>
        <v/>
      </c>
      <c r="L93" s="9">
        <f>IF(OR(A93="",E93=""),"",IF(E93&gt;Premissas!$B$5,"Valor acima do limite, conferir",IF(AND(F93&lt;&gt;"",F93&gt;Premissas!$B$6),"Prazo acima do limite, conferir",IF(AND(J93&lt;&gt;"",J93&lt;0-Premissas!$B$4),"Gastos acima do adiantamento, conferir",""))))</f>
        <v/>
      </c>
    </row>
    <row r="94" ht="30" customHeight="1">
      <c r="A94" s="27" t="n"/>
      <c r="B94" s="13" t="n"/>
      <c r="C94" s="13" t="n"/>
      <c r="D94" s="13" t="n"/>
      <c r="E94" s="28" t="n"/>
      <c r="F94" s="15" t="n"/>
      <c r="G94" s="29">
        <f>IF(OR(A94="",F94=""),"",IFERROR(A94+F94,""))</f>
        <v/>
      </c>
      <c r="H94" s="28" t="n"/>
      <c r="I94" s="28" t="n"/>
      <c r="J94" s="25">
        <f>IF(OR(A94="",E94=""),"",IFERROR(E94-SUM(H94:I94),""))</f>
        <v/>
      </c>
      <c r="K94" s="10">
        <f>IF(OR(A94="",E94="",J94=""),"",IF(ABS(J94)&lt;=Premissas!$B$4,"Concluído",IF(J94&lt;0-Premissas!$B$4,"Excedente a conferir",IF(AND(G94&lt;&gt;"",TODAY()&gt;G94),"Em atraso",IF(SUM(H94:I94)=0,"Em aberto","Parcial")))))</f>
        <v/>
      </c>
      <c r="L94" s="10">
        <f>IF(OR(A94="",E94=""),"",IF(E94&gt;Premissas!$B$5,"Valor acima do limite, conferir",IF(AND(F94&lt;&gt;"",F94&gt;Premissas!$B$6),"Prazo acima do limite, conferir",IF(AND(J94&lt;&gt;"",J94&lt;0-Premissas!$B$4),"Gastos acima do adiantamento, conferir",""))))</f>
        <v/>
      </c>
    </row>
    <row r="95" ht="30" customHeight="1">
      <c r="A95" s="27" t="n"/>
      <c r="B95" s="13" t="n"/>
      <c r="C95" s="13" t="n"/>
      <c r="D95" s="13" t="n"/>
      <c r="E95" s="28" t="n"/>
      <c r="F95" s="15" t="n"/>
      <c r="G95" s="30">
        <f>IF(OR(A95="",F95=""),"",IFERROR(A95+F95,""))</f>
        <v/>
      </c>
      <c r="H95" s="28" t="n"/>
      <c r="I95" s="28" t="n"/>
      <c r="J95" s="26">
        <f>IF(OR(A95="",E95=""),"",IFERROR(E95-SUM(H95:I95),""))</f>
        <v/>
      </c>
      <c r="K95" s="9">
        <f>IF(OR(A95="",E95="",J95=""),"",IF(ABS(J95)&lt;=Premissas!$B$4,"Concluído",IF(J95&lt;0-Premissas!$B$4,"Excedente a conferir",IF(AND(G95&lt;&gt;"",TODAY()&gt;G95),"Em atraso",IF(SUM(H95:I95)=0,"Em aberto","Parcial")))))</f>
        <v/>
      </c>
      <c r="L95" s="9">
        <f>IF(OR(A95="",E95=""),"",IF(E95&gt;Premissas!$B$5,"Valor acima do limite, conferir",IF(AND(F95&lt;&gt;"",F95&gt;Premissas!$B$6),"Prazo acima do limite, conferir",IF(AND(J95&lt;&gt;"",J95&lt;0-Premissas!$B$4),"Gastos acima do adiantamento, conferir",""))))</f>
        <v/>
      </c>
    </row>
    <row r="96" ht="30" customHeight="1">
      <c r="A96" s="27" t="n"/>
      <c r="B96" s="13" t="n"/>
      <c r="C96" s="13" t="n"/>
      <c r="D96" s="13" t="n"/>
      <c r="E96" s="28" t="n"/>
      <c r="F96" s="15" t="n"/>
      <c r="G96" s="29">
        <f>IF(OR(A96="",F96=""),"",IFERROR(A96+F96,""))</f>
        <v/>
      </c>
      <c r="H96" s="28" t="n"/>
      <c r="I96" s="28" t="n"/>
      <c r="J96" s="25">
        <f>IF(OR(A96="",E96=""),"",IFERROR(E96-SUM(H96:I96),""))</f>
        <v/>
      </c>
      <c r="K96" s="10">
        <f>IF(OR(A96="",E96="",J96=""),"",IF(ABS(J96)&lt;=Premissas!$B$4,"Concluído",IF(J96&lt;0-Premissas!$B$4,"Excedente a conferir",IF(AND(G96&lt;&gt;"",TODAY()&gt;G96),"Em atraso",IF(SUM(H96:I96)=0,"Em aberto","Parcial")))))</f>
        <v/>
      </c>
      <c r="L96" s="10">
        <f>IF(OR(A96="",E96=""),"",IF(E96&gt;Premissas!$B$5,"Valor acima do limite, conferir",IF(AND(F96&lt;&gt;"",F96&gt;Premissas!$B$6),"Prazo acima do limite, conferir",IF(AND(J96&lt;&gt;"",J96&lt;0-Premissas!$B$4),"Gastos acima do adiantamento, conferir",""))))</f>
        <v/>
      </c>
    </row>
    <row r="97" ht="30" customHeight="1">
      <c r="A97" s="27" t="n"/>
      <c r="B97" s="13" t="n"/>
      <c r="C97" s="13" t="n"/>
      <c r="D97" s="13" t="n"/>
      <c r="E97" s="28" t="n"/>
      <c r="F97" s="15" t="n"/>
      <c r="G97" s="30">
        <f>IF(OR(A97="",F97=""),"",IFERROR(A97+F97,""))</f>
        <v/>
      </c>
      <c r="H97" s="28" t="n"/>
      <c r="I97" s="28" t="n"/>
      <c r="J97" s="26">
        <f>IF(OR(A97="",E97=""),"",IFERROR(E97-SUM(H97:I97),""))</f>
        <v/>
      </c>
      <c r="K97" s="9">
        <f>IF(OR(A97="",E97="",J97=""),"",IF(ABS(J97)&lt;=Premissas!$B$4,"Concluído",IF(J97&lt;0-Premissas!$B$4,"Excedente a conferir",IF(AND(G97&lt;&gt;"",TODAY()&gt;G97),"Em atraso",IF(SUM(H97:I97)=0,"Em aberto","Parcial")))))</f>
        <v/>
      </c>
      <c r="L97" s="9">
        <f>IF(OR(A97="",E97=""),"",IF(E97&gt;Premissas!$B$5,"Valor acima do limite, conferir",IF(AND(F97&lt;&gt;"",F97&gt;Premissas!$B$6),"Prazo acima do limite, conferir",IF(AND(J97&lt;&gt;"",J97&lt;0-Premissas!$B$4),"Gastos acima do adiantamento, conferir",""))))</f>
        <v/>
      </c>
    </row>
    <row r="98" ht="30" customHeight="1">
      <c r="A98" s="27" t="n"/>
      <c r="B98" s="13" t="n"/>
      <c r="C98" s="13" t="n"/>
      <c r="D98" s="13" t="n"/>
      <c r="E98" s="28" t="n"/>
      <c r="F98" s="15" t="n"/>
      <c r="G98" s="29">
        <f>IF(OR(A98="",F98=""),"",IFERROR(A98+F98,""))</f>
        <v/>
      </c>
      <c r="H98" s="28" t="n"/>
      <c r="I98" s="28" t="n"/>
      <c r="J98" s="25">
        <f>IF(OR(A98="",E98=""),"",IFERROR(E98-SUM(H98:I98),""))</f>
        <v/>
      </c>
      <c r="K98" s="10">
        <f>IF(OR(A98="",E98="",J98=""),"",IF(ABS(J98)&lt;=Premissas!$B$4,"Concluído",IF(J98&lt;0-Premissas!$B$4,"Excedente a conferir",IF(AND(G98&lt;&gt;"",TODAY()&gt;G98),"Em atraso",IF(SUM(H98:I98)=0,"Em aberto","Parcial")))))</f>
        <v/>
      </c>
      <c r="L98" s="10">
        <f>IF(OR(A98="",E98=""),"",IF(E98&gt;Premissas!$B$5,"Valor acima do limite, conferir",IF(AND(F98&lt;&gt;"",F98&gt;Premissas!$B$6),"Prazo acima do limite, conferir",IF(AND(J98&lt;&gt;"",J98&lt;0-Premissas!$B$4),"Gastos acima do adiantamento, conferir",""))))</f>
        <v/>
      </c>
    </row>
    <row r="99" ht="30" customHeight="1">
      <c r="A99" s="27" t="n"/>
      <c r="B99" s="13" t="n"/>
      <c r="C99" s="13" t="n"/>
      <c r="D99" s="13" t="n"/>
      <c r="E99" s="28" t="n"/>
      <c r="F99" s="15" t="n"/>
      <c r="G99" s="30">
        <f>IF(OR(A99="",F99=""),"",IFERROR(A99+F99,""))</f>
        <v/>
      </c>
      <c r="H99" s="28" t="n"/>
      <c r="I99" s="28" t="n"/>
      <c r="J99" s="26">
        <f>IF(OR(A99="",E99=""),"",IFERROR(E99-SUM(H99:I99),""))</f>
        <v/>
      </c>
      <c r="K99" s="9">
        <f>IF(OR(A99="",E99="",J99=""),"",IF(ABS(J99)&lt;=Premissas!$B$4,"Concluído",IF(J99&lt;0-Premissas!$B$4,"Excedente a conferir",IF(AND(G99&lt;&gt;"",TODAY()&gt;G99),"Em atraso",IF(SUM(H99:I99)=0,"Em aberto","Parcial")))))</f>
        <v/>
      </c>
      <c r="L99" s="9">
        <f>IF(OR(A99="",E99=""),"",IF(E99&gt;Premissas!$B$5,"Valor acima do limite, conferir",IF(AND(F99&lt;&gt;"",F99&gt;Premissas!$B$6),"Prazo acima do limite, conferir",IF(AND(J99&lt;&gt;"",J99&lt;0-Premissas!$B$4),"Gastos acima do adiantamento, conferir",""))))</f>
        <v/>
      </c>
    </row>
    <row r="100" ht="30" customHeight="1">
      <c r="A100" s="27" t="n"/>
      <c r="B100" s="13" t="n"/>
      <c r="C100" s="13" t="n"/>
      <c r="D100" s="13" t="n"/>
      <c r="E100" s="28" t="n"/>
      <c r="F100" s="15" t="n"/>
      <c r="G100" s="29">
        <f>IF(OR(A100="",F100=""),"",IFERROR(A100+F100,""))</f>
        <v/>
      </c>
      <c r="H100" s="28" t="n"/>
      <c r="I100" s="28" t="n"/>
      <c r="J100" s="25">
        <f>IF(OR(A100="",E100=""),"",IFERROR(E100-SUM(H100:I100),""))</f>
        <v/>
      </c>
      <c r="K100" s="10">
        <f>IF(OR(A100="",E100="",J100=""),"",IF(ABS(J100)&lt;=Premissas!$B$4,"Concluído",IF(J100&lt;0-Premissas!$B$4,"Excedente a conferir",IF(AND(G100&lt;&gt;"",TODAY()&gt;G100),"Em atraso",IF(SUM(H100:I100)=0,"Em aberto","Parcial")))))</f>
        <v/>
      </c>
      <c r="L100" s="10">
        <f>IF(OR(A100="",E100=""),"",IF(E100&gt;Premissas!$B$5,"Valor acima do limite, conferir",IF(AND(F100&lt;&gt;"",F100&gt;Premissas!$B$6),"Prazo acima do limite, conferir",IF(AND(J100&lt;&gt;"",J100&lt;0-Premissas!$B$4),"Gastos acima do adiantamento, conferir",""))))</f>
        <v/>
      </c>
    </row>
    <row r="101" ht="30" customHeight="1">
      <c r="A101" s="27" t="n"/>
      <c r="B101" s="13" t="n"/>
      <c r="C101" s="13" t="n"/>
      <c r="D101" s="13" t="n"/>
      <c r="E101" s="28" t="n"/>
      <c r="F101" s="15" t="n"/>
      <c r="G101" s="30">
        <f>IF(OR(A101="",F101=""),"",IFERROR(A101+F101,""))</f>
        <v/>
      </c>
      <c r="H101" s="28" t="n"/>
      <c r="I101" s="28" t="n"/>
      <c r="J101" s="26">
        <f>IF(OR(A101="",E101=""),"",IFERROR(E101-SUM(H101:I101),""))</f>
        <v/>
      </c>
      <c r="K101" s="9">
        <f>IF(OR(A101="",E101="",J101=""),"",IF(ABS(J101)&lt;=Premissas!$B$4,"Concluído",IF(J101&lt;0-Premissas!$B$4,"Excedente a conferir",IF(AND(G101&lt;&gt;"",TODAY()&gt;G101),"Em atraso",IF(SUM(H101:I101)=0,"Em aberto","Parcial")))))</f>
        <v/>
      </c>
      <c r="L101" s="9">
        <f>IF(OR(A101="",E101=""),"",IF(E101&gt;Premissas!$B$5,"Valor acima do limite, conferir",IF(AND(F101&lt;&gt;"",F101&gt;Premissas!$B$6),"Prazo acima do limite, conferir",IF(AND(J101&lt;&gt;"",J101&lt;0-Premissas!$B$4),"Gastos acima do adiantamento, conferir",""))))</f>
        <v/>
      </c>
    </row>
    <row r="102" ht="30" customHeight="1">
      <c r="A102" s="27" t="n"/>
      <c r="B102" s="13" t="n"/>
      <c r="C102" s="13" t="n"/>
      <c r="D102" s="13" t="n"/>
      <c r="E102" s="28" t="n"/>
      <c r="F102" s="15" t="n"/>
      <c r="G102" s="29">
        <f>IF(OR(A102="",F102=""),"",IFERROR(A102+F102,""))</f>
        <v/>
      </c>
      <c r="H102" s="28" t="n"/>
      <c r="I102" s="28" t="n"/>
      <c r="J102" s="25">
        <f>IF(OR(A102="",E102=""),"",IFERROR(E102-SUM(H102:I102),""))</f>
        <v/>
      </c>
      <c r="K102" s="10">
        <f>IF(OR(A102="",E102="",J102=""),"",IF(ABS(J102)&lt;=Premissas!$B$4,"Concluído",IF(J102&lt;0-Premissas!$B$4,"Excedente a conferir",IF(AND(G102&lt;&gt;"",TODAY()&gt;G102),"Em atraso",IF(SUM(H102:I102)=0,"Em aberto","Parcial")))))</f>
        <v/>
      </c>
      <c r="L102" s="10">
        <f>IF(OR(A102="",E102=""),"",IF(E102&gt;Premissas!$B$5,"Valor acima do limite, conferir",IF(AND(F102&lt;&gt;"",F102&gt;Premissas!$B$6),"Prazo acima do limite, conferir",IF(AND(J102&lt;&gt;"",J102&lt;0-Premissas!$B$4),"Gastos acima do adiantamento, conferir",""))))</f>
        <v/>
      </c>
    </row>
    <row r="103" ht="30" customHeight="1">
      <c r="A103" s="27" t="n"/>
      <c r="B103" s="13" t="n"/>
      <c r="C103" s="13" t="n"/>
      <c r="D103" s="13" t="n"/>
      <c r="E103" s="28" t="n"/>
      <c r="F103" s="15" t="n"/>
      <c r="G103" s="30">
        <f>IF(OR(A103="",F103=""),"",IFERROR(A103+F103,""))</f>
        <v/>
      </c>
      <c r="H103" s="28" t="n"/>
      <c r="I103" s="28" t="n"/>
      <c r="J103" s="26">
        <f>IF(OR(A103="",E103=""),"",IFERROR(E103-SUM(H103:I103),""))</f>
        <v/>
      </c>
      <c r="K103" s="9">
        <f>IF(OR(A103="",E103="",J103=""),"",IF(ABS(J103)&lt;=Premissas!$B$4,"Concluído",IF(J103&lt;0-Premissas!$B$4,"Excedente a conferir",IF(AND(G103&lt;&gt;"",TODAY()&gt;G103),"Em atraso",IF(SUM(H103:I103)=0,"Em aberto","Parcial")))))</f>
        <v/>
      </c>
      <c r="L103" s="9">
        <f>IF(OR(A103="",E103=""),"",IF(E103&gt;Premissas!$B$5,"Valor acima do limite, conferir",IF(AND(F103&lt;&gt;"",F103&gt;Premissas!$B$6),"Prazo acima do limite, conferir",IF(AND(J103&lt;&gt;"",J103&lt;0-Premissas!$B$4),"Gastos acima do adiantamento, conferir",""))))</f>
        <v/>
      </c>
    </row>
    <row r="104" ht="30" customHeight="1">
      <c r="A104" s="27" t="n"/>
      <c r="B104" s="13" t="n"/>
      <c r="C104" s="13" t="n"/>
      <c r="D104" s="13" t="n"/>
      <c r="E104" s="28" t="n"/>
      <c r="F104" s="15" t="n"/>
      <c r="G104" s="29">
        <f>IF(OR(A104="",F104=""),"",IFERROR(A104+F104,""))</f>
        <v/>
      </c>
      <c r="H104" s="28" t="n"/>
      <c r="I104" s="28" t="n"/>
      <c r="J104" s="25">
        <f>IF(OR(A104="",E104=""),"",IFERROR(E104-SUM(H104:I104),""))</f>
        <v/>
      </c>
      <c r="K104" s="10">
        <f>IF(OR(A104="",E104="",J104=""),"",IF(ABS(J104)&lt;=Premissas!$B$4,"Concluído",IF(J104&lt;0-Premissas!$B$4,"Excedente a conferir",IF(AND(G104&lt;&gt;"",TODAY()&gt;G104),"Em atraso",IF(SUM(H104:I104)=0,"Em aberto","Parcial")))))</f>
        <v/>
      </c>
      <c r="L104" s="10">
        <f>IF(OR(A104="",E104=""),"",IF(E104&gt;Premissas!$B$5,"Valor acima do limite, conferir",IF(AND(F104&lt;&gt;"",F104&gt;Premissas!$B$6),"Prazo acima do limite, conferir",IF(AND(J104&lt;&gt;"",J104&lt;0-Premissas!$B$4),"Gastos acima do adiantamento, conferir",""))))</f>
        <v/>
      </c>
    </row>
    <row r="105" ht="30" customHeight="1">
      <c r="A105" s="27" t="n"/>
      <c r="B105" s="13" t="n"/>
      <c r="C105" s="13" t="n"/>
      <c r="D105" s="13" t="n"/>
      <c r="E105" s="28" t="n"/>
      <c r="F105" s="15" t="n"/>
      <c r="G105" s="30">
        <f>IF(OR(A105="",F105=""),"",IFERROR(A105+F105,""))</f>
        <v/>
      </c>
      <c r="H105" s="28" t="n"/>
      <c r="I105" s="28" t="n"/>
      <c r="J105" s="26">
        <f>IF(OR(A105="",E105=""),"",IFERROR(E105-SUM(H105:I105),""))</f>
        <v/>
      </c>
      <c r="K105" s="9">
        <f>IF(OR(A105="",E105="",J105=""),"",IF(ABS(J105)&lt;=Premissas!$B$4,"Concluído",IF(J105&lt;0-Premissas!$B$4,"Excedente a conferir",IF(AND(G105&lt;&gt;"",TODAY()&gt;G105),"Em atraso",IF(SUM(H105:I105)=0,"Em aberto","Parcial")))))</f>
        <v/>
      </c>
      <c r="L105" s="9">
        <f>IF(OR(A105="",E105=""),"",IF(E105&gt;Premissas!$B$5,"Valor acima do limite, conferir",IF(AND(F105&lt;&gt;"",F105&gt;Premissas!$B$6),"Prazo acima do limite, conferir",IF(AND(J105&lt;&gt;"",J105&lt;0-Premissas!$B$4),"Gastos acima do adiantamento, conferir",""))))</f>
        <v/>
      </c>
    </row>
  </sheetData>
  <autoFilter ref="A5:L105"/>
  <mergeCells count="1">
    <mergeCell ref="A1:L2"/>
  </mergeCells>
  <conditionalFormatting sqref="K6:K105">
    <cfRule type="expression" priority="1" dxfId="1" stopIfTrue="1">
      <formula>$K6="Concluído"</formula>
    </cfRule>
    <cfRule type="expression" priority="2" dxfId="0" stopIfTrue="1">
      <formula>OR($K6="Em atraso",$K6="Excedente a conferir")</formula>
    </cfRule>
  </conditionalFormatting>
  <conditionalFormatting sqref="L6:L105">
    <cfRule type="expression" priority="3" dxfId="0" stopIfTrue="1">
      <formula>AND($A6&lt;&gt;"",$L6&lt;&gt;"")</formula>
    </cfRule>
  </conditionalFormatting>
  <dataValidations count="5">
    <dataValidation sqref="A6:A105" showDropDown="0" showInputMessage="1" showErrorMessage="1" allowBlank="0" errorTitle="Data fora do intervalo" error="Informe uma data dentro do intervalo definido em Premissas." promptTitle="Data do adiantamento" prompt="Use DD/MM/AAAA e respeite as datas definidas em Premissas." type="date" operator="between">
      <formula1>Premissas!$B$7</formula1>
      <formula2>Premissas!$B$8</formula2>
    </dataValidation>
    <dataValidation sqref="C6:C105" showDropDown="0" showInputMessage="1" showErrorMessage="1" allowBlank="0" errorTitle="Ministério inválido" error="Escolha uma opção disponível na planilha Premissas." promptTitle="Ministério" prompt="Selecione um ministério fictício da lista editável." type="list">
      <formula1>Premissas!$A$12:$A$17</formula1>
    </dataValidation>
    <dataValidation sqref="E6:E105" showDropDown="0" showInputMessage="1" showErrorMessage="1" allowBlank="0" errorTitle="Valor inválido" error="Informe um valor maior que zero e de até R$ 1.000.000,00." promptTitle="Valor adiantado" prompt="Informe o valor concedido em reais." type="decimal" operator="between">
      <formula1>0.01</formula1>
      <formula2>1000000</formula2>
    </dataValidation>
    <dataValidation sqref="F6:F105" showDropDown="0" showInputMessage="1" showErrorMessage="1" allowBlank="0" errorTitle="Prazo inválido" error="Informe um prazo inteiro entre 1 e 365 dias." promptTitle="Prazo" prompt="Informe a quantidade de dias para comprovação ou devolução." type="whole" operator="between">
      <formula1>1</formula1>
      <formula2>365</formula2>
    </dataValidation>
    <dataValidation sqref="H6:I105" showDropDown="0" showInputMessage="1" showErrorMessage="1" allowBlank="0" errorTitle="Valor inválido" error="Informe um valor entre R$ 0,00 e R$ 1.000.000,00." promptTitle="Regularização" prompt="Informe somente valores comprovados ou devolvidos." type="decimal" operator="between">
      <formula1>0</formula1>
      <formula2>1000000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3" customWidth="1" min="3" max="3"/>
  </cols>
  <sheetData>
    <row r="1" ht="24" customHeight="1">
      <c r="A1" s="1" t="inlineStr">
        <is>
          <t>Premissas editáveis</t>
        </is>
      </c>
      <c r="B1" s="20" t="n"/>
      <c r="C1" s="21" t="n"/>
    </row>
    <row r="2" ht="12" customHeight="1">
      <c r="A2" s="22" t="n"/>
      <c r="B2" s="23" t="n"/>
      <c r="C2" s="24" t="n"/>
    </row>
    <row r="3">
      <c r="A3" s="2" t="inlineStr">
        <is>
          <t>Parâmetro</t>
        </is>
      </c>
      <c r="B3" s="2" t="inlineStr">
        <is>
          <t>Valor</t>
        </is>
      </c>
      <c r="C3" s="2" t="inlineStr">
        <is>
          <t>Uso no controle</t>
        </is>
      </c>
    </row>
    <row r="4">
      <c r="A4" s="10" t="inlineStr">
        <is>
          <t>Tolerância para diferença</t>
        </is>
      </c>
      <c r="B4" s="28" t="n">
        <v>0.01</v>
      </c>
      <c r="C4" s="10" t="inlineStr">
        <is>
          <t>Considera encerrado dentro deste valor</t>
        </is>
      </c>
    </row>
    <row r="5">
      <c r="A5" s="9" t="inlineStr">
        <is>
          <t>Limite de valor para alerta</t>
        </is>
      </c>
      <c r="B5" s="28" t="n">
        <v>1500</v>
      </c>
      <c r="C5" s="9" t="inlineStr">
        <is>
          <t>Pede conferência acima do limite</t>
        </is>
      </c>
    </row>
    <row r="6">
      <c r="A6" s="10" t="inlineStr">
        <is>
          <t>Prazo máximo para alerta</t>
        </is>
      </c>
      <c r="B6" s="18" t="n">
        <v>30</v>
      </c>
      <c r="C6" s="10" t="inlineStr">
        <is>
          <t>Pede conferência acima deste prazo</t>
        </is>
      </c>
    </row>
    <row r="7">
      <c r="A7" s="9" t="inlineStr">
        <is>
          <t>Data inicial aceita</t>
        </is>
      </c>
      <c r="B7" s="31" t="n">
        <v>45911</v>
      </c>
      <c r="C7" s="9" t="inlineStr">
        <is>
          <t>Limite editável para novos registros</t>
        </is>
      </c>
    </row>
    <row r="8">
      <c r="A8" s="10" t="inlineStr">
        <is>
          <t>Data final aceita</t>
        </is>
      </c>
      <c r="B8" s="31" t="n">
        <v>48101</v>
      </c>
      <c r="C8" s="10" t="inlineStr">
        <is>
          <t>Limite editável para novos registros</t>
        </is>
      </c>
    </row>
    <row r="9"/>
    <row r="10"/>
    <row r="11">
      <c r="A11" s="2" t="inlineStr">
        <is>
          <t>Opções editáveis de ministério</t>
        </is>
      </c>
    </row>
    <row r="12">
      <c r="A12" s="13" t="inlineStr">
        <is>
          <t>Acolhida Fictícia</t>
        </is>
      </c>
    </row>
    <row r="13">
      <c r="A13" s="13" t="inlineStr">
        <is>
          <t>Formação Fictícia</t>
        </is>
      </c>
    </row>
    <row r="14">
      <c r="A14" s="13" t="inlineStr">
        <is>
          <t>Ação Comunitária Fictícia</t>
        </is>
      </c>
    </row>
    <row r="15">
      <c r="A15" s="13" t="inlineStr">
        <is>
          <t>Música Fictícia</t>
        </is>
      </c>
    </row>
    <row r="16">
      <c r="A16" s="13" t="inlineStr">
        <is>
          <t>Juventude Fictícia</t>
        </is>
      </c>
    </row>
    <row r="17">
      <c r="A17" s="13" t="inlineStr">
        <is>
          <t>Manutenção Fictícia</t>
        </is>
      </c>
    </row>
    <row r="18"/>
    <row r="19"/>
    <row r="20" ht="30" customHeight="1">
      <c r="A20" s="11" t="inlineStr">
        <is>
          <t>Os alertas apenas pedem conferência humana. Os exemplos desta pasta são fictícios.</t>
        </is>
      </c>
    </row>
  </sheetData>
  <autoFilter ref="A3:C8"/>
  <mergeCells count="1">
    <mergeCell ref="A1:C2"/>
  </mergeCells>
  <conditionalFormatting sqref="B8">
    <cfRule type="expression" priority="1" dxfId="0" stopIfTrue="1">
      <formula>$B$8&lt;$B$7</formula>
    </cfRule>
  </conditionalFormatting>
  <dataValidations count="4">
    <dataValidation sqref="B4" showDropDown="0" showInputMessage="1" showErrorMessage="1" allowBlank="0" errorTitle="Tolerância inválida" error="Informe uma tolerância entre R$ 0,00 e R$ 100,00." promptTitle="Tolerância" prompt="Valor máximo aceito para considerar a diferença encerrada." type="decimal" operator="between">
      <formula1>0</formula1>
      <formula2>100</formula2>
    </dataValidation>
    <dataValidation sqref="B5" showDropDown="0" showInputMessage="1" showErrorMessage="1" allowBlank="0" errorTitle="Limite inválido" error="Informe um limite entre R$ 0,00 e R$ 1.000.000,00." promptTitle="Limite de alerta" prompt="Valor acima do qual será exibido um pedido de conferência." type="decimal" operator="between">
      <formula1>0</formula1>
      <formula2>1000000</formula2>
    </dataValidation>
    <dataValidation sqref="B6" showDropDown="0" showInputMessage="1" showErrorMessage="1" allowBlank="0" errorTitle="Prazo inválido" error="Informe um prazo entre 1 e 365 dias." promptTitle="Prazo máximo" prompt="Quantidade de dias usada para sinalizar prazos maiores." type="whole" operator="between">
      <formula1>1</formula1>
      <formula2>365</formula2>
    </dataValidation>
    <dataValidation sqref="B7:B8" showDropDown="0" showInputMessage="1" showErrorMessage="1" allowBlank="0" errorTitle="Data inválida" error="Informe uma data dentro do intervalo permitido." promptTitle="Data da premissa" prompt="Use uma data válida no formato DD/MM/AAAA." type="date" operator="between">
      <formula1>DATE(YEAR(TODAY())-1,1,1)</formula1>
      <formula2>DATE(YEAR(TODAY())+10,12,31)</formula2>
    </dataValidation>
  </dataValidations>
  <pageMargins left="0.25" right="0.2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fictícia</dc:creator>
  <dc:title xmlns:dc="http://purl.org/dc/elements/1.1/">Controle de adiantamentos da igreja</dc:title>
  <dc:description xmlns:dc="http://purl.org/dc/elements/1.1/">Pasta administrativa com exemplos inteiramente fictícios.</dc:description>
  <dc:subject xmlns:dc="http://purl.org/dc/elements/1.1/">Adiantamentos, comprovação de gastos e devoluções</dc:subject>
  <dcterms:created xmlns:dcterms="http://purl.org/dc/terms/" xmlns:xsi="http://www.w3.org/2001/XMLSchema-instance" xsi:type="dcterms:W3CDTF">2026-09-11T03:13:26Z</dcterms:created>
  <dcterms:modified xmlns:dcterms="http://purl.org/dc/terms/" xmlns:xsi="http://www.w3.org/2001/XMLSchema-instance" xsi:type="dcterms:W3CDTF">2026-09-11T03:13:27+00:00Z</dcterms:modified>
</cp:coreProperties>
</file>