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tas a Pagar" sheetId="2" state="visible" r:id="rId2"/>
    <sheet xmlns:r="http://schemas.openxmlformats.org/officeDocument/2006/relationships" name="Configuração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&quot;dias&quot;"/>
    <numFmt numFmtId="166" formatCode="&quot;R$&quot; #,##0.00;[Red]-&quot;R$&quot; #,##0.00"/>
  </numFmts>
  <fonts count="6">
    <font>
      <name val="Calibri"/>
      <family val="2"/>
      <color theme="1"/>
      <sz val="11"/>
      <scheme val="minor"/>
    </font>
    <font>
      <name val="Calibri"/>
      <b val="1"/>
      <color rgb="FFFFFFFF"/>
      <sz val="10"/>
    </font>
    <font>
      <name val="Calibri"/>
      <color rgb="FF243433"/>
      <sz val="10"/>
    </font>
    <font>
      <name val="Calibri"/>
      <b val="1"/>
      <color rgb="FF243433"/>
      <sz val="10"/>
    </font>
    <font>
      <name val="Calibri"/>
      <i val="1"/>
      <color rgb="FF667572"/>
      <sz val="9"/>
    </font>
    <font>
      <name val="Calibri"/>
      <b val="1"/>
      <color rgb="FFFFFFFF"/>
      <sz val="16"/>
    </font>
  </fonts>
  <fills count="8">
    <fill>
      <patternFill/>
    </fill>
    <fill>
      <patternFill patternType="gray125"/>
    </fill>
    <fill>
      <patternFill patternType="solid">
        <fgColor rgb="FF173B3A"/>
      </patternFill>
    </fill>
    <fill>
      <patternFill patternType="solid">
        <fgColor rgb="FFC8873A"/>
      </patternFill>
    </fill>
    <fill>
      <patternFill patternType="solid">
        <fgColor rgb="FFF3F7F4"/>
      </patternFill>
    </fill>
    <fill>
      <patternFill patternType="solid">
        <fgColor rgb="FFFFF1C9"/>
      </patternFill>
    </fill>
    <fill>
      <patternFill patternType="solid">
        <fgColor rgb="FFE7ECEA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C9D7D2"/>
      </left>
      <right style="thin">
        <color rgb="FFC9D7D2"/>
      </right>
      <top style="thin">
        <color rgb="FFC9D7D2"/>
      </top>
      <bottom style="thin">
        <color rgb="FFC9D7D2"/>
      </bottom>
    </border>
    <border>
      <left/>
      <right/>
      <top style="thin">
        <color rgb="FFC9D7D2"/>
      </top>
      <bottom/>
      <diagonal/>
    </border>
    <border>
      <left/>
      <right style="thin">
        <color rgb="FFC9D7D2"/>
      </right>
      <top style="thin">
        <color rgb="FFC9D7D2"/>
      </top>
      <bottom/>
      <diagonal/>
    </border>
    <border>
      <left/>
      <right/>
      <top style="thin">
        <color rgb="FFC9D7D2"/>
      </top>
      <bottom style="thin">
        <color rgb="FFC9D7D2"/>
      </bottom>
      <diagonal/>
    </border>
    <border>
      <left/>
      <right style="thin">
        <color rgb="FFC9D7D2"/>
      </right>
      <top style="thin">
        <color rgb="FFC9D7D2"/>
      </top>
      <bottom style="thin">
        <color rgb="FFC9D7D2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1" fillId="3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0" fontId="1" fillId="3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" fontId="2" fillId="7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5" borderId="1" applyAlignment="1" applyProtection="1" pivotButton="0" quotePrefix="0" xfId="0">
      <alignment horizontal="center" vertical="center"/>
      <protection locked="0" hidden="0"/>
    </xf>
    <xf numFmtId="0" fontId="2" fillId="5" borderId="1" applyAlignment="1" applyProtection="1" pivotButton="0" quotePrefix="0" xfId="0">
      <alignment horizontal="left" vertical="center" wrapText="1"/>
      <protection locked="0" hidden="0"/>
    </xf>
    <xf numFmtId="164" fontId="2" fillId="5" borderId="1" applyAlignment="1" applyProtection="1" pivotButton="0" quotePrefix="0" xfId="0">
      <alignment horizontal="center" vertical="center"/>
      <protection locked="0" hidden="0"/>
    </xf>
    <xf numFmtId="166" fontId="2" fillId="5" borderId="1" applyAlignment="1" applyProtection="1" pivotButton="0" quotePrefix="0" xfId="0">
      <alignment horizontal="right" vertical="center"/>
      <protection locked="0" hidden="0"/>
    </xf>
    <xf numFmtId="0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164" fontId="3" fillId="5" borderId="1" applyAlignment="1" applyProtection="1" pivotButton="0" quotePrefix="0" xfId="0">
      <alignment horizontal="center" vertical="center"/>
      <protection locked="0" hidden="0"/>
    </xf>
    <xf numFmtId="0" fontId="2" fillId="5" borderId="1" applyAlignment="1" applyProtection="1" pivotButton="0" quotePrefix="0" xfId="0">
      <alignment horizontal="left" vertical="center"/>
      <protection locked="0" hidden="0"/>
    </xf>
    <xf numFmtId="1" fontId="3" fillId="5" borderId="1" applyAlignment="1" applyProtection="1" pivotButton="0" quotePrefix="0" xfId="0">
      <alignment horizontal="center" vertical="center"/>
      <protection locked="0" hidden="0"/>
    </xf>
    <xf numFmtId="166" fontId="3" fillId="5" borderId="1" applyAlignment="1" applyProtection="1" pivotButton="0" quotePrefix="0" xfId="0">
      <alignment horizontal="center" vertical="center"/>
      <protection locked="0" hidden="0"/>
    </xf>
    <xf numFmtId="0" fontId="1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4" fontId="2" fillId="5" borderId="1" applyAlignment="1" applyProtection="1" pivotButton="0" quotePrefix="0" xfId="0">
      <alignment horizontal="center" vertical="center"/>
      <protection locked="0" hidden="0"/>
    </xf>
    <xf numFmtId="164" fontId="3" fillId="5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8">
    <dxf>
      <font>
        <name val="Calibri"/>
        <b val="1"/>
        <color rgb="FFB84A3A"/>
        <sz val="10"/>
      </font>
      <fill>
        <patternFill patternType="solid">
          <fgColor rgb="FFF8D7D4"/>
        </patternFill>
      </fill>
    </dxf>
    <dxf>
      <font>
        <name val="Calibri"/>
        <b val="1"/>
        <color rgb="FF243433"/>
        <sz val="10"/>
      </font>
      <fill>
        <patternFill patternType="solid">
          <fgColor rgb="FFFFF1C9"/>
        </patternFill>
      </fill>
    </dxf>
    <dxf>
      <font>
        <name val="Calibri"/>
        <strike val="1"/>
        <color rgb="FF667572"/>
        <sz val="10"/>
      </font>
      <fill>
        <patternFill patternType="solid">
          <fgColor rgb="FFE5E7E7"/>
        </patternFill>
      </fill>
    </dxf>
    <dxf>
      <font>
        <name val="Calibri"/>
        <b val="1"/>
        <color rgb="FF243433"/>
        <sz val="10"/>
      </font>
      <fill>
        <patternFill patternType="solid">
          <fgColor rgb="FFFCE4C8"/>
        </patternFill>
      </fill>
    </dxf>
    <dxf>
      <font>
        <name val="Calibri"/>
        <b val="1"/>
        <color rgb="FF2F7A68"/>
        <sz val="10"/>
      </font>
      <fill>
        <patternFill patternType="solid">
          <fgColor rgb="FFDDEFE8"/>
        </patternFill>
      </fill>
    </dxf>
    <dxf>
      <font>
        <name val="Calibri"/>
        <b val="1"/>
        <color rgb="FFB84A3A"/>
        <sz val="10"/>
      </font>
      <fill>
        <patternFill patternType="solid">
          <fgColor rgb="FFE8DDF2"/>
        </patternFill>
      </fill>
    </dxf>
    <dxf>
      <font>
        <name val="Calibri"/>
        <b val="1"/>
        <color rgb="FFB84A3A"/>
        <sz val="10"/>
      </font>
      <border>
        <left style="thin">
          <color rgb="FFB84A3A"/>
        </left>
        <right style="thin">
          <color rgb="FFB84A3A"/>
        </right>
        <top style="thin">
          <color rgb="FFB84A3A"/>
        </top>
        <bottom style="thin">
          <color rgb="FFB84A3A"/>
        </bottom>
      </border>
    </dxf>
    <dxf>
      <font>
        <name val="Calibri"/>
        <b val="1"/>
        <color rgb="FF243433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Contas" displayName="tbContas" ref="A1:S151" headerRowCount="1">
  <autoFilter ref="A1:S151"/>
  <tableColumns count="19">
    <tableColumn id="1" name="Identificador"/>
    <tableColumn id="2" name="Descrição da obrigação"/>
    <tableColumn id="3" name="Categoria"/>
    <tableColumn id="4" name="Favorecido"/>
    <tableColumn id="5" name="Data de lançamento"/>
    <tableColumn id="6" name="Vencimento"/>
    <tableColumn id="7" name="Valor previsto"/>
    <tableColumn id="8" name="Responsável"/>
    <tableColumn id="9" name="Prioridade"/>
    <tableColumn id="10" name="Condição"/>
    <tableColumn id="11" name="Data de pagamento"/>
    <tableColumn id="12" name="Valor pago"/>
    <tableColumn id="13" name="Referência do comprovante"/>
    <tableColumn id="14" name="Comprovante conferido?"/>
    <tableColumn id="15" name="Status"/>
    <tableColumn id="16" name="Dias até o vencimento"/>
    <tableColumn id="17" name="Diferença de valor"/>
    <tableColumn id="18" name="Alerta principal"/>
    <tableColumn id="19" name="Observaçõ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zoomScale="95"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22" customWidth="1" min="3" max="3"/>
    <col width="16" customWidth="1" min="4" max="4"/>
  </cols>
  <sheetData>
    <row r="1" ht="34" customHeight="1">
      <c r="A1" s="1" t="inlineStr">
        <is>
          <t>Contas a pagar — posição operacional</t>
        </is>
      </c>
      <c r="B1" s="32" t="n"/>
      <c r="C1" s="32" t="n"/>
      <c r="D1" s="33" t="n"/>
    </row>
    <row r="2">
      <c r="A2" s="2" t="inlineStr">
        <is>
          <t>Agenda interna para preparar, pagar ou regularizar obrigações.</t>
        </is>
      </c>
    </row>
    <row r="3">
      <c r="A3" s="3" t="inlineStr">
        <is>
          <t>Data de referência</t>
        </is>
      </c>
      <c r="B3" s="34">
        <f>'Configuração'!$B$2</f>
        <v/>
      </c>
      <c r="C3" s="3" t="inlineStr">
        <is>
          <t>Horizonte de alerta</t>
        </is>
      </c>
      <c r="D3" s="35">
        <f>'Configuração'!$B$3</f>
        <v/>
      </c>
    </row>
    <row r="4">
      <c r="A4" s="6" t="inlineStr">
        <is>
          <t>Quantidade ativa em aberto</t>
        </is>
      </c>
      <c r="B4" s="7">
        <f>COUNTIFS('Contas a Pagar'!$A$2:$A$151,"&lt;&gt;",'Contas a Pagar'!$J$2:$J$151,"Ativa")-COUNTIF('Contas a Pagar'!$O$2:$O$151,"Pago")-COUNTIF('Contas a Pagar'!$O$2:$O$151,"Pago com divergência")</f>
        <v/>
      </c>
    </row>
    <row r="5">
      <c r="A5" s="8" t="inlineStr">
        <is>
          <t>Valor ativo ainda não quitado</t>
        </is>
      </c>
      <c r="B5" s="9">
        <f>SUMIFS('Contas a Pagar'!$G$2:$G$151,'Contas a Pagar'!$J$2:$J$151,"Ativa")-SUMIF('Contas a Pagar'!$O$2:$O$151,"Pago",'Contas a Pagar'!$G$2:$G$151)-SUMIF('Contas a Pagar'!$O$2:$O$151,"Pago com divergência",'Contas a Pagar'!$G$2:$G$151)</f>
        <v/>
      </c>
    </row>
    <row r="6">
      <c r="A6" s="6" t="inlineStr">
        <is>
          <t>Valor vencido</t>
        </is>
      </c>
      <c r="B6" s="10">
        <f>SUMIF('Contas a Pagar'!$O$2:$O$151,"Vencida",'Contas a Pagar'!$G$2:$G$151)</f>
        <v/>
      </c>
    </row>
    <row r="7">
      <c r="A7" s="8" t="inlineStr">
        <is>
          <t>Valor que vence hoje ou no horizonte</t>
        </is>
      </c>
      <c r="B7" s="9">
        <f>SUMIF('Contas a Pagar'!$O$2:$O$151,"Vence hoje",'Contas a Pagar'!$G$2:$G$151)+SUMIF('Contas a Pagar'!$O$2:$O$151,"A vencer",'Contas a Pagar'!$G$2:$G$151)</f>
        <v/>
      </c>
    </row>
    <row r="8">
      <c r="A8" s="6" t="inlineStr">
        <is>
          <t>Cadastros, pagamentos ou valores a regularizar</t>
        </is>
      </c>
      <c r="B8" s="7">
        <f>COUNTIF('Contas a Pagar'!$O$2:$O$151,"Cadastro incompleto")+COUNTIF('Contas a Pagar'!$O$2:$O$151,"Pagamento incompleto")+COUNTIF('Contas a Pagar'!$O$2:$O$151,"Pago com divergência")</f>
        <v/>
      </c>
    </row>
    <row r="9">
      <c r="A9" s="8" t="inlineStr">
        <is>
          <t>Comprovantes pendentes</t>
        </is>
      </c>
      <c r="B9" s="11">
        <f>COUNTIFS('Contas a Pagar'!$J$2:$J$151,"Ativa",'Contas a Pagar'!$K$2:$K$151,"&lt;&gt;",'Contas a Pagar'!$L$2:$L$151,"&lt;&gt;",'Contas a Pagar'!$M$2:$M$151,"")+COUNTIFS('Contas a Pagar'!$J$2:$J$151,"Ativa",'Contas a Pagar'!$K$2:$K$151,"&lt;&gt;",'Contas a Pagar'!$L$2:$L$151,"&lt;&gt;",'Contas a Pagar'!$M$2:$M$151,"&lt;&gt;",'Contas a Pagar'!$N$2:$N$151,"&lt;&gt;Sim")</f>
        <v/>
      </c>
    </row>
    <row r="10"/>
    <row r="11"/>
    <row r="12">
      <c r="A12" s="12" t="inlineStr">
        <is>
          <t>Status</t>
        </is>
      </c>
      <c r="B12" s="12" t="inlineStr">
        <is>
          <t>Quantidade</t>
        </is>
      </c>
      <c r="C12" s="12" t="inlineStr">
        <is>
          <t>Valor previsto</t>
        </is>
      </c>
    </row>
    <row r="13">
      <c r="A13" s="6" t="inlineStr">
        <is>
          <t>Cadastro incompleto</t>
        </is>
      </c>
      <c r="B13" s="13">
        <f>COUNTIF('Contas a Pagar'!$O$2:$O$151,$A13)</f>
        <v/>
      </c>
      <c r="C13" s="14">
        <f>SUMIF('Contas a Pagar'!$O$2:$O$151,$A13,'Contas a Pagar'!$G$2:$G$151)</f>
        <v/>
      </c>
    </row>
    <row r="14">
      <c r="A14" s="8" t="inlineStr">
        <is>
          <t>Pagamento incompleto</t>
        </is>
      </c>
      <c r="B14" s="15">
        <f>COUNTIF('Contas a Pagar'!$O$2:$O$151,$A14)</f>
        <v/>
      </c>
      <c r="C14" s="16">
        <f>SUMIF('Contas a Pagar'!$O$2:$O$151,$A14,'Contas a Pagar'!$G$2:$G$151)</f>
        <v/>
      </c>
    </row>
    <row r="15">
      <c r="A15" s="6" t="inlineStr">
        <is>
          <t>Vencida</t>
        </is>
      </c>
      <c r="B15" s="13">
        <f>COUNTIF('Contas a Pagar'!$O$2:$O$151,$A15)</f>
        <v/>
      </c>
      <c r="C15" s="14">
        <f>SUMIF('Contas a Pagar'!$O$2:$O$151,$A15,'Contas a Pagar'!$G$2:$G$151)</f>
        <v/>
      </c>
    </row>
    <row r="16">
      <c r="A16" s="8" t="inlineStr">
        <is>
          <t>Vence hoje</t>
        </is>
      </c>
      <c r="B16" s="15">
        <f>COUNTIF('Contas a Pagar'!$O$2:$O$151,$A16)</f>
        <v/>
      </c>
      <c r="C16" s="16">
        <f>SUMIF('Contas a Pagar'!$O$2:$O$151,$A16,'Contas a Pagar'!$G$2:$G$151)</f>
        <v/>
      </c>
    </row>
    <row r="17">
      <c r="A17" s="6" t="inlineStr">
        <is>
          <t>A vencer</t>
        </is>
      </c>
      <c r="B17" s="13">
        <f>COUNTIF('Contas a Pagar'!$O$2:$O$151,$A17)</f>
        <v/>
      </c>
      <c r="C17" s="14">
        <f>SUMIF('Contas a Pagar'!$O$2:$O$151,$A17,'Contas a Pagar'!$G$2:$G$151)</f>
        <v/>
      </c>
    </row>
    <row r="18">
      <c r="A18" s="8" t="inlineStr">
        <is>
          <t>Programada</t>
        </is>
      </c>
      <c r="B18" s="15">
        <f>COUNTIF('Contas a Pagar'!$O$2:$O$151,$A18)</f>
        <v/>
      </c>
      <c r="C18" s="16">
        <f>SUMIF('Contas a Pagar'!$O$2:$O$151,$A18,'Contas a Pagar'!$G$2:$G$151)</f>
        <v/>
      </c>
    </row>
    <row r="19">
      <c r="A19" s="6" t="inlineStr">
        <is>
          <t>Pago</t>
        </is>
      </c>
      <c r="B19" s="13">
        <f>COUNTIF('Contas a Pagar'!$O$2:$O$151,$A19)</f>
        <v/>
      </c>
      <c r="C19" s="14">
        <f>SUMIF('Contas a Pagar'!$O$2:$O$151,$A19,'Contas a Pagar'!$G$2:$G$151)</f>
        <v/>
      </c>
    </row>
    <row r="20">
      <c r="A20" s="8" t="inlineStr">
        <is>
          <t>Pago com divergência</t>
        </is>
      </c>
      <c r="B20" s="15">
        <f>COUNTIF('Contas a Pagar'!$O$2:$O$151,$A20)</f>
        <v/>
      </c>
      <c r="C20" s="16">
        <f>SUMIF('Contas a Pagar'!$O$2:$O$151,$A20,'Contas a Pagar'!$G$2:$G$151)</f>
        <v/>
      </c>
    </row>
    <row r="21">
      <c r="A21" s="6" t="inlineStr">
        <is>
          <t>Cancelada</t>
        </is>
      </c>
      <c r="B21" s="13">
        <f>COUNTIF('Contas a Pagar'!$O$2:$O$151,$A21)</f>
        <v/>
      </c>
      <c r="C21" s="14">
        <f>SUMIF('Contas a Pagar'!$O$2:$O$151,$A21,'Contas a Pagar'!$G$2:$G$151)</f>
        <v/>
      </c>
    </row>
    <row r="22"/>
    <row r="23" ht="27" customHeight="1">
      <c r="A23" s="17" t="inlineStr">
        <is>
          <t>Cada parcela deve ocupar uma linha. Data e valor pago devem ser preenchidos em conjunto.</t>
        </is>
      </c>
    </row>
    <row r="24" ht="27" customHeight="1">
      <c r="A24" s="17" t="inlineStr">
        <is>
          <t>A referência do comprovante é somente um código ou nome interno, sem hiperlink.</t>
        </is>
      </c>
    </row>
    <row r="25" ht="27" customHeight="1">
      <c r="A25" s="17" t="inlineStr">
        <is>
          <t>As células calculadas são sinalizadas contra edição acidental; isso não constitui mecanismo de segurança.</t>
        </is>
      </c>
    </row>
  </sheetData>
  <mergeCells count="1">
    <mergeCell ref="A1:D1"/>
  </mergeCells>
  <conditionalFormatting sqref="B6">
    <cfRule type="expression" priority="1" dxfId="0">
      <formula>B6&gt;0</formula>
    </cfRule>
  </conditionalFormatting>
  <conditionalFormatting sqref="B7">
    <cfRule type="expression" priority="2" dxfId="1">
      <formula>B7&gt;0</formula>
    </cfRule>
  </conditionalFormatting>
  <conditionalFormatting sqref="B8:B9">
    <cfRule type="expression" priority="3" dxfId="0">
      <formula>B8&gt;0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5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4" customWidth="1" min="3" max="3"/>
    <col width="27" customWidth="1" min="4" max="4"/>
    <col width="14" customWidth="1" min="5" max="5"/>
    <col width="14" customWidth="1" min="6" max="6"/>
    <col width="16" customWidth="1" min="7" max="7"/>
    <col width="29" customWidth="1" min="8" max="8"/>
    <col width="12" customWidth="1" min="9" max="9"/>
    <col width="13" customWidth="1" min="10" max="10"/>
    <col width="16" customWidth="1" min="11" max="11"/>
    <col width="15" customWidth="1" min="12" max="12"/>
    <col width="23" customWidth="1" min="13" max="13"/>
    <col width="18" customWidth="1" min="14" max="14"/>
    <col width="24" customWidth="1" min="15" max="15"/>
    <col width="17" customWidth="1" min="16" max="16"/>
    <col width="17" customWidth="1" min="17" max="17"/>
    <col width="34" customWidth="1" min="18" max="18"/>
    <col width="29" customWidth="1" min="19" max="19"/>
  </cols>
  <sheetData>
    <row r="1" ht="42" customHeight="1">
      <c r="A1" s="18" t="inlineStr">
        <is>
          <t>Identificador</t>
        </is>
      </c>
      <c r="B1" s="18" t="inlineStr">
        <is>
          <t>Descrição da obrigação</t>
        </is>
      </c>
      <c r="C1" s="18" t="inlineStr">
        <is>
          <t>Categoria</t>
        </is>
      </c>
      <c r="D1" s="18" t="inlineStr">
        <is>
          <t>Favorecido</t>
        </is>
      </c>
      <c r="E1" s="18" t="inlineStr">
        <is>
          <t>Data de lançamento</t>
        </is>
      </c>
      <c r="F1" s="18" t="inlineStr">
        <is>
          <t>Vencimento</t>
        </is>
      </c>
      <c r="G1" s="18" t="inlineStr">
        <is>
          <t>Valor previsto</t>
        </is>
      </c>
      <c r="H1" s="18" t="inlineStr">
        <is>
          <t>Responsável</t>
        </is>
      </c>
      <c r="I1" s="18" t="inlineStr">
        <is>
          <t>Prioridade</t>
        </is>
      </c>
      <c r="J1" s="18" t="inlineStr">
        <is>
          <t>Condição</t>
        </is>
      </c>
      <c r="K1" s="18" t="inlineStr">
        <is>
          <t>Data de pagamento</t>
        </is>
      </c>
      <c r="L1" s="18" t="inlineStr">
        <is>
          <t>Valor pago</t>
        </is>
      </c>
      <c r="M1" s="18" t="inlineStr">
        <is>
          <t>Referência do comprovante</t>
        </is>
      </c>
      <c r="N1" s="18" t="inlineStr">
        <is>
          <t>Comprovante conferido?</t>
        </is>
      </c>
      <c r="O1" s="18" t="inlineStr">
        <is>
          <t>Status</t>
        </is>
      </c>
      <c r="P1" s="18" t="inlineStr">
        <is>
          <t>Dias até o vencimento</t>
        </is>
      </c>
      <c r="Q1" s="18" t="inlineStr">
        <is>
          <t>Diferença de valor</t>
        </is>
      </c>
      <c r="R1" s="18" t="inlineStr">
        <is>
          <t>Alerta principal</t>
        </is>
      </c>
      <c r="S1" s="18" t="inlineStr">
        <is>
          <t>Observações</t>
        </is>
      </c>
    </row>
    <row r="2" ht="31" customHeight="1">
      <c r="A2" s="19" t="inlineStr">
        <is>
          <t>FICT-001</t>
        </is>
      </c>
      <c r="B2" s="20" t="inlineStr">
        <is>
          <t>Limpeza predial mensal</t>
        </is>
      </c>
      <c r="C2" s="19" t="inlineStr">
        <is>
          <t>Serviços contratados</t>
        </is>
      </c>
      <c r="D2" s="20" t="inlineStr">
        <is>
          <t>Prestadora Fictícia Alfa</t>
        </is>
      </c>
      <c r="E2" s="36" t="n">
        <v>46266</v>
      </c>
      <c r="F2" s="36" t="n">
        <v>46270</v>
      </c>
      <c r="G2" s="22" t="n">
        <v>850</v>
      </c>
      <c r="H2" s="19" t="inlineStr">
        <is>
          <t>Secretaria administrativa</t>
        </is>
      </c>
      <c r="I2" s="19" t="inlineStr">
        <is>
          <t>Alta</t>
        </is>
      </c>
      <c r="J2" s="19" t="inlineStr">
        <is>
          <t>Ativa</t>
        </is>
      </c>
      <c r="K2" s="36" t="n"/>
      <c r="L2" s="22" t="n"/>
      <c r="M2" s="20" t="n"/>
      <c r="N2" s="19" t="n"/>
      <c r="O2" s="23">
        <f>IF($A2="","",IF($J2="Cancelada","Cancelada",IF(OR($B2="",$C2="",$D2="",$E2="",$F2="",$G2="",$H2="",$I2="",$J2=""),"Cadastro incompleto",IF(OR($K2&lt;&gt;"",$L2&lt;&gt;""),IF(AND($K2&lt;&gt;"",$L2&lt;&gt;""),IF(ABS($L2-$G2)&gt;'Configuração'!$B$4,"Pago com divergência","Pago"),"Pagamento incompleto"),IF($F2&lt;'Configuração'!$B$2,"Vencida",IF($F2='Configuração'!$B$2,"Vence hoje",IF($F2&lt;='Configuração'!$B$2+'Configuração'!$B$3,"A vencer","Programada")))))))</f>
        <v/>
      </c>
      <c r="P2" s="24">
        <f>IF(OR($A2="",$F2="",$J2="Cancelada",AND($K2&lt;&gt;"",$L2&lt;&gt;"")),"",$F2-'Configuração'!$B$2)</f>
        <v/>
      </c>
      <c r="Q2" s="25">
        <f>IF(OR($A2="",$G2="",$K2="",$L2=""),"",$L2-$G2)</f>
        <v/>
      </c>
      <c r="R2" s="26">
        <f>IF($A2="","",IF($J2="Cancelada","",IF($O2="Cadastro incompleto","Completar campos obrigatórios",IF($O2="Pagamento incompleto","Completar dados do pagamento",IF($O2="Pago com divergência","Revisar diferença de valor",IF(AND($K2&lt;&gt;"",$L2&lt;&gt;"",$M2=""),"Informar referência do comprovante",IF(AND($K2&lt;&gt;"",$L2&lt;&gt;"",$M2&lt;&gt;"",$N2&lt;&gt;"Sim"),"Conferir comprovante",IF($O2="Vencida","Ação imediata",IF($O2="Vence hoje","Vence hoje",IF($O2="A vencer","Preparar pagamento",""))))))))))</f>
        <v/>
      </c>
      <c r="S2" s="20" t="inlineStr">
        <is>
          <t>Exemplo administrativo fictício</t>
        </is>
      </c>
    </row>
    <row r="3" ht="31" customHeight="1">
      <c r="A3" s="19" t="inlineStr">
        <is>
          <t>FICT-002</t>
        </is>
      </c>
      <c r="B3" s="20" t="inlineStr">
        <is>
          <t>Consumo de energia</t>
        </is>
      </c>
      <c r="C3" s="19" t="inlineStr">
        <is>
          <t>Energia elétrica</t>
        </is>
      </c>
      <c r="D3" s="20" t="inlineStr">
        <is>
          <t>Companhia Fictícia Beta</t>
        </is>
      </c>
      <c r="E3" s="36" t="n">
        <v>46267</v>
      </c>
      <c r="F3" s="36" t="n">
        <v>46275</v>
      </c>
      <c r="G3" s="22" t="n">
        <v>430</v>
      </c>
      <c r="H3" s="19" t="inlineStr">
        <is>
          <t>Tesouraria</t>
        </is>
      </c>
      <c r="I3" s="19" t="inlineStr">
        <is>
          <t>Alta</t>
        </is>
      </c>
      <c r="J3" s="19" t="inlineStr">
        <is>
          <t>Ativa</t>
        </is>
      </c>
      <c r="K3" s="36" t="n"/>
      <c r="L3" s="22" t="n"/>
      <c r="M3" s="20" t="n"/>
      <c r="N3" s="19" t="n"/>
      <c r="O3" s="23">
        <f>IF($A3="","",IF($J3="Cancelada","Cancelada",IF(OR($B3="",$C3="",$D3="",$E3="",$F3="",$G3="",$H3="",$I3="",$J3=""),"Cadastro incompleto",IF(OR($K3&lt;&gt;"",$L3&lt;&gt;""),IF(AND($K3&lt;&gt;"",$L3&lt;&gt;""),IF(ABS($L3-$G3)&gt;'Configuração'!$B$4,"Pago com divergência","Pago"),"Pagamento incompleto"),IF($F3&lt;'Configuração'!$B$2,"Vencida",IF($F3='Configuração'!$B$2,"Vence hoje",IF($F3&lt;='Configuração'!$B$2+'Configuração'!$B$3,"A vencer","Programada")))))))</f>
        <v/>
      </c>
      <c r="P3" s="24">
        <f>IF(OR($A3="",$F3="",$J3="Cancelada",AND($K3&lt;&gt;"",$L3&lt;&gt;"")),"",$F3-'Configuração'!$B$2)</f>
        <v/>
      </c>
      <c r="Q3" s="25">
        <f>IF(OR($A3="",$G3="",$K3="",$L3=""),"",$L3-$G3)</f>
        <v/>
      </c>
      <c r="R3" s="26">
        <f>IF($A3="","",IF($J3="Cancelada","",IF($O3="Cadastro incompleto","Completar campos obrigatórios",IF($O3="Pagamento incompleto","Completar dados do pagamento",IF($O3="Pago com divergência","Revisar diferença de valor",IF(AND($K3&lt;&gt;"",$L3&lt;&gt;"",$M3=""),"Informar referência do comprovante",IF(AND($K3&lt;&gt;"",$L3&lt;&gt;"",$M3&lt;&gt;"",$N3&lt;&gt;"Sim"),"Conferir comprovante",IF($O3="Vencida","Ação imediata",IF($O3="Vence hoje","Vence hoje",IF($O3="A vencer","Preparar pagamento",""))))))))))</f>
        <v/>
      </c>
      <c r="S3" s="20" t="inlineStr">
        <is>
          <t>Exemplo administrativo fictício</t>
        </is>
      </c>
    </row>
    <row r="4" ht="31" customHeight="1">
      <c r="A4" s="19" t="inlineStr">
        <is>
          <t>FICT-003</t>
        </is>
      </c>
      <c r="B4" s="20" t="inlineStr">
        <is>
          <t>Serviço de internet</t>
        </is>
      </c>
      <c r="C4" s="19" t="inlineStr">
        <is>
          <t>Internet e telefonia</t>
        </is>
      </c>
      <c r="D4" s="20" t="inlineStr">
        <is>
          <t>Operadora Fictícia Gama</t>
        </is>
      </c>
      <c r="E4" s="36" t="n">
        <v>46268</v>
      </c>
      <c r="F4" s="36" t="n">
        <v>46279</v>
      </c>
      <c r="G4" s="22" t="n">
        <v>160</v>
      </c>
      <c r="H4" s="19" t="inlineStr">
        <is>
          <t>Secretaria administrativa</t>
        </is>
      </c>
      <c r="I4" s="19" t="inlineStr">
        <is>
          <t>Média</t>
        </is>
      </c>
      <c r="J4" s="19" t="inlineStr">
        <is>
          <t>Ativa</t>
        </is>
      </c>
      <c r="K4" s="36" t="n"/>
      <c r="L4" s="22" t="n"/>
      <c r="M4" s="20" t="n"/>
      <c r="N4" s="19" t="n"/>
      <c r="O4" s="23">
        <f>IF($A4="","",IF($J4="Cancelada","Cancelada",IF(OR($B4="",$C4="",$D4="",$E4="",$F4="",$G4="",$H4="",$I4="",$J4=""),"Cadastro incompleto",IF(OR($K4&lt;&gt;"",$L4&lt;&gt;""),IF(AND($K4&lt;&gt;"",$L4&lt;&gt;""),IF(ABS($L4-$G4)&gt;'Configuração'!$B$4,"Pago com divergência","Pago"),"Pagamento incompleto"),IF($F4&lt;'Configuração'!$B$2,"Vencida",IF($F4='Configuração'!$B$2,"Vence hoje",IF($F4&lt;='Configuração'!$B$2+'Configuração'!$B$3,"A vencer","Programada")))))))</f>
        <v/>
      </c>
      <c r="P4" s="24">
        <f>IF(OR($A4="",$F4="",$J4="Cancelada",AND($K4&lt;&gt;"",$L4&lt;&gt;"")),"",$F4-'Configuração'!$B$2)</f>
        <v/>
      </c>
      <c r="Q4" s="25">
        <f>IF(OR($A4="",$G4="",$K4="",$L4=""),"",$L4-$G4)</f>
        <v/>
      </c>
      <c r="R4" s="26">
        <f>IF($A4="","",IF($J4="Cancelada","",IF($O4="Cadastro incompleto","Completar campos obrigatórios",IF($O4="Pagamento incompleto","Completar dados do pagamento",IF($O4="Pago com divergência","Revisar diferença de valor",IF(AND($K4&lt;&gt;"",$L4&lt;&gt;"",$M4=""),"Informar referência do comprovante",IF(AND($K4&lt;&gt;"",$L4&lt;&gt;"",$M4&lt;&gt;"",$N4&lt;&gt;"Sim"),"Conferir comprovante",IF($O4="Vencida","Ação imediata",IF($O4="Vence hoje","Vence hoje",IF($O4="A vencer","Preparar pagamento",""))))))))))</f>
        <v/>
      </c>
      <c r="S4" s="20" t="inlineStr">
        <is>
          <t>Exemplo administrativo fictício</t>
        </is>
      </c>
    </row>
    <row r="5" ht="31" customHeight="1">
      <c r="A5" s="19" t="inlineStr">
        <is>
          <t>FICT-004</t>
        </is>
      </c>
      <c r="B5" s="20" t="inlineStr">
        <is>
          <t>Reparo em iluminação</t>
        </is>
      </c>
      <c r="C5" s="19" t="inlineStr">
        <is>
          <t>Manutenção</t>
        </is>
      </c>
      <c r="D5" s="20" t="inlineStr">
        <is>
          <t>Oficina Fictícia Delta</t>
        </is>
      </c>
      <c r="E5" s="36" t="n">
        <v>46269</v>
      </c>
      <c r="F5" s="36" t="n">
        <v>46295</v>
      </c>
      <c r="G5" s="22" t="n">
        <v>1200</v>
      </c>
      <c r="H5" s="19" t="inlineStr">
        <is>
          <t>Coordenação de manutenção</t>
        </is>
      </c>
      <c r="I5" s="19" t="inlineStr">
        <is>
          <t>Média</t>
        </is>
      </c>
      <c r="J5" s="19" t="inlineStr">
        <is>
          <t>Ativa</t>
        </is>
      </c>
      <c r="K5" s="36" t="n"/>
      <c r="L5" s="22" t="n"/>
      <c r="M5" s="20" t="n"/>
      <c r="N5" s="19" t="n"/>
      <c r="O5" s="23">
        <f>IF($A5="","",IF($J5="Cancelada","Cancelada",IF(OR($B5="",$C5="",$D5="",$E5="",$F5="",$G5="",$H5="",$I5="",$J5=""),"Cadastro incompleto",IF(OR($K5&lt;&gt;"",$L5&lt;&gt;""),IF(AND($K5&lt;&gt;"",$L5&lt;&gt;""),IF(ABS($L5-$G5)&gt;'Configuração'!$B$4,"Pago com divergência","Pago"),"Pagamento incompleto"),IF($F5&lt;'Configuração'!$B$2,"Vencida",IF($F5='Configuração'!$B$2,"Vence hoje",IF($F5&lt;='Configuração'!$B$2+'Configuração'!$B$3,"A vencer","Programada")))))))</f>
        <v/>
      </c>
      <c r="P5" s="24">
        <f>IF(OR($A5="",$F5="",$J5="Cancelada",AND($K5&lt;&gt;"",$L5&lt;&gt;"")),"",$F5-'Configuração'!$B$2)</f>
        <v/>
      </c>
      <c r="Q5" s="25">
        <f>IF(OR($A5="",$G5="",$K5="",$L5=""),"",$L5-$G5)</f>
        <v/>
      </c>
      <c r="R5" s="26">
        <f>IF($A5="","",IF($J5="Cancelada","",IF($O5="Cadastro incompleto","Completar campos obrigatórios",IF($O5="Pagamento incompleto","Completar dados do pagamento",IF($O5="Pago com divergência","Revisar diferença de valor",IF(AND($K5&lt;&gt;"",$L5&lt;&gt;"",$M5=""),"Informar referência do comprovante",IF(AND($K5&lt;&gt;"",$L5&lt;&gt;"",$M5&lt;&gt;"",$N5&lt;&gt;"Sim"),"Conferir comprovante",IF($O5="Vencida","Ação imediata",IF($O5="Vence hoje","Vence hoje",IF($O5="A vencer","Preparar pagamento",""))))))))))</f>
        <v/>
      </c>
      <c r="S5" s="20" t="inlineStr">
        <is>
          <t>Exemplo administrativo fictício</t>
        </is>
      </c>
    </row>
    <row r="6" ht="31" customHeight="1">
      <c r="A6" s="19" t="inlineStr">
        <is>
          <t>FICT-005</t>
        </is>
      </c>
      <c r="B6" s="20" t="inlineStr">
        <is>
          <t>Material de escritório</t>
        </is>
      </c>
      <c r="C6" s="19" t="inlineStr">
        <is>
          <t>Material de consumo</t>
        </is>
      </c>
      <c r="D6" s="20" t="inlineStr">
        <is>
          <t>Papelaria Fictícia Épsilon</t>
        </is>
      </c>
      <c r="E6" s="36" t="n">
        <v>46267</v>
      </c>
      <c r="F6" s="36" t="n">
        <v>46273</v>
      </c>
      <c r="G6" s="22" t="n">
        <v>320</v>
      </c>
      <c r="H6" s="19" t="inlineStr">
        <is>
          <t>Compras</t>
        </is>
      </c>
      <c r="I6" s="19" t="inlineStr">
        <is>
          <t>Baixa</t>
        </is>
      </c>
      <c r="J6" s="19" t="inlineStr">
        <is>
          <t>Ativa</t>
        </is>
      </c>
      <c r="K6" s="36" t="n">
        <v>46273</v>
      </c>
      <c r="L6" s="22" t="n">
        <v>320</v>
      </c>
      <c r="M6" s="20" t="inlineStr">
        <is>
          <t>COMP-FICT-0001</t>
        </is>
      </c>
      <c r="N6" s="19" t="inlineStr">
        <is>
          <t>Sim</t>
        </is>
      </c>
      <c r="O6" s="23">
        <f>IF($A6="","",IF($J6="Cancelada","Cancelada",IF(OR($B6="",$C6="",$D6="",$E6="",$F6="",$G6="",$H6="",$I6="",$J6=""),"Cadastro incompleto",IF(OR($K6&lt;&gt;"",$L6&lt;&gt;""),IF(AND($K6&lt;&gt;"",$L6&lt;&gt;""),IF(ABS($L6-$G6)&gt;'Configuração'!$B$4,"Pago com divergência","Pago"),"Pagamento incompleto"),IF($F6&lt;'Configuração'!$B$2,"Vencida",IF($F6='Configuração'!$B$2,"Vence hoje",IF($F6&lt;='Configuração'!$B$2+'Configuração'!$B$3,"A vencer","Programada")))))))</f>
        <v/>
      </c>
      <c r="P6" s="24">
        <f>IF(OR($A6="",$F6="",$J6="Cancelada",AND($K6&lt;&gt;"",$L6&lt;&gt;"")),"",$F6-'Configuração'!$B$2)</f>
        <v/>
      </c>
      <c r="Q6" s="25">
        <f>IF(OR($A6="",$G6="",$K6="",$L6=""),"",$L6-$G6)</f>
        <v/>
      </c>
      <c r="R6" s="26">
        <f>IF($A6="","",IF($J6="Cancelada","",IF($O6="Cadastro incompleto","Completar campos obrigatórios",IF($O6="Pagamento incompleto","Completar dados do pagamento",IF($O6="Pago com divergência","Revisar diferença de valor",IF(AND($K6&lt;&gt;"",$L6&lt;&gt;"",$M6=""),"Informar referência do comprovante",IF(AND($K6&lt;&gt;"",$L6&lt;&gt;"",$M6&lt;&gt;"",$N6&lt;&gt;"Sim"),"Conferir comprovante",IF($O6="Vencida","Ação imediata",IF($O6="Vence hoje","Vence hoje",IF($O6="A vencer","Preparar pagamento",""))))))))))</f>
        <v/>
      </c>
      <c r="S6" s="20" t="inlineStr">
        <is>
          <t>Exemplo administrativo fictício</t>
        </is>
      </c>
    </row>
    <row r="7" ht="31" customHeight="1">
      <c r="A7" s="19" t="inlineStr">
        <is>
          <t>FICT-006</t>
        </is>
      </c>
      <c r="B7" s="20" t="inlineStr">
        <is>
          <t>Serviço técnico eventual</t>
        </is>
      </c>
      <c r="C7" s="19" t="inlineStr">
        <is>
          <t>Serviços contratados</t>
        </is>
      </c>
      <c r="D7" s="20" t="inlineStr">
        <is>
          <t>Serviço Fictício Zeta</t>
        </is>
      </c>
      <c r="E7" s="36" t="n">
        <v>46268</v>
      </c>
      <c r="F7" s="36" t="n">
        <v>46274</v>
      </c>
      <c r="G7" s="22" t="n">
        <v>500</v>
      </c>
      <c r="H7" s="19" t="inlineStr">
        <is>
          <t>Tesouraria</t>
        </is>
      </c>
      <c r="I7" s="19" t="inlineStr">
        <is>
          <t>Média</t>
        </is>
      </c>
      <c r="J7" s="19" t="inlineStr">
        <is>
          <t>Ativa</t>
        </is>
      </c>
      <c r="K7" s="36" t="n">
        <v>46274</v>
      </c>
      <c r="L7" s="22" t="n">
        <v>499</v>
      </c>
      <c r="M7" s="20" t="inlineStr">
        <is>
          <t>COMP-FICT-0002</t>
        </is>
      </c>
      <c r="N7" s="19" t="inlineStr">
        <is>
          <t>Sim</t>
        </is>
      </c>
      <c r="O7" s="23">
        <f>IF($A7="","",IF($J7="Cancelada","Cancelada",IF(OR($B7="",$C7="",$D7="",$E7="",$F7="",$G7="",$H7="",$I7="",$J7=""),"Cadastro incompleto",IF(OR($K7&lt;&gt;"",$L7&lt;&gt;""),IF(AND($K7&lt;&gt;"",$L7&lt;&gt;""),IF(ABS($L7-$G7)&gt;'Configuração'!$B$4,"Pago com divergência","Pago"),"Pagamento incompleto"),IF($F7&lt;'Configuração'!$B$2,"Vencida",IF($F7='Configuração'!$B$2,"Vence hoje",IF($F7&lt;='Configuração'!$B$2+'Configuração'!$B$3,"A vencer","Programada")))))))</f>
        <v/>
      </c>
      <c r="P7" s="24">
        <f>IF(OR($A7="",$F7="",$J7="Cancelada",AND($K7&lt;&gt;"",$L7&lt;&gt;"")),"",$F7-'Configuração'!$B$2)</f>
        <v/>
      </c>
      <c r="Q7" s="25">
        <f>IF(OR($A7="",$G7="",$K7="",$L7=""),"",$L7-$G7)</f>
        <v/>
      </c>
      <c r="R7" s="26">
        <f>IF($A7="","",IF($J7="Cancelada","",IF($O7="Cadastro incompleto","Completar campos obrigatórios",IF($O7="Pagamento incompleto","Completar dados do pagamento",IF($O7="Pago com divergência","Revisar diferença de valor",IF(AND($K7&lt;&gt;"",$L7&lt;&gt;"",$M7=""),"Informar referência do comprovante",IF(AND($K7&lt;&gt;"",$L7&lt;&gt;"",$M7&lt;&gt;"",$N7&lt;&gt;"Sim"),"Conferir comprovante",IF($O7="Vencida","Ação imediata",IF($O7="Vence hoje","Vence hoje",IF($O7="A vencer","Preparar pagamento",""))))))))))</f>
        <v/>
      </c>
      <c r="S7" s="20" t="inlineStr">
        <is>
          <t>Exemplo administrativo fictício</t>
        </is>
      </c>
    </row>
    <row r="8" ht="31" customHeight="1">
      <c r="A8" s="19" t="inlineStr">
        <is>
          <t>FICT-007</t>
        </is>
      </c>
      <c r="B8" s="20" t="inlineStr">
        <is>
          <t>Consumo de água</t>
        </is>
      </c>
      <c r="C8" s="19" t="inlineStr">
        <is>
          <t>Água e esgoto</t>
        </is>
      </c>
      <c r="D8" s="20" t="inlineStr">
        <is>
          <t>Fornecedor Fictício Eta</t>
        </is>
      </c>
      <c r="E8" s="36" t="n">
        <v>46272</v>
      </c>
      <c r="F8" s="36" t="n">
        <v>46277</v>
      </c>
      <c r="G8" s="22" t="n">
        <v>210</v>
      </c>
      <c r="H8" s="19" t="inlineStr">
        <is>
          <t>Tesouraria</t>
        </is>
      </c>
      <c r="I8" s="19" t="inlineStr">
        <is>
          <t>Alta</t>
        </is>
      </c>
      <c r="J8" s="19" t="inlineStr">
        <is>
          <t>Ativa</t>
        </is>
      </c>
      <c r="K8" s="36" t="n">
        <v>46274</v>
      </c>
      <c r="L8" s="22" t="n"/>
      <c r="M8" s="20" t="n"/>
      <c r="N8" s="19" t="n"/>
      <c r="O8" s="23">
        <f>IF($A8="","",IF($J8="Cancelada","Cancelada",IF(OR($B8="",$C8="",$D8="",$E8="",$F8="",$G8="",$H8="",$I8="",$J8=""),"Cadastro incompleto",IF(OR($K8&lt;&gt;"",$L8&lt;&gt;""),IF(AND($K8&lt;&gt;"",$L8&lt;&gt;""),IF(ABS($L8-$G8)&gt;'Configuração'!$B$4,"Pago com divergência","Pago"),"Pagamento incompleto"),IF($F8&lt;'Configuração'!$B$2,"Vencida",IF($F8='Configuração'!$B$2,"Vence hoje",IF($F8&lt;='Configuração'!$B$2+'Configuração'!$B$3,"A vencer","Programada")))))))</f>
        <v/>
      </c>
      <c r="P8" s="24">
        <f>IF(OR($A8="",$F8="",$J8="Cancelada",AND($K8&lt;&gt;"",$L8&lt;&gt;"")),"",$F8-'Configuração'!$B$2)</f>
        <v/>
      </c>
      <c r="Q8" s="25">
        <f>IF(OR($A8="",$G8="",$K8="",$L8=""),"",$L8-$G8)</f>
        <v/>
      </c>
      <c r="R8" s="26">
        <f>IF($A8="","",IF($J8="Cancelada","",IF($O8="Cadastro incompleto","Completar campos obrigatórios",IF($O8="Pagamento incompleto","Completar dados do pagamento",IF($O8="Pago com divergência","Revisar diferença de valor",IF(AND($K8&lt;&gt;"",$L8&lt;&gt;"",$M8=""),"Informar referência do comprovante",IF(AND($K8&lt;&gt;"",$L8&lt;&gt;"",$M8&lt;&gt;"",$N8&lt;&gt;"Sim"),"Conferir comprovante",IF($O8="Vencida","Ação imediata",IF($O8="Vence hoje","Vence hoje",IF($O8="A vencer","Preparar pagamento",""))))))))))</f>
        <v/>
      </c>
      <c r="S8" s="20" t="inlineStr">
        <is>
          <t>Exemplo administrativo fictício</t>
        </is>
      </c>
    </row>
    <row r="9" ht="31" customHeight="1">
      <c r="A9" s="19" t="inlineStr">
        <is>
          <t>FICT-008</t>
        </is>
      </c>
      <c r="B9" s="20" t="inlineStr">
        <is>
          <t>Tarifa administrativa</t>
        </is>
      </c>
      <c r="C9" s="19" t="inlineStr">
        <is>
          <t>Taxas administrativas</t>
        </is>
      </c>
      <c r="D9" s="20" t="inlineStr">
        <is>
          <t>Entidade Fictícia Teta</t>
        </is>
      </c>
      <c r="E9" s="36" t="n">
        <v>46273</v>
      </c>
      <c r="F9" s="36" t="n"/>
      <c r="G9" s="22" t="n">
        <v>95</v>
      </c>
      <c r="H9" s="19" t="inlineStr">
        <is>
          <t>Secretaria administrativa</t>
        </is>
      </c>
      <c r="I9" s="19" t="inlineStr">
        <is>
          <t>Baixa</t>
        </is>
      </c>
      <c r="J9" s="19" t="inlineStr">
        <is>
          <t>Ativa</t>
        </is>
      </c>
      <c r="K9" s="36" t="n"/>
      <c r="L9" s="22" t="n"/>
      <c r="M9" s="20" t="n"/>
      <c r="N9" s="19" t="n"/>
      <c r="O9" s="23">
        <f>IF($A9="","",IF($J9="Cancelada","Cancelada",IF(OR($B9="",$C9="",$D9="",$E9="",$F9="",$G9="",$H9="",$I9="",$J9=""),"Cadastro incompleto",IF(OR($K9&lt;&gt;"",$L9&lt;&gt;""),IF(AND($K9&lt;&gt;"",$L9&lt;&gt;""),IF(ABS($L9-$G9)&gt;'Configuração'!$B$4,"Pago com divergência","Pago"),"Pagamento incompleto"),IF($F9&lt;'Configuração'!$B$2,"Vencida",IF($F9='Configuração'!$B$2,"Vence hoje",IF($F9&lt;='Configuração'!$B$2+'Configuração'!$B$3,"A vencer","Programada")))))))</f>
        <v/>
      </c>
      <c r="P9" s="24">
        <f>IF(OR($A9="",$F9="",$J9="Cancelada",AND($K9&lt;&gt;"",$L9&lt;&gt;"")),"",$F9-'Configuração'!$B$2)</f>
        <v/>
      </c>
      <c r="Q9" s="25">
        <f>IF(OR($A9="",$G9="",$K9="",$L9=""),"",$L9-$G9)</f>
        <v/>
      </c>
      <c r="R9" s="26">
        <f>IF($A9="","",IF($J9="Cancelada","",IF($O9="Cadastro incompleto","Completar campos obrigatórios",IF($O9="Pagamento incompleto","Completar dados do pagamento",IF($O9="Pago com divergência","Revisar diferença de valor",IF(AND($K9&lt;&gt;"",$L9&lt;&gt;"",$M9=""),"Informar referência do comprovante",IF(AND($K9&lt;&gt;"",$L9&lt;&gt;"",$M9&lt;&gt;"",$N9&lt;&gt;"Sim"),"Conferir comprovante",IF($O9="Vencida","Ação imediata",IF($O9="Vence hoje","Vence hoje",IF($O9="A vencer","Preparar pagamento",""))))))))))</f>
        <v/>
      </c>
      <c r="S9" s="20" t="inlineStr">
        <is>
          <t>Exemplo administrativo fictício</t>
        </is>
      </c>
    </row>
    <row r="10" ht="31" customHeight="1">
      <c r="A10" s="19" t="inlineStr">
        <is>
          <t>FICT-009</t>
        </is>
      </c>
      <c r="B10" s="20" t="inlineStr">
        <is>
          <t>Compra posteriormente cancelada</t>
        </is>
      </c>
      <c r="C10" s="19" t="inlineStr">
        <is>
          <t>Outros</t>
        </is>
      </c>
      <c r="D10" s="20" t="inlineStr">
        <is>
          <t>Fornecedor Fictício Iota</t>
        </is>
      </c>
      <c r="E10" s="36" t="n">
        <v>46273</v>
      </c>
      <c r="F10" s="36" t="n">
        <v>46283</v>
      </c>
      <c r="G10" s="22" t="n">
        <v>120</v>
      </c>
      <c r="H10" s="19" t="inlineStr">
        <is>
          <t>Compras</t>
        </is>
      </c>
      <c r="I10" s="19" t="inlineStr">
        <is>
          <t>Baixa</t>
        </is>
      </c>
      <c r="J10" s="19" t="inlineStr">
        <is>
          <t>Cancelada</t>
        </is>
      </c>
      <c r="K10" s="36" t="n"/>
      <c r="L10" s="22" t="n"/>
      <c r="M10" s="20" t="n"/>
      <c r="N10" s="19" t="n"/>
      <c r="O10" s="23">
        <f>IF($A10="","",IF($J10="Cancelada","Cancelada",IF(OR($B10="",$C10="",$D10="",$E10="",$F10="",$G10="",$H10="",$I10="",$J10=""),"Cadastro incompleto",IF(OR($K10&lt;&gt;"",$L10&lt;&gt;""),IF(AND($K10&lt;&gt;"",$L10&lt;&gt;""),IF(ABS($L10-$G10)&gt;'Configuração'!$B$4,"Pago com divergência","Pago"),"Pagamento incompleto"),IF($F10&lt;'Configuração'!$B$2,"Vencida",IF($F10='Configuração'!$B$2,"Vence hoje",IF($F10&lt;='Configuração'!$B$2+'Configuração'!$B$3,"A vencer","Programada")))))))</f>
        <v/>
      </c>
      <c r="P10" s="24">
        <f>IF(OR($A10="",$F10="",$J10="Cancelada",AND($K10&lt;&gt;"",$L10&lt;&gt;"")),"",$F10-'Configuração'!$B$2)</f>
        <v/>
      </c>
      <c r="Q10" s="25">
        <f>IF(OR($A10="",$G10="",$K10="",$L10=""),"",$L10-$G10)</f>
        <v/>
      </c>
      <c r="R10" s="26">
        <f>IF($A10="","",IF($J10="Cancelada","",IF($O10="Cadastro incompleto","Completar campos obrigatórios",IF($O10="Pagamento incompleto","Completar dados do pagamento",IF($O10="Pago com divergência","Revisar diferença de valor",IF(AND($K10&lt;&gt;"",$L10&lt;&gt;"",$M10=""),"Informar referência do comprovante",IF(AND($K10&lt;&gt;"",$L10&lt;&gt;"",$M10&lt;&gt;"",$N10&lt;&gt;"Sim"),"Conferir comprovante",IF($O10="Vencida","Ação imediata",IF($O10="Vence hoje","Vence hoje",IF($O10="A vencer","Preparar pagamento",""))))))))))</f>
        <v/>
      </c>
      <c r="S10" s="20" t="inlineStr">
        <is>
          <t>Exemplo administrativo fictício</t>
        </is>
      </c>
    </row>
    <row r="11" ht="31" customHeight="1">
      <c r="A11" s="19" t="inlineStr">
        <is>
          <t>FICT-010</t>
        </is>
      </c>
      <c r="B11" s="20" t="inlineStr">
        <is>
          <t>Locação mensal</t>
        </is>
      </c>
      <c r="C11" s="19" t="inlineStr">
        <is>
          <t>Locação</t>
        </is>
      </c>
      <c r="D11" s="20" t="inlineStr">
        <is>
          <t>Locador Fictício Kappa</t>
        </is>
      </c>
      <c r="E11" s="36" t="n">
        <v>46266</v>
      </c>
      <c r="F11" s="36" t="n">
        <v>46272</v>
      </c>
      <c r="G11" s="22" t="n">
        <v>680</v>
      </c>
      <c r="H11" s="19" t="inlineStr">
        <is>
          <t>Tesouraria</t>
        </is>
      </c>
      <c r="I11" s="19" t="inlineStr">
        <is>
          <t>Alta</t>
        </is>
      </c>
      <c r="J11" s="19" t="inlineStr">
        <is>
          <t>Ativa</t>
        </is>
      </c>
      <c r="K11" s="36" t="n">
        <v>46272</v>
      </c>
      <c r="L11" s="22" t="n">
        <v>680</v>
      </c>
      <c r="M11" s="20" t="n"/>
      <c r="N11" s="19" t="inlineStr">
        <is>
          <t>Não</t>
        </is>
      </c>
      <c r="O11" s="23">
        <f>IF($A11="","",IF($J11="Cancelada","Cancelada",IF(OR($B11="",$C11="",$D11="",$E11="",$F11="",$G11="",$H11="",$I11="",$J11=""),"Cadastro incompleto",IF(OR($K11&lt;&gt;"",$L11&lt;&gt;""),IF(AND($K11&lt;&gt;"",$L11&lt;&gt;""),IF(ABS($L11-$G11)&gt;'Configuração'!$B$4,"Pago com divergência","Pago"),"Pagamento incompleto"),IF($F11&lt;'Configuração'!$B$2,"Vencida",IF($F11='Configuração'!$B$2,"Vence hoje",IF($F11&lt;='Configuração'!$B$2+'Configuração'!$B$3,"A vencer","Programada")))))))</f>
        <v/>
      </c>
      <c r="P11" s="24">
        <f>IF(OR($A11="",$F11="",$J11="Cancelada",AND($K11&lt;&gt;"",$L11&lt;&gt;"")),"",$F11-'Configuração'!$B$2)</f>
        <v/>
      </c>
      <c r="Q11" s="25">
        <f>IF(OR($A11="",$G11="",$K11="",$L11=""),"",$L11-$G11)</f>
        <v/>
      </c>
      <c r="R11" s="26">
        <f>IF($A11="","",IF($J11="Cancelada","",IF($O11="Cadastro incompleto","Completar campos obrigatórios",IF($O11="Pagamento incompleto","Completar dados do pagamento",IF($O11="Pago com divergência","Revisar diferença de valor",IF(AND($K11&lt;&gt;"",$L11&lt;&gt;"",$M11=""),"Informar referência do comprovante",IF(AND($K11&lt;&gt;"",$L11&lt;&gt;"",$M11&lt;&gt;"",$N11&lt;&gt;"Sim"),"Conferir comprovante",IF($O11="Vencida","Ação imediata",IF($O11="Vence hoje","Vence hoje",IF($O11="A vencer","Preparar pagamento",""))))))))))</f>
        <v/>
      </c>
      <c r="S11" s="20" t="inlineStr">
        <is>
          <t>Exemplo administrativo fictício</t>
        </is>
      </c>
    </row>
    <row r="12" ht="31" customHeight="1">
      <c r="A12" s="19" t="n"/>
      <c r="B12" s="20" t="n"/>
      <c r="C12" s="19" t="n"/>
      <c r="D12" s="20" t="n"/>
      <c r="E12" s="36" t="n"/>
      <c r="F12" s="36" t="n"/>
      <c r="G12" s="22" t="n"/>
      <c r="H12" s="19" t="n"/>
      <c r="I12" s="19" t="n"/>
      <c r="J12" s="19" t="n"/>
      <c r="K12" s="36" t="n"/>
      <c r="L12" s="22" t="n"/>
      <c r="M12" s="20" t="n"/>
      <c r="N12" s="19" t="n"/>
      <c r="O12" s="23">
        <f>IF($A12="","",IF($J12="Cancelada","Cancelada",IF(OR($B12="",$C12="",$D12="",$E12="",$F12="",$G12="",$H12="",$I12="",$J12=""),"Cadastro incompleto",IF(OR($K12&lt;&gt;"",$L12&lt;&gt;""),IF(AND($K12&lt;&gt;"",$L12&lt;&gt;""),IF(ABS($L12-$G12)&gt;'Configuração'!$B$4,"Pago com divergência","Pago"),"Pagamento incompleto"),IF($F12&lt;'Configuração'!$B$2,"Vencida",IF($F12='Configuração'!$B$2,"Vence hoje",IF($F12&lt;='Configuração'!$B$2+'Configuração'!$B$3,"A vencer","Programada")))))))</f>
        <v/>
      </c>
      <c r="P12" s="24">
        <f>IF(OR($A12="",$F12="",$J12="Cancelada",AND($K12&lt;&gt;"",$L12&lt;&gt;"")),"",$F12-'Configuração'!$B$2)</f>
        <v/>
      </c>
      <c r="Q12" s="25">
        <f>IF(OR($A12="",$G12="",$K12="",$L12=""),"",$L12-$G12)</f>
        <v/>
      </c>
      <c r="R12" s="26">
        <f>IF($A12="","",IF($J12="Cancelada","",IF($O12="Cadastro incompleto","Completar campos obrigatórios",IF($O12="Pagamento incompleto","Completar dados do pagamento",IF($O12="Pago com divergência","Revisar diferença de valor",IF(AND($K12&lt;&gt;"",$L12&lt;&gt;"",$M12=""),"Informar referência do comprovante",IF(AND($K12&lt;&gt;"",$L12&lt;&gt;"",$M12&lt;&gt;"",$N12&lt;&gt;"Sim"),"Conferir comprovante",IF($O12="Vencida","Ação imediata",IF($O12="Vence hoje","Vence hoje",IF($O12="A vencer","Preparar pagamento",""))))))))))</f>
        <v/>
      </c>
      <c r="S12" s="20" t="n"/>
    </row>
    <row r="13" ht="31" customHeight="1">
      <c r="A13" s="19" t="n"/>
      <c r="B13" s="20" t="n"/>
      <c r="C13" s="19" t="n"/>
      <c r="D13" s="20" t="n"/>
      <c r="E13" s="36" t="n"/>
      <c r="F13" s="36" t="n"/>
      <c r="G13" s="22" t="n"/>
      <c r="H13" s="19" t="n"/>
      <c r="I13" s="19" t="n"/>
      <c r="J13" s="19" t="n"/>
      <c r="K13" s="36" t="n"/>
      <c r="L13" s="22" t="n"/>
      <c r="M13" s="20" t="n"/>
      <c r="N13" s="19" t="n"/>
      <c r="O13" s="23">
        <f>IF($A13="","",IF($J13="Cancelada","Cancelada",IF(OR($B13="",$C13="",$D13="",$E13="",$F13="",$G13="",$H13="",$I13="",$J13=""),"Cadastro incompleto",IF(OR($K13&lt;&gt;"",$L13&lt;&gt;""),IF(AND($K13&lt;&gt;"",$L13&lt;&gt;""),IF(ABS($L13-$G13)&gt;'Configuração'!$B$4,"Pago com divergência","Pago"),"Pagamento incompleto"),IF($F13&lt;'Configuração'!$B$2,"Vencida",IF($F13='Configuração'!$B$2,"Vence hoje",IF($F13&lt;='Configuração'!$B$2+'Configuração'!$B$3,"A vencer","Programada")))))))</f>
        <v/>
      </c>
      <c r="P13" s="24">
        <f>IF(OR($A13="",$F13="",$J13="Cancelada",AND($K13&lt;&gt;"",$L13&lt;&gt;"")),"",$F13-'Configuração'!$B$2)</f>
        <v/>
      </c>
      <c r="Q13" s="25">
        <f>IF(OR($A13="",$G13="",$K13="",$L13=""),"",$L13-$G13)</f>
        <v/>
      </c>
      <c r="R13" s="26">
        <f>IF($A13="","",IF($J13="Cancelada","",IF($O13="Cadastro incompleto","Completar campos obrigatórios",IF($O13="Pagamento incompleto","Completar dados do pagamento",IF($O13="Pago com divergência","Revisar diferença de valor",IF(AND($K13&lt;&gt;"",$L13&lt;&gt;"",$M13=""),"Informar referência do comprovante",IF(AND($K13&lt;&gt;"",$L13&lt;&gt;"",$M13&lt;&gt;"",$N13&lt;&gt;"Sim"),"Conferir comprovante",IF($O13="Vencida","Ação imediata",IF($O13="Vence hoje","Vence hoje",IF($O13="A vencer","Preparar pagamento",""))))))))))</f>
        <v/>
      </c>
      <c r="S13" s="20" t="n"/>
    </row>
    <row r="14" ht="31" customHeight="1">
      <c r="A14" s="19" t="n"/>
      <c r="B14" s="20" t="n"/>
      <c r="C14" s="19" t="n"/>
      <c r="D14" s="20" t="n"/>
      <c r="E14" s="36" t="n"/>
      <c r="F14" s="36" t="n"/>
      <c r="G14" s="22" t="n"/>
      <c r="H14" s="19" t="n"/>
      <c r="I14" s="19" t="n"/>
      <c r="J14" s="19" t="n"/>
      <c r="K14" s="36" t="n"/>
      <c r="L14" s="22" t="n"/>
      <c r="M14" s="20" t="n"/>
      <c r="N14" s="19" t="n"/>
      <c r="O14" s="23">
        <f>IF($A14="","",IF($J14="Cancelada","Cancelada",IF(OR($B14="",$C14="",$D14="",$E14="",$F14="",$G14="",$H14="",$I14="",$J14=""),"Cadastro incompleto",IF(OR($K14&lt;&gt;"",$L14&lt;&gt;""),IF(AND($K14&lt;&gt;"",$L14&lt;&gt;""),IF(ABS($L14-$G14)&gt;'Configuração'!$B$4,"Pago com divergência","Pago"),"Pagamento incompleto"),IF($F14&lt;'Configuração'!$B$2,"Vencida",IF($F14='Configuração'!$B$2,"Vence hoje",IF($F14&lt;='Configuração'!$B$2+'Configuração'!$B$3,"A vencer","Programada")))))))</f>
        <v/>
      </c>
      <c r="P14" s="24">
        <f>IF(OR($A14="",$F14="",$J14="Cancelada",AND($K14&lt;&gt;"",$L14&lt;&gt;"")),"",$F14-'Configuração'!$B$2)</f>
        <v/>
      </c>
      <c r="Q14" s="25">
        <f>IF(OR($A14="",$G14="",$K14="",$L14=""),"",$L14-$G14)</f>
        <v/>
      </c>
      <c r="R14" s="26">
        <f>IF($A14="","",IF($J14="Cancelada","",IF($O14="Cadastro incompleto","Completar campos obrigatórios",IF($O14="Pagamento incompleto","Completar dados do pagamento",IF($O14="Pago com divergência","Revisar diferença de valor",IF(AND($K14&lt;&gt;"",$L14&lt;&gt;"",$M14=""),"Informar referência do comprovante",IF(AND($K14&lt;&gt;"",$L14&lt;&gt;"",$M14&lt;&gt;"",$N14&lt;&gt;"Sim"),"Conferir comprovante",IF($O14="Vencida","Ação imediata",IF($O14="Vence hoje","Vence hoje",IF($O14="A vencer","Preparar pagamento",""))))))))))</f>
        <v/>
      </c>
      <c r="S14" s="20" t="n"/>
    </row>
    <row r="15" ht="31" customHeight="1">
      <c r="A15" s="19" t="n"/>
      <c r="B15" s="20" t="n"/>
      <c r="C15" s="19" t="n"/>
      <c r="D15" s="20" t="n"/>
      <c r="E15" s="36" t="n"/>
      <c r="F15" s="36" t="n"/>
      <c r="G15" s="22" t="n"/>
      <c r="H15" s="19" t="n"/>
      <c r="I15" s="19" t="n"/>
      <c r="J15" s="19" t="n"/>
      <c r="K15" s="36" t="n"/>
      <c r="L15" s="22" t="n"/>
      <c r="M15" s="20" t="n"/>
      <c r="N15" s="19" t="n"/>
      <c r="O15" s="23">
        <f>IF($A15="","",IF($J15="Cancelada","Cancelada",IF(OR($B15="",$C15="",$D15="",$E15="",$F15="",$G15="",$H15="",$I15="",$J15=""),"Cadastro incompleto",IF(OR($K15&lt;&gt;"",$L15&lt;&gt;""),IF(AND($K15&lt;&gt;"",$L15&lt;&gt;""),IF(ABS($L15-$G15)&gt;'Configuração'!$B$4,"Pago com divergência","Pago"),"Pagamento incompleto"),IF($F15&lt;'Configuração'!$B$2,"Vencida",IF($F15='Configuração'!$B$2,"Vence hoje",IF($F15&lt;='Configuração'!$B$2+'Configuração'!$B$3,"A vencer","Programada")))))))</f>
        <v/>
      </c>
      <c r="P15" s="24">
        <f>IF(OR($A15="",$F15="",$J15="Cancelada",AND($K15&lt;&gt;"",$L15&lt;&gt;"")),"",$F15-'Configuração'!$B$2)</f>
        <v/>
      </c>
      <c r="Q15" s="25">
        <f>IF(OR($A15="",$G15="",$K15="",$L15=""),"",$L15-$G15)</f>
        <v/>
      </c>
      <c r="R15" s="26">
        <f>IF($A15="","",IF($J15="Cancelada","",IF($O15="Cadastro incompleto","Completar campos obrigatórios",IF($O15="Pagamento incompleto","Completar dados do pagamento",IF($O15="Pago com divergência","Revisar diferença de valor",IF(AND($K15&lt;&gt;"",$L15&lt;&gt;"",$M15=""),"Informar referência do comprovante",IF(AND($K15&lt;&gt;"",$L15&lt;&gt;"",$M15&lt;&gt;"",$N15&lt;&gt;"Sim"),"Conferir comprovante",IF($O15="Vencida","Ação imediata",IF($O15="Vence hoje","Vence hoje",IF($O15="A vencer","Preparar pagamento",""))))))))))</f>
        <v/>
      </c>
      <c r="S15" s="20" t="n"/>
    </row>
    <row r="16" ht="31" customHeight="1">
      <c r="A16" s="19" t="n"/>
      <c r="B16" s="20" t="n"/>
      <c r="C16" s="19" t="n"/>
      <c r="D16" s="20" t="n"/>
      <c r="E16" s="36" t="n"/>
      <c r="F16" s="36" t="n"/>
      <c r="G16" s="22" t="n"/>
      <c r="H16" s="19" t="n"/>
      <c r="I16" s="19" t="n"/>
      <c r="J16" s="19" t="n"/>
      <c r="K16" s="36" t="n"/>
      <c r="L16" s="22" t="n"/>
      <c r="M16" s="20" t="n"/>
      <c r="N16" s="19" t="n"/>
      <c r="O16" s="23">
        <f>IF($A16="","",IF($J16="Cancelada","Cancelada",IF(OR($B16="",$C16="",$D16="",$E16="",$F16="",$G16="",$H16="",$I16="",$J16=""),"Cadastro incompleto",IF(OR($K16&lt;&gt;"",$L16&lt;&gt;""),IF(AND($K16&lt;&gt;"",$L16&lt;&gt;""),IF(ABS($L16-$G16)&gt;'Configuração'!$B$4,"Pago com divergência","Pago"),"Pagamento incompleto"),IF($F16&lt;'Configuração'!$B$2,"Vencida",IF($F16='Configuração'!$B$2,"Vence hoje",IF($F16&lt;='Configuração'!$B$2+'Configuração'!$B$3,"A vencer","Programada")))))))</f>
        <v/>
      </c>
      <c r="P16" s="24">
        <f>IF(OR($A16="",$F16="",$J16="Cancelada",AND($K16&lt;&gt;"",$L16&lt;&gt;"")),"",$F16-'Configuração'!$B$2)</f>
        <v/>
      </c>
      <c r="Q16" s="25">
        <f>IF(OR($A16="",$G16="",$K16="",$L16=""),"",$L16-$G16)</f>
        <v/>
      </c>
      <c r="R16" s="26">
        <f>IF($A16="","",IF($J16="Cancelada","",IF($O16="Cadastro incompleto","Completar campos obrigatórios",IF($O16="Pagamento incompleto","Completar dados do pagamento",IF($O16="Pago com divergência","Revisar diferença de valor",IF(AND($K16&lt;&gt;"",$L16&lt;&gt;"",$M16=""),"Informar referência do comprovante",IF(AND($K16&lt;&gt;"",$L16&lt;&gt;"",$M16&lt;&gt;"",$N16&lt;&gt;"Sim"),"Conferir comprovante",IF($O16="Vencida","Ação imediata",IF($O16="Vence hoje","Vence hoje",IF($O16="A vencer","Preparar pagamento",""))))))))))</f>
        <v/>
      </c>
      <c r="S16" s="20" t="n"/>
    </row>
    <row r="17" ht="31" customHeight="1">
      <c r="A17" s="19" t="n"/>
      <c r="B17" s="20" t="n"/>
      <c r="C17" s="19" t="n"/>
      <c r="D17" s="20" t="n"/>
      <c r="E17" s="36" t="n"/>
      <c r="F17" s="36" t="n"/>
      <c r="G17" s="22" t="n"/>
      <c r="H17" s="19" t="n"/>
      <c r="I17" s="19" t="n"/>
      <c r="J17" s="19" t="n"/>
      <c r="K17" s="36" t="n"/>
      <c r="L17" s="22" t="n"/>
      <c r="M17" s="20" t="n"/>
      <c r="N17" s="19" t="n"/>
      <c r="O17" s="23">
        <f>IF($A17="","",IF($J17="Cancelada","Cancelada",IF(OR($B17="",$C17="",$D17="",$E17="",$F17="",$G17="",$H17="",$I17="",$J17=""),"Cadastro incompleto",IF(OR($K17&lt;&gt;"",$L17&lt;&gt;""),IF(AND($K17&lt;&gt;"",$L17&lt;&gt;""),IF(ABS($L17-$G17)&gt;'Configuração'!$B$4,"Pago com divergência","Pago"),"Pagamento incompleto"),IF($F17&lt;'Configuração'!$B$2,"Vencida",IF($F17='Configuração'!$B$2,"Vence hoje",IF($F17&lt;='Configuração'!$B$2+'Configuração'!$B$3,"A vencer","Programada")))))))</f>
        <v/>
      </c>
      <c r="P17" s="24">
        <f>IF(OR($A17="",$F17="",$J17="Cancelada",AND($K17&lt;&gt;"",$L17&lt;&gt;"")),"",$F17-'Configuração'!$B$2)</f>
        <v/>
      </c>
      <c r="Q17" s="25">
        <f>IF(OR($A17="",$G17="",$K17="",$L17=""),"",$L17-$G17)</f>
        <v/>
      </c>
      <c r="R17" s="26">
        <f>IF($A17="","",IF($J17="Cancelada","",IF($O17="Cadastro incompleto","Completar campos obrigatórios",IF($O17="Pagamento incompleto","Completar dados do pagamento",IF($O17="Pago com divergência","Revisar diferença de valor",IF(AND($K17&lt;&gt;"",$L17&lt;&gt;"",$M17=""),"Informar referência do comprovante",IF(AND($K17&lt;&gt;"",$L17&lt;&gt;"",$M17&lt;&gt;"",$N17&lt;&gt;"Sim"),"Conferir comprovante",IF($O17="Vencida","Ação imediata",IF($O17="Vence hoje","Vence hoje",IF($O17="A vencer","Preparar pagamento",""))))))))))</f>
        <v/>
      </c>
      <c r="S17" s="20" t="n"/>
    </row>
    <row r="18" ht="31" customHeight="1">
      <c r="A18" s="19" t="n"/>
      <c r="B18" s="20" t="n"/>
      <c r="C18" s="19" t="n"/>
      <c r="D18" s="20" t="n"/>
      <c r="E18" s="36" t="n"/>
      <c r="F18" s="36" t="n"/>
      <c r="G18" s="22" t="n"/>
      <c r="H18" s="19" t="n"/>
      <c r="I18" s="19" t="n"/>
      <c r="J18" s="19" t="n"/>
      <c r="K18" s="36" t="n"/>
      <c r="L18" s="22" t="n"/>
      <c r="M18" s="20" t="n"/>
      <c r="N18" s="19" t="n"/>
      <c r="O18" s="23">
        <f>IF($A18="","",IF($J18="Cancelada","Cancelada",IF(OR($B18="",$C18="",$D18="",$E18="",$F18="",$G18="",$H18="",$I18="",$J18=""),"Cadastro incompleto",IF(OR($K18&lt;&gt;"",$L18&lt;&gt;""),IF(AND($K18&lt;&gt;"",$L18&lt;&gt;""),IF(ABS($L18-$G18)&gt;'Configuração'!$B$4,"Pago com divergência","Pago"),"Pagamento incompleto"),IF($F18&lt;'Configuração'!$B$2,"Vencida",IF($F18='Configuração'!$B$2,"Vence hoje",IF($F18&lt;='Configuração'!$B$2+'Configuração'!$B$3,"A vencer","Programada")))))))</f>
        <v/>
      </c>
      <c r="P18" s="24">
        <f>IF(OR($A18="",$F18="",$J18="Cancelada",AND($K18&lt;&gt;"",$L18&lt;&gt;"")),"",$F18-'Configuração'!$B$2)</f>
        <v/>
      </c>
      <c r="Q18" s="25">
        <f>IF(OR($A18="",$G18="",$K18="",$L18=""),"",$L18-$G18)</f>
        <v/>
      </c>
      <c r="R18" s="26">
        <f>IF($A18="","",IF($J18="Cancelada","",IF($O18="Cadastro incompleto","Completar campos obrigatórios",IF($O18="Pagamento incompleto","Completar dados do pagamento",IF($O18="Pago com divergência","Revisar diferença de valor",IF(AND($K18&lt;&gt;"",$L18&lt;&gt;"",$M18=""),"Informar referência do comprovante",IF(AND($K18&lt;&gt;"",$L18&lt;&gt;"",$M18&lt;&gt;"",$N18&lt;&gt;"Sim"),"Conferir comprovante",IF($O18="Vencida","Ação imediata",IF($O18="Vence hoje","Vence hoje",IF($O18="A vencer","Preparar pagamento",""))))))))))</f>
        <v/>
      </c>
      <c r="S18" s="20" t="n"/>
    </row>
    <row r="19" ht="31" customHeight="1">
      <c r="A19" s="19" t="n"/>
      <c r="B19" s="20" t="n"/>
      <c r="C19" s="19" t="n"/>
      <c r="D19" s="20" t="n"/>
      <c r="E19" s="36" t="n"/>
      <c r="F19" s="36" t="n"/>
      <c r="G19" s="22" t="n"/>
      <c r="H19" s="19" t="n"/>
      <c r="I19" s="19" t="n"/>
      <c r="J19" s="19" t="n"/>
      <c r="K19" s="36" t="n"/>
      <c r="L19" s="22" t="n"/>
      <c r="M19" s="20" t="n"/>
      <c r="N19" s="19" t="n"/>
      <c r="O19" s="23">
        <f>IF($A19="","",IF($J19="Cancelada","Cancelada",IF(OR($B19="",$C19="",$D19="",$E19="",$F19="",$G19="",$H19="",$I19="",$J19=""),"Cadastro incompleto",IF(OR($K19&lt;&gt;"",$L19&lt;&gt;""),IF(AND($K19&lt;&gt;"",$L19&lt;&gt;""),IF(ABS($L19-$G19)&gt;'Configuração'!$B$4,"Pago com divergência","Pago"),"Pagamento incompleto"),IF($F19&lt;'Configuração'!$B$2,"Vencida",IF($F19='Configuração'!$B$2,"Vence hoje",IF($F19&lt;='Configuração'!$B$2+'Configuração'!$B$3,"A vencer","Programada")))))))</f>
        <v/>
      </c>
      <c r="P19" s="24">
        <f>IF(OR($A19="",$F19="",$J19="Cancelada",AND($K19&lt;&gt;"",$L19&lt;&gt;"")),"",$F19-'Configuração'!$B$2)</f>
        <v/>
      </c>
      <c r="Q19" s="25">
        <f>IF(OR($A19="",$G19="",$K19="",$L19=""),"",$L19-$G19)</f>
        <v/>
      </c>
      <c r="R19" s="26">
        <f>IF($A19="","",IF($J19="Cancelada","",IF($O19="Cadastro incompleto","Completar campos obrigatórios",IF($O19="Pagamento incompleto","Completar dados do pagamento",IF($O19="Pago com divergência","Revisar diferença de valor",IF(AND($K19&lt;&gt;"",$L19&lt;&gt;"",$M19=""),"Informar referência do comprovante",IF(AND($K19&lt;&gt;"",$L19&lt;&gt;"",$M19&lt;&gt;"",$N19&lt;&gt;"Sim"),"Conferir comprovante",IF($O19="Vencida","Ação imediata",IF($O19="Vence hoje","Vence hoje",IF($O19="A vencer","Preparar pagamento",""))))))))))</f>
        <v/>
      </c>
      <c r="S19" s="20" t="n"/>
    </row>
    <row r="20" ht="31" customHeight="1">
      <c r="A20" s="19" t="n"/>
      <c r="B20" s="20" t="n"/>
      <c r="C20" s="19" t="n"/>
      <c r="D20" s="20" t="n"/>
      <c r="E20" s="36" t="n"/>
      <c r="F20" s="36" t="n"/>
      <c r="G20" s="22" t="n"/>
      <c r="H20" s="19" t="n"/>
      <c r="I20" s="19" t="n"/>
      <c r="J20" s="19" t="n"/>
      <c r="K20" s="36" t="n"/>
      <c r="L20" s="22" t="n"/>
      <c r="M20" s="20" t="n"/>
      <c r="N20" s="19" t="n"/>
      <c r="O20" s="23">
        <f>IF($A20="","",IF($J20="Cancelada","Cancelada",IF(OR($B20="",$C20="",$D20="",$E20="",$F20="",$G20="",$H20="",$I20="",$J20=""),"Cadastro incompleto",IF(OR($K20&lt;&gt;"",$L20&lt;&gt;""),IF(AND($K20&lt;&gt;"",$L20&lt;&gt;""),IF(ABS($L20-$G20)&gt;'Configuração'!$B$4,"Pago com divergência","Pago"),"Pagamento incompleto"),IF($F20&lt;'Configuração'!$B$2,"Vencida",IF($F20='Configuração'!$B$2,"Vence hoje",IF($F20&lt;='Configuração'!$B$2+'Configuração'!$B$3,"A vencer","Programada")))))))</f>
        <v/>
      </c>
      <c r="P20" s="24">
        <f>IF(OR($A20="",$F20="",$J20="Cancelada",AND($K20&lt;&gt;"",$L20&lt;&gt;"")),"",$F20-'Configuração'!$B$2)</f>
        <v/>
      </c>
      <c r="Q20" s="25">
        <f>IF(OR($A20="",$G20="",$K20="",$L20=""),"",$L20-$G20)</f>
        <v/>
      </c>
      <c r="R20" s="26">
        <f>IF($A20="","",IF($J20="Cancelada","",IF($O20="Cadastro incompleto","Completar campos obrigatórios",IF($O20="Pagamento incompleto","Completar dados do pagamento",IF($O20="Pago com divergência","Revisar diferença de valor",IF(AND($K20&lt;&gt;"",$L20&lt;&gt;"",$M20=""),"Informar referência do comprovante",IF(AND($K20&lt;&gt;"",$L20&lt;&gt;"",$M20&lt;&gt;"",$N20&lt;&gt;"Sim"),"Conferir comprovante",IF($O20="Vencida","Ação imediata",IF($O20="Vence hoje","Vence hoje",IF($O20="A vencer","Preparar pagamento",""))))))))))</f>
        <v/>
      </c>
      <c r="S20" s="20" t="n"/>
    </row>
    <row r="21" ht="31" customHeight="1">
      <c r="A21" s="19" t="n"/>
      <c r="B21" s="20" t="n"/>
      <c r="C21" s="19" t="n"/>
      <c r="D21" s="20" t="n"/>
      <c r="E21" s="36" t="n"/>
      <c r="F21" s="36" t="n"/>
      <c r="G21" s="22" t="n"/>
      <c r="H21" s="19" t="n"/>
      <c r="I21" s="19" t="n"/>
      <c r="J21" s="19" t="n"/>
      <c r="K21" s="36" t="n"/>
      <c r="L21" s="22" t="n"/>
      <c r="M21" s="20" t="n"/>
      <c r="N21" s="19" t="n"/>
      <c r="O21" s="23">
        <f>IF($A21="","",IF($J21="Cancelada","Cancelada",IF(OR($B21="",$C21="",$D21="",$E21="",$F21="",$G21="",$H21="",$I21="",$J21=""),"Cadastro incompleto",IF(OR($K21&lt;&gt;"",$L21&lt;&gt;""),IF(AND($K21&lt;&gt;"",$L21&lt;&gt;""),IF(ABS($L21-$G21)&gt;'Configuração'!$B$4,"Pago com divergência","Pago"),"Pagamento incompleto"),IF($F21&lt;'Configuração'!$B$2,"Vencida",IF($F21='Configuração'!$B$2,"Vence hoje",IF($F21&lt;='Configuração'!$B$2+'Configuração'!$B$3,"A vencer","Programada")))))))</f>
        <v/>
      </c>
      <c r="P21" s="24">
        <f>IF(OR($A21="",$F21="",$J21="Cancelada",AND($K21&lt;&gt;"",$L21&lt;&gt;"")),"",$F21-'Configuração'!$B$2)</f>
        <v/>
      </c>
      <c r="Q21" s="25">
        <f>IF(OR($A21="",$G21="",$K21="",$L21=""),"",$L21-$G21)</f>
        <v/>
      </c>
      <c r="R21" s="26">
        <f>IF($A21="","",IF($J21="Cancelada","",IF($O21="Cadastro incompleto","Completar campos obrigatórios",IF($O21="Pagamento incompleto","Completar dados do pagamento",IF($O21="Pago com divergência","Revisar diferença de valor",IF(AND($K21&lt;&gt;"",$L21&lt;&gt;"",$M21=""),"Informar referência do comprovante",IF(AND($K21&lt;&gt;"",$L21&lt;&gt;"",$M21&lt;&gt;"",$N21&lt;&gt;"Sim"),"Conferir comprovante",IF($O21="Vencida","Ação imediata",IF($O21="Vence hoje","Vence hoje",IF($O21="A vencer","Preparar pagamento",""))))))))))</f>
        <v/>
      </c>
      <c r="S21" s="20" t="n"/>
    </row>
    <row r="22" ht="31" customHeight="1">
      <c r="A22" s="19" t="n"/>
      <c r="B22" s="20" t="n"/>
      <c r="C22" s="19" t="n"/>
      <c r="D22" s="20" t="n"/>
      <c r="E22" s="36" t="n"/>
      <c r="F22" s="36" t="n"/>
      <c r="G22" s="22" t="n"/>
      <c r="H22" s="19" t="n"/>
      <c r="I22" s="19" t="n"/>
      <c r="J22" s="19" t="n"/>
      <c r="K22" s="36" t="n"/>
      <c r="L22" s="22" t="n"/>
      <c r="M22" s="20" t="n"/>
      <c r="N22" s="19" t="n"/>
      <c r="O22" s="23">
        <f>IF($A22="","",IF($J22="Cancelada","Cancelada",IF(OR($B22="",$C22="",$D22="",$E22="",$F22="",$G22="",$H22="",$I22="",$J22=""),"Cadastro incompleto",IF(OR($K22&lt;&gt;"",$L22&lt;&gt;""),IF(AND($K22&lt;&gt;"",$L22&lt;&gt;""),IF(ABS($L22-$G22)&gt;'Configuração'!$B$4,"Pago com divergência","Pago"),"Pagamento incompleto"),IF($F22&lt;'Configuração'!$B$2,"Vencida",IF($F22='Configuração'!$B$2,"Vence hoje",IF($F22&lt;='Configuração'!$B$2+'Configuração'!$B$3,"A vencer","Programada")))))))</f>
        <v/>
      </c>
      <c r="P22" s="24">
        <f>IF(OR($A22="",$F22="",$J22="Cancelada",AND($K22&lt;&gt;"",$L22&lt;&gt;"")),"",$F22-'Configuração'!$B$2)</f>
        <v/>
      </c>
      <c r="Q22" s="25">
        <f>IF(OR($A22="",$G22="",$K22="",$L22=""),"",$L22-$G22)</f>
        <v/>
      </c>
      <c r="R22" s="26">
        <f>IF($A22="","",IF($J22="Cancelada","",IF($O22="Cadastro incompleto","Completar campos obrigatórios",IF($O22="Pagamento incompleto","Completar dados do pagamento",IF($O22="Pago com divergência","Revisar diferença de valor",IF(AND($K22&lt;&gt;"",$L22&lt;&gt;"",$M22=""),"Informar referência do comprovante",IF(AND($K22&lt;&gt;"",$L22&lt;&gt;"",$M22&lt;&gt;"",$N22&lt;&gt;"Sim"),"Conferir comprovante",IF($O22="Vencida","Ação imediata",IF($O22="Vence hoje","Vence hoje",IF($O22="A vencer","Preparar pagamento",""))))))))))</f>
        <v/>
      </c>
      <c r="S22" s="20" t="n"/>
    </row>
    <row r="23" ht="31" customHeight="1">
      <c r="A23" s="19" t="n"/>
      <c r="B23" s="20" t="n"/>
      <c r="C23" s="19" t="n"/>
      <c r="D23" s="20" t="n"/>
      <c r="E23" s="36" t="n"/>
      <c r="F23" s="36" t="n"/>
      <c r="G23" s="22" t="n"/>
      <c r="H23" s="19" t="n"/>
      <c r="I23" s="19" t="n"/>
      <c r="J23" s="19" t="n"/>
      <c r="K23" s="36" t="n"/>
      <c r="L23" s="22" t="n"/>
      <c r="M23" s="20" t="n"/>
      <c r="N23" s="19" t="n"/>
      <c r="O23" s="23">
        <f>IF($A23="","",IF($J23="Cancelada","Cancelada",IF(OR($B23="",$C23="",$D23="",$E23="",$F23="",$G23="",$H23="",$I23="",$J23=""),"Cadastro incompleto",IF(OR($K23&lt;&gt;"",$L23&lt;&gt;""),IF(AND($K23&lt;&gt;"",$L23&lt;&gt;""),IF(ABS($L23-$G23)&gt;'Configuração'!$B$4,"Pago com divergência","Pago"),"Pagamento incompleto"),IF($F23&lt;'Configuração'!$B$2,"Vencida",IF($F23='Configuração'!$B$2,"Vence hoje",IF($F23&lt;='Configuração'!$B$2+'Configuração'!$B$3,"A vencer","Programada")))))))</f>
        <v/>
      </c>
      <c r="P23" s="24">
        <f>IF(OR($A23="",$F23="",$J23="Cancelada",AND($K23&lt;&gt;"",$L23&lt;&gt;"")),"",$F23-'Configuração'!$B$2)</f>
        <v/>
      </c>
      <c r="Q23" s="25">
        <f>IF(OR($A23="",$G23="",$K23="",$L23=""),"",$L23-$G23)</f>
        <v/>
      </c>
      <c r="R23" s="26">
        <f>IF($A23="","",IF($J23="Cancelada","",IF($O23="Cadastro incompleto","Completar campos obrigatórios",IF($O23="Pagamento incompleto","Completar dados do pagamento",IF($O23="Pago com divergência","Revisar diferença de valor",IF(AND($K23&lt;&gt;"",$L23&lt;&gt;"",$M23=""),"Informar referência do comprovante",IF(AND($K23&lt;&gt;"",$L23&lt;&gt;"",$M23&lt;&gt;"",$N23&lt;&gt;"Sim"),"Conferir comprovante",IF($O23="Vencida","Ação imediata",IF($O23="Vence hoje","Vence hoje",IF($O23="A vencer","Preparar pagamento",""))))))))))</f>
        <v/>
      </c>
      <c r="S23" s="20" t="n"/>
    </row>
    <row r="24" ht="31" customHeight="1">
      <c r="A24" s="19" t="n"/>
      <c r="B24" s="20" t="n"/>
      <c r="C24" s="19" t="n"/>
      <c r="D24" s="20" t="n"/>
      <c r="E24" s="36" t="n"/>
      <c r="F24" s="36" t="n"/>
      <c r="G24" s="22" t="n"/>
      <c r="H24" s="19" t="n"/>
      <c r="I24" s="19" t="n"/>
      <c r="J24" s="19" t="n"/>
      <c r="K24" s="36" t="n"/>
      <c r="L24" s="22" t="n"/>
      <c r="M24" s="20" t="n"/>
      <c r="N24" s="19" t="n"/>
      <c r="O24" s="23">
        <f>IF($A24="","",IF($J24="Cancelada","Cancelada",IF(OR($B24="",$C24="",$D24="",$E24="",$F24="",$G24="",$H24="",$I24="",$J24=""),"Cadastro incompleto",IF(OR($K24&lt;&gt;"",$L24&lt;&gt;""),IF(AND($K24&lt;&gt;"",$L24&lt;&gt;""),IF(ABS($L24-$G24)&gt;'Configuração'!$B$4,"Pago com divergência","Pago"),"Pagamento incompleto"),IF($F24&lt;'Configuração'!$B$2,"Vencida",IF($F24='Configuração'!$B$2,"Vence hoje",IF($F24&lt;='Configuração'!$B$2+'Configuração'!$B$3,"A vencer","Programada")))))))</f>
        <v/>
      </c>
      <c r="P24" s="24">
        <f>IF(OR($A24="",$F24="",$J24="Cancelada",AND($K24&lt;&gt;"",$L24&lt;&gt;"")),"",$F24-'Configuração'!$B$2)</f>
        <v/>
      </c>
      <c r="Q24" s="25">
        <f>IF(OR($A24="",$G24="",$K24="",$L24=""),"",$L24-$G24)</f>
        <v/>
      </c>
      <c r="R24" s="26">
        <f>IF($A24="","",IF($J24="Cancelada","",IF($O24="Cadastro incompleto","Completar campos obrigatórios",IF($O24="Pagamento incompleto","Completar dados do pagamento",IF($O24="Pago com divergência","Revisar diferença de valor",IF(AND($K24&lt;&gt;"",$L24&lt;&gt;"",$M24=""),"Informar referência do comprovante",IF(AND($K24&lt;&gt;"",$L24&lt;&gt;"",$M24&lt;&gt;"",$N24&lt;&gt;"Sim"),"Conferir comprovante",IF($O24="Vencida","Ação imediata",IF($O24="Vence hoje","Vence hoje",IF($O24="A vencer","Preparar pagamento",""))))))))))</f>
        <v/>
      </c>
      <c r="S24" s="20" t="n"/>
    </row>
    <row r="25" ht="31" customHeight="1">
      <c r="A25" s="19" t="n"/>
      <c r="B25" s="20" t="n"/>
      <c r="C25" s="19" t="n"/>
      <c r="D25" s="20" t="n"/>
      <c r="E25" s="36" t="n"/>
      <c r="F25" s="36" t="n"/>
      <c r="G25" s="22" t="n"/>
      <c r="H25" s="19" t="n"/>
      <c r="I25" s="19" t="n"/>
      <c r="J25" s="19" t="n"/>
      <c r="K25" s="36" t="n"/>
      <c r="L25" s="22" t="n"/>
      <c r="M25" s="20" t="n"/>
      <c r="N25" s="19" t="n"/>
      <c r="O25" s="23">
        <f>IF($A25="","",IF($J25="Cancelada","Cancelada",IF(OR($B25="",$C25="",$D25="",$E25="",$F25="",$G25="",$H25="",$I25="",$J25=""),"Cadastro incompleto",IF(OR($K25&lt;&gt;"",$L25&lt;&gt;""),IF(AND($K25&lt;&gt;"",$L25&lt;&gt;""),IF(ABS($L25-$G25)&gt;'Configuração'!$B$4,"Pago com divergência","Pago"),"Pagamento incompleto"),IF($F25&lt;'Configuração'!$B$2,"Vencida",IF($F25='Configuração'!$B$2,"Vence hoje",IF($F25&lt;='Configuração'!$B$2+'Configuração'!$B$3,"A vencer","Programada")))))))</f>
        <v/>
      </c>
      <c r="P25" s="24">
        <f>IF(OR($A25="",$F25="",$J25="Cancelada",AND($K25&lt;&gt;"",$L25&lt;&gt;"")),"",$F25-'Configuração'!$B$2)</f>
        <v/>
      </c>
      <c r="Q25" s="25">
        <f>IF(OR($A25="",$G25="",$K25="",$L25=""),"",$L25-$G25)</f>
        <v/>
      </c>
      <c r="R25" s="26">
        <f>IF($A25="","",IF($J25="Cancelada","",IF($O25="Cadastro incompleto","Completar campos obrigatórios",IF($O25="Pagamento incompleto","Completar dados do pagamento",IF($O25="Pago com divergência","Revisar diferença de valor",IF(AND($K25&lt;&gt;"",$L25&lt;&gt;"",$M25=""),"Informar referência do comprovante",IF(AND($K25&lt;&gt;"",$L25&lt;&gt;"",$M25&lt;&gt;"",$N25&lt;&gt;"Sim"),"Conferir comprovante",IF($O25="Vencida","Ação imediata",IF($O25="Vence hoje","Vence hoje",IF($O25="A vencer","Preparar pagamento",""))))))))))</f>
        <v/>
      </c>
      <c r="S25" s="20" t="n"/>
    </row>
    <row r="26" ht="31" customHeight="1">
      <c r="A26" s="19" t="n"/>
      <c r="B26" s="20" t="n"/>
      <c r="C26" s="19" t="n"/>
      <c r="D26" s="20" t="n"/>
      <c r="E26" s="36" t="n"/>
      <c r="F26" s="36" t="n"/>
      <c r="G26" s="22" t="n"/>
      <c r="H26" s="19" t="n"/>
      <c r="I26" s="19" t="n"/>
      <c r="J26" s="19" t="n"/>
      <c r="K26" s="36" t="n"/>
      <c r="L26" s="22" t="n"/>
      <c r="M26" s="20" t="n"/>
      <c r="N26" s="19" t="n"/>
      <c r="O26" s="23">
        <f>IF($A26="","",IF($J26="Cancelada","Cancelada",IF(OR($B26="",$C26="",$D26="",$E26="",$F26="",$G26="",$H26="",$I26="",$J26=""),"Cadastro incompleto",IF(OR($K26&lt;&gt;"",$L26&lt;&gt;""),IF(AND($K26&lt;&gt;"",$L26&lt;&gt;""),IF(ABS($L26-$G26)&gt;'Configuração'!$B$4,"Pago com divergência","Pago"),"Pagamento incompleto"),IF($F26&lt;'Configuração'!$B$2,"Vencida",IF($F26='Configuração'!$B$2,"Vence hoje",IF($F26&lt;='Configuração'!$B$2+'Configuração'!$B$3,"A vencer","Programada")))))))</f>
        <v/>
      </c>
      <c r="P26" s="24">
        <f>IF(OR($A26="",$F26="",$J26="Cancelada",AND($K26&lt;&gt;"",$L26&lt;&gt;"")),"",$F26-'Configuração'!$B$2)</f>
        <v/>
      </c>
      <c r="Q26" s="25">
        <f>IF(OR($A26="",$G26="",$K26="",$L26=""),"",$L26-$G26)</f>
        <v/>
      </c>
      <c r="R26" s="26">
        <f>IF($A26="","",IF($J26="Cancelada","",IF($O26="Cadastro incompleto","Completar campos obrigatórios",IF($O26="Pagamento incompleto","Completar dados do pagamento",IF($O26="Pago com divergência","Revisar diferença de valor",IF(AND($K26&lt;&gt;"",$L26&lt;&gt;"",$M26=""),"Informar referência do comprovante",IF(AND($K26&lt;&gt;"",$L26&lt;&gt;"",$M26&lt;&gt;"",$N26&lt;&gt;"Sim"),"Conferir comprovante",IF($O26="Vencida","Ação imediata",IF($O26="Vence hoje","Vence hoje",IF($O26="A vencer","Preparar pagamento",""))))))))))</f>
        <v/>
      </c>
      <c r="S26" s="20" t="n"/>
    </row>
    <row r="27" ht="31" customHeight="1">
      <c r="A27" s="19" t="n"/>
      <c r="B27" s="20" t="n"/>
      <c r="C27" s="19" t="n"/>
      <c r="D27" s="20" t="n"/>
      <c r="E27" s="36" t="n"/>
      <c r="F27" s="36" t="n"/>
      <c r="G27" s="22" t="n"/>
      <c r="H27" s="19" t="n"/>
      <c r="I27" s="19" t="n"/>
      <c r="J27" s="19" t="n"/>
      <c r="K27" s="36" t="n"/>
      <c r="L27" s="22" t="n"/>
      <c r="M27" s="20" t="n"/>
      <c r="N27" s="19" t="n"/>
      <c r="O27" s="23">
        <f>IF($A27="","",IF($J27="Cancelada","Cancelada",IF(OR($B27="",$C27="",$D27="",$E27="",$F27="",$G27="",$H27="",$I27="",$J27=""),"Cadastro incompleto",IF(OR($K27&lt;&gt;"",$L27&lt;&gt;""),IF(AND($K27&lt;&gt;"",$L27&lt;&gt;""),IF(ABS($L27-$G27)&gt;'Configuração'!$B$4,"Pago com divergência","Pago"),"Pagamento incompleto"),IF($F27&lt;'Configuração'!$B$2,"Vencida",IF($F27='Configuração'!$B$2,"Vence hoje",IF($F27&lt;='Configuração'!$B$2+'Configuração'!$B$3,"A vencer","Programada")))))))</f>
        <v/>
      </c>
      <c r="P27" s="24">
        <f>IF(OR($A27="",$F27="",$J27="Cancelada",AND($K27&lt;&gt;"",$L27&lt;&gt;"")),"",$F27-'Configuração'!$B$2)</f>
        <v/>
      </c>
      <c r="Q27" s="25">
        <f>IF(OR($A27="",$G27="",$K27="",$L27=""),"",$L27-$G27)</f>
        <v/>
      </c>
      <c r="R27" s="26">
        <f>IF($A27="","",IF($J27="Cancelada","",IF($O27="Cadastro incompleto","Completar campos obrigatórios",IF($O27="Pagamento incompleto","Completar dados do pagamento",IF($O27="Pago com divergência","Revisar diferença de valor",IF(AND($K27&lt;&gt;"",$L27&lt;&gt;"",$M27=""),"Informar referência do comprovante",IF(AND($K27&lt;&gt;"",$L27&lt;&gt;"",$M27&lt;&gt;"",$N27&lt;&gt;"Sim"),"Conferir comprovante",IF($O27="Vencida","Ação imediata",IF($O27="Vence hoje","Vence hoje",IF($O27="A vencer","Preparar pagamento",""))))))))))</f>
        <v/>
      </c>
      <c r="S27" s="20" t="n"/>
    </row>
    <row r="28" ht="31" customHeight="1">
      <c r="A28" s="19" t="n"/>
      <c r="B28" s="20" t="n"/>
      <c r="C28" s="19" t="n"/>
      <c r="D28" s="20" t="n"/>
      <c r="E28" s="36" t="n"/>
      <c r="F28" s="36" t="n"/>
      <c r="G28" s="22" t="n"/>
      <c r="H28" s="19" t="n"/>
      <c r="I28" s="19" t="n"/>
      <c r="J28" s="19" t="n"/>
      <c r="K28" s="36" t="n"/>
      <c r="L28" s="22" t="n"/>
      <c r="M28" s="20" t="n"/>
      <c r="N28" s="19" t="n"/>
      <c r="O28" s="23">
        <f>IF($A28="","",IF($J28="Cancelada","Cancelada",IF(OR($B28="",$C28="",$D28="",$E28="",$F28="",$G28="",$H28="",$I28="",$J28=""),"Cadastro incompleto",IF(OR($K28&lt;&gt;"",$L28&lt;&gt;""),IF(AND($K28&lt;&gt;"",$L28&lt;&gt;""),IF(ABS($L28-$G28)&gt;'Configuração'!$B$4,"Pago com divergência","Pago"),"Pagamento incompleto"),IF($F28&lt;'Configuração'!$B$2,"Vencida",IF($F28='Configuração'!$B$2,"Vence hoje",IF($F28&lt;='Configuração'!$B$2+'Configuração'!$B$3,"A vencer","Programada")))))))</f>
        <v/>
      </c>
      <c r="P28" s="24">
        <f>IF(OR($A28="",$F28="",$J28="Cancelada",AND($K28&lt;&gt;"",$L28&lt;&gt;"")),"",$F28-'Configuração'!$B$2)</f>
        <v/>
      </c>
      <c r="Q28" s="25">
        <f>IF(OR($A28="",$G28="",$K28="",$L28=""),"",$L28-$G28)</f>
        <v/>
      </c>
      <c r="R28" s="26">
        <f>IF($A28="","",IF($J28="Cancelada","",IF($O28="Cadastro incompleto","Completar campos obrigatórios",IF($O28="Pagamento incompleto","Completar dados do pagamento",IF($O28="Pago com divergência","Revisar diferença de valor",IF(AND($K28&lt;&gt;"",$L28&lt;&gt;"",$M28=""),"Informar referência do comprovante",IF(AND($K28&lt;&gt;"",$L28&lt;&gt;"",$M28&lt;&gt;"",$N28&lt;&gt;"Sim"),"Conferir comprovante",IF($O28="Vencida","Ação imediata",IF($O28="Vence hoje","Vence hoje",IF($O28="A vencer","Preparar pagamento",""))))))))))</f>
        <v/>
      </c>
      <c r="S28" s="20" t="n"/>
    </row>
    <row r="29" ht="31" customHeight="1">
      <c r="A29" s="19" t="n"/>
      <c r="B29" s="20" t="n"/>
      <c r="C29" s="19" t="n"/>
      <c r="D29" s="20" t="n"/>
      <c r="E29" s="36" t="n"/>
      <c r="F29" s="36" t="n"/>
      <c r="G29" s="22" t="n"/>
      <c r="H29" s="19" t="n"/>
      <c r="I29" s="19" t="n"/>
      <c r="J29" s="19" t="n"/>
      <c r="K29" s="36" t="n"/>
      <c r="L29" s="22" t="n"/>
      <c r="M29" s="20" t="n"/>
      <c r="N29" s="19" t="n"/>
      <c r="O29" s="23">
        <f>IF($A29="","",IF($J29="Cancelada","Cancelada",IF(OR($B29="",$C29="",$D29="",$E29="",$F29="",$G29="",$H29="",$I29="",$J29=""),"Cadastro incompleto",IF(OR($K29&lt;&gt;"",$L29&lt;&gt;""),IF(AND($K29&lt;&gt;"",$L29&lt;&gt;""),IF(ABS($L29-$G29)&gt;'Configuração'!$B$4,"Pago com divergência","Pago"),"Pagamento incompleto"),IF($F29&lt;'Configuração'!$B$2,"Vencida",IF($F29='Configuração'!$B$2,"Vence hoje",IF($F29&lt;='Configuração'!$B$2+'Configuração'!$B$3,"A vencer","Programada")))))))</f>
        <v/>
      </c>
      <c r="P29" s="24">
        <f>IF(OR($A29="",$F29="",$J29="Cancelada",AND($K29&lt;&gt;"",$L29&lt;&gt;"")),"",$F29-'Configuração'!$B$2)</f>
        <v/>
      </c>
      <c r="Q29" s="25">
        <f>IF(OR($A29="",$G29="",$K29="",$L29=""),"",$L29-$G29)</f>
        <v/>
      </c>
      <c r="R29" s="26">
        <f>IF($A29="","",IF($J29="Cancelada","",IF($O29="Cadastro incompleto","Completar campos obrigatórios",IF($O29="Pagamento incompleto","Completar dados do pagamento",IF($O29="Pago com divergência","Revisar diferença de valor",IF(AND($K29&lt;&gt;"",$L29&lt;&gt;"",$M29=""),"Informar referência do comprovante",IF(AND($K29&lt;&gt;"",$L29&lt;&gt;"",$M29&lt;&gt;"",$N29&lt;&gt;"Sim"),"Conferir comprovante",IF($O29="Vencida","Ação imediata",IF($O29="Vence hoje","Vence hoje",IF($O29="A vencer","Preparar pagamento",""))))))))))</f>
        <v/>
      </c>
      <c r="S29" s="20" t="n"/>
    </row>
    <row r="30" ht="31" customHeight="1">
      <c r="A30" s="19" t="n"/>
      <c r="B30" s="20" t="n"/>
      <c r="C30" s="19" t="n"/>
      <c r="D30" s="20" t="n"/>
      <c r="E30" s="36" t="n"/>
      <c r="F30" s="36" t="n"/>
      <c r="G30" s="22" t="n"/>
      <c r="H30" s="19" t="n"/>
      <c r="I30" s="19" t="n"/>
      <c r="J30" s="19" t="n"/>
      <c r="K30" s="36" t="n"/>
      <c r="L30" s="22" t="n"/>
      <c r="M30" s="20" t="n"/>
      <c r="N30" s="19" t="n"/>
      <c r="O30" s="23">
        <f>IF($A30="","",IF($J30="Cancelada","Cancelada",IF(OR($B30="",$C30="",$D30="",$E30="",$F30="",$G30="",$H30="",$I30="",$J30=""),"Cadastro incompleto",IF(OR($K30&lt;&gt;"",$L30&lt;&gt;""),IF(AND($K30&lt;&gt;"",$L30&lt;&gt;""),IF(ABS($L30-$G30)&gt;'Configuração'!$B$4,"Pago com divergência","Pago"),"Pagamento incompleto"),IF($F30&lt;'Configuração'!$B$2,"Vencida",IF($F30='Configuração'!$B$2,"Vence hoje",IF($F30&lt;='Configuração'!$B$2+'Configuração'!$B$3,"A vencer","Programada")))))))</f>
        <v/>
      </c>
      <c r="P30" s="24">
        <f>IF(OR($A30="",$F30="",$J30="Cancelada",AND($K30&lt;&gt;"",$L30&lt;&gt;"")),"",$F30-'Configuração'!$B$2)</f>
        <v/>
      </c>
      <c r="Q30" s="25">
        <f>IF(OR($A30="",$G30="",$K30="",$L30=""),"",$L30-$G30)</f>
        <v/>
      </c>
      <c r="R30" s="26">
        <f>IF($A30="","",IF($J30="Cancelada","",IF($O30="Cadastro incompleto","Completar campos obrigatórios",IF($O30="Pagamento incompleto","Completar dados do pagamento",IF($O30="Pago com divergência","Revisar diferença de valor",IF(AND($K30&lt;&gt;"",$L30&lt;&gt;"",$M30=""),"Informar referência do comprovante",IF(AND($K30&lt;&gt;"",$L30&lt;&gt;"",$M30&lt;&gt;"",$N30&lt;&gt;"Sim"),"Conferir comprovante",IF($O30="Vencida","Ação imediata",IF($O30="Vence hoje","Vence hoje",IF($O30="A vencer","Preparar pagamento",""))))))))))</f>
        <v/>
      </c>
      <c r="S30" s="20" t="n"/>
    </row>
    <row r="31" ht="31" customHeight="1">
      <c r="A31" s="19" t="n"/>
      <c r="B31" s="20" t="n"/>
      <c r="C31" s="19" t="n"/>
      <c r="D31" s="20" t="n"/>
      <c r="E31" s="36" t="n"/>
      <c r="F31" s="36" t="n"/>
      <c r="G31" s="22" t="n"/>
      <c r="H31" s="19" t="n"/>
      <c r="I31" s="19" t="n"/>
      <c r="J31" s="19" t="n"/>
      <c r="K31" s="36" t="n"/>
      <c r="L31" s="22" t="n"/>
      <c r="M31" s="20" t="n"/>
      <c r="N31" s="19" t="n"/>
      <c r="O31" s="23">
        <f>IF($A31="","",IF($J31="Cancelada","Cancelada",IF(OR($B31="",$C31="",$D31="",$E31="",$F31="",$G31="",$H31="",$I31="",$J31=""),"Cadastro incompleto",IF(OR($K31&lt;&gt;"",$L31&lt;&gt;""),IF(AND($K31&lt;&gt;"",$L31&lt;&gt;""),IF(ABS($L31-$G31)&gt;'Configuração'!$B$4,"Pago com divergência","Pago"),"Pagamento incompleto"),IF($F31&lt;'Configuração'!$B$2,"Vencida",IF($F31='Configuração'!$B$2,"Vence hoje",IF($F31&lt;='Configuração'!$B$2+'Configuração'!$B$3,"A vencer","Programada")))))))</f>
        <v/>
      </c>
      <c r="P31" s="24">
        <f>IF(OR($A31="",$F31="",$J31="Cancelada",AND($K31&lt;&gt;"",$L31&lt;&gt;"")),"",$F31-'Configuração'!$B$2)</f>
        <v/>
      </c>
      <c r="Q31" s="25">
        <f>IF(OR($A31="",$G31="",$K31="",$L31=""),"",$L31-$G31)</f>
        <v/>
      </c>
      <c r="R31" s="26">
        <f>IF($A31="","",IF($J31="Cancelada","",IF($O31="Cadastro incompleto","Completar campos obrigatórios",IF($O31="Pagamento incompleto","Completar dados do pagamento",IF($O31="Pago com divergência","Revisar diferença de valor",IF(AND($K31&lt;&gt;"",$L31&lt;&gt;"",$M31=""),"Informar referência do comprovante",IF(AND($K31&lt;&gt;"",$L31&lt;&gt;"",$M31&lt;&gt;"",$N31&lt;&gt;"Sim"),"Conferir comprovante",IF($O31="Vencida","Ação imediata",IF($O31="Vence hoje","Vence hoje",IF($O31="A vencer","Preparar pagamento",""))))))))))</f>
        <v/>
      </c>
      <c r="S31" s="20" t="n"/>
    </row>
    <row r="32" ht="31" customHeight="1">
      <c r="A32" s="19" t="n"/>
      <c r="B32" s="20" t="n"/>
      <c r="C32" s="19" t="n"/>
      <c r="D32" s="20" t="n"/>
      <c r="E32" s="36" t="n"/>
      <c r="F32" s="36" t="n"/>
      <c r="G32" s="22" t="n"/>
      <c r="H32" s="19" t="n"/>
      <c r="I32" s="19" t="n"/>
      <c r="J32" s="19" t="n"/>
      <c r="K32" s="36" t="n"/>
      <c r="L32" s="22" t="n"/>
      <c r="M32" s="20" t="n"/>
      <c r="N32" s="19" t="n"/>
      <c r="O32" s="23">
        <f>IF($A32="","",IF($J32="Cancelada","Cancelada",IF(OR($B32="",$C32="",$D32="",$E32="",$F32="",$G32="",$H32="",$I32="",$J32=""),"Cadastro incompleto",IF(OR($K32&lt;&gt;"",$L32&lt;&gt;""),IF(AND($K32&lt;&gt;"",$L32&lt;&gt;""),IF(ABS($L32-$G32)&gt;'Configuração'!$B$4,"Pago com divergência","Pago"),"Pagamento incompleto"),IF($F32&lt;'Configuração'!$B$2,"Vencida",IF($F32='Configuração'!$B$2,"Vence hoje",IF($F32&lt;='Configuração'!$B$2+'Configuração'!$B$3,"A vencer","Programada")))))))</f>
        <v/>
      </c>
      <c r="P32" s="24">
        <f>IF(OR($A32="",$F32="",$J32="Cancelada",AND($K32&lt;&gt;"",$L32&lt;&gt;"")),"",$F32-'Configuração'!$B$2)</f>
        <v/>
      </c>
      <c r="Q32" s="25">
        <f>IF(OR($A32="",$G32="",$K32="",$L32=""),"",$L32-$G32)</f>
        <v/>
      </c>
      <c r="R32" s="26">
        <f>IF($A32="","",IF($J32="Cancelada","",IF($O32="Cadastro incompleto","Completar campos obrigatórios",IF($O32="Pagamento incompleto","Completar dados do pagamento",IF($O32="Pago com divergência","Revisar diferença de valor",IF(AND($K32&lt;&gt;"",$L32&lt;&gt;"",$M32=""),"Informar referência do comprovante",IF(AND($K32&lt;&gt;"",$L32&lt;&gt;"",$M32&lt;&gt;"",$N32&lt;&gt;"Sim"),"Conferir comprovante",IF($O32="Vencida","Ação imediata",IF($O32="Vence hoje","Vence hoje",IF($O32="A vencer","Preparar pagamento",""))))))))))</f>
        <v/>
      </c>
      <c r="S32" s="20" t="n"/>
    </row>
    <row r="33" ht="31" customHeight="1">
      <c r="A33" s="19" t="n"/>
      <c r="B33" s="20" t="n"/>
      <c r="C33" s="19" t="n"/>
      <c r="D33" s="20" t="n"/>
      <c r="E33" s="36" t="n"/>
      <c r="F33" s="36" t="n"/>
      <c r="G33" s="22" t="n"/>
      <c r="H33" s="19" t="n"/>
      <c r="I33" s="19" t="n"/>
      <c r="J33" s="19" t="n"/>
      <c r="K33" s="36" t="n"/>
      <c r="L33" s="22" t="n"/>
      <c r="M33" s="20" t="n"/>
      <c r="N33" s="19" t="n"/>
      <c r="O33" s="23">
        <f>IF($A33="","",IF($J33="Cancelada","Cancelada",IF(OR($B33="",$C33="",$D33="",$E33="",$F33="",$G33="",$H33="",$I33="",$J33=""),"Cadastro incompleto",IF(OR($K33&lt;&gt;"",$L33&lt;&gt;""),IF(AND($K33&lt;&gt;"",$L33&lt;&gt;""),IF(ABS($L33-$G33)&gt;'Configuração'!$B$4,"Pago com divergência","Pago"),"Pagamento incompleto"),IF($F33&lt;'Configuração'!$B$2,"Vencida",IF($F33='Configuração'!$B$2,"Vence hoje",IF($F33&lt;='Configuração'!$B$2+'Configuração'!$B$3,"A vencer","Programada")))))))</f>
        <v/>
      </c>
      <c r="P33" s="24">
        <f>IF(OR($A33="",$F33="",$J33="Cancelada",AND($K33&lt;&gt;"",$L33&lt;&gt;"")),"",$F33-'Configuração'!$B$2)</f>
        <v/>
      </c>
      <c r="Q33" s="25">
        <f>IF(OR($A33="",$G33="",$K33="",$L33=""),"",$L33-$G33)</f>
        <v/>
      </c>
      <c r="R33" s="26">
        <f>IF($A33="","",IF($J33="Cancelada","",IF($O33="Cadastro incompleto","Completar campos obrigatórios",IF($O33="Pagamento incompleto","Completar dados do pagamento",IF($O33="Pago com divergência","Revisar diferença de valor",IF(AND($K33&lt;&gt;"",$L33&lt;&gt;"",$M33=""),"Informar referência do comprovante",IF(AND($K33&lt;&gt;"",$L33&lt;&gt;"",$M33&lt;&gt;"",$N33&lt;&gt;"Sim"),"Conferir comprovante",IF($O33="Vencida","Ação imediata",IF($O33="Vence hoje","Vence hoje",IF($O33="A vencer","Preparar pagamento",""))))))))))</f>
        <v/>
      </c>
      <c r="S33" s="20" t="n"/>
    </row>
    <row r="34" ht="31" customHeight="1">
      <c r="A34" s="19" t="n"/>
      <c r="B34" s="20" t="n"/>
      <c r="C34" s="19" t="n"/>
      <c r="D34" s="20" t="n"/>
      <c r="E34" s="36" t="n"/>
      <c r="F34" s="36" t="n"/>
      <c r="G34" s="22" t="n"/>
      <c r="H34" s="19" t="n"/>
      <c r="I34" s="19" t="n"/>
      <c r="J34" s="19" t="n"/>
      <c r="K34" s="36" t="n"/>
      <c r="L34" s="22" t="n"/>
      <c r="M34" s="20" t="n"/>
      <c r="N34" s="19" t="n"/>
      <c r="O34" s="23">
        <f>IF($A34="","",IF($J34="Cancelada","Cancelada",IF(OR($B34="",$C34="",$D34="",$E34="",$F34="",$G34="",$H34="",$I34="",$J34=""),"Cadastro incompleto",IF(OR($K34&lt;&gt;"",$L34&lt;&gt;""),IF(AND($K34&lt;&gt;"",$L34&lt;&gt;""),IF(ABS($L34-$G34)&gt;'Configuração'!$B$4,"Pago com divergência","Pago"),"Pagamento incompleto"),IF($F34&lt;'Configuração'!$B$2,"Vencida",IF($F34='Configuração'!$B$2,"Vence hoje",IF($F34&lt;='Configuração'!$B$2+'Configuração'!$B$3,"A vencer","Programada")))))))</f>
        <v/>
      </c>
      <c r="P34" s="24">
        <f>IF(OR($A34="",$F34="",$J34="Cancelada",AND($K34&lt;&gt;"",$L34&lt;&gt;"")),"",$F34-'Configuração'!$B$2)</f>
        <v/>
      </c>
      <c r="Q34" s="25">
        <f>IF(OR($A34="",$G34="",$K34="",$L34=""),"",$L34-$G34)</f>
        <v/>
      </c>
      <c r="R34" s="26">
        <f>IF($A34="","",IF($J34="Cancelada","",IF($O34="Cadastro incompleto","Completar campos obrigatórios",IF($O34="Pagamento incompleto","Completar dados do pagamento",IF($O34="Pago com divergência","Revisar diferença de valor",IF(AND($K34&lt;&gt;"",$L34&lt;&gt;"",$M34=""),"Informar referência do comprovante",IF(AND($K34&lt;&gt;"",$L34&lt;&gt;"",$M34&lt;&gt;"",$N34&lt;&gt;"Sim"),"Conferir comprovante",IF($O34="Vencida","Ação imediata",IF($O34="Vence hoje","Vence hoje",IF($O34="A vencer","Preparar pagamento",""))))))))))</f>
        <v/>
      </c>
      <c r="S34" s="20" t="n"/>
    </row>
    <row r="35" ht="31" customHeight="1">
      <c r="A35" s="19" t="n"/>
      <c r="B35" s="20" t="n"/>
      <c r="C35" s="19" t="n"/>
      <c r="D35" s="20" t="n"/>
      <c r="E35" s="36" t="n"/>
      <c r="F35" s="36" t="n"/>
      <c r="G35" s="22" t="n"/>
      <c r="H35" s="19" t="n"/>
      <c r="I35" s="19" t="n"/>
      <c r="J35" s="19" t="n"/>
      <c r="K35" s="36" t="n"/>
      <c r="L35" s="22" t="n"/>
      <c r="M35" s="20" t="n"/>
      <c r="N35" s="19" t="n"/>
      <c r="O35" s="23">
        <f>IF($A35="","",IF($J35="Cancelada","Cancelada",IF(OR($B35="",$C35="",$D35="",$E35="",$F35="",$G35="",$H35="",$I35="",$J35=""),"Cadastro incompleto",IF(OR($K35&lt;&gt;"",$L35&lt;&gt;""),IF(AND($K35&lt;&gt;"",$L35&lt;&gt;""),IF(ABS($L35-$G35)&gt;'Configuração'!$B$4,"Pago com divergência","Pago"),"Pagamento incompleto"),IF($F35&lt;'Configuração'!$B$2,"Vencida",IF($F35='Configuração'!$B$2,"Vence hoje",IF($F35&lt;='Configuração'!$B$2+'Configuração'!$B$3,"A vencer","Programada")))))))</f>
        <v/>
      </c>
      <c r="P35" s="24">
        <f>IF(OR($A35="",$F35="",$J35="Cancelada",AND($K35&lt;&gt;"",$L35&lt;&gt;"")),"",$F35-'Configuração'!$B$2)</f>
        <v/>
      </c>
      <c r="Q35" s="25">
        <f>IF(OR($A35="",$G35="",$K35="",$L35=""),"",$L35-$G35)</f>
        <v/>
      </c>
      <c r="R35" s="26">
        <f>IF($A35="","",IF($J35="Cancelada","",IF($O35="Cadastro incompleto","Completar campos obrigatórios",IF($O35="Pagamento incompleto","Completar dados do pagamento",IF($O35="Pago com divergência","Revisar diferença de valor",IF(AND($K35&lt;&gt;"",$L35&lt;&gt;"",$M35=""),"Informar referência do comprovante",IF(AND($K35&lt;&gt;"",$L35&lt;&gt;"",$M35&lt;&gt;"",$N35&lt;&gt;"Sim"),"Conferir comprovante",IF($O35="Vencida","Ação imediata",IF($O35="Vence hoje","Vence hoje",IF($O35="A vencer","Preparar pagamento",""))))))))))</f>
        <v/>
      </c>
      <c r="S35" s="20" t="n"/>
    </row>
    <row r="36" ht="31" customHeight="1">
      <c r="A36" s="19" t="n"/>
      <c r="B36" s="20" t="n"/>
      <c r="C36" s="19" t="n"/>
      <c r="D36" s="20" t="n"/>
      <c r="E36" s="36" t="n"/>
      <c r="F36" s="36" t="n"/>
      <c r="G36" s="22" t="n"/>
      <c r="H36" s="19" t="n"/>
      <c r="I36" s="19" t="n"/>
      <c r="J36" s="19" t="n"/>
      <c r="K36" s="36" t="n"/>
      <c r="L36" s="22" t="n"/>
      <c r="M36" s="20" t="n"/>
      <c r="N36" s="19" t="n"/>
      <c r="O36" s="23">
        <f>IF($A36="","",IF($J36="Cancelada","Cancelada",IF(OR($B36="",$C36="",$D36="",$E36="",$F36="",$G36="",$H36="",$I36="",$J36=""),"Cadastro incompleto",IF(OR($K36&lt;&gt;"",$L36&lt;&gt;""),IF(AND($K36&lt;&gt;"",$L36&lt;&gt;""),IF(ABS($L36-$G36)&gt;'Configuração'!$B$4,"Pago com divergência","Pago"),"Pagamento incompleto"),IF($F36&lt;'Configuração'!$B$2,"Vencida",IF($F36='Configuração'!$B$2,"Vence hoje",IF($F36&lt;='Configuração'!$B$2+'Configuração'!$B$3,"A vencer","Programada")))))))</f>
        <v/>
      </c>
      <c r="P36" s="24">
        <f>IF(OR($A36="",$F36="",$J36="Cancelada",AND($K36&lt;&gt;"",$L36&lt;&gt;"")),"",$F36-'Configuração'!$B$2)</f>
        <v/>
      </c>
      <c r="Q36" s="25">
        <f>IF(OR($A36="",$G36="",$K36="",$L36=""),"",$L36-$G36)</f>
        <v/>
      </c>
      <c r="R36" s="26">
        <f>IF($A36="","",IF($J36="Cancelada","",IF($O36="Cadastro incompleto","Completar campos obrigatórios",IF($O36="Pagamento incompleto","Completar dados do pagamento",IF($O36="Pago com divergência","Revisar diferença de valor",IF(AND($K36&lt;&gt;"",$L36&lt;&gt;"",$M36=""),"Informar referência do comprovante",IF(AND($K36&lt;&gt;"",$L36&lt;&gt;"",$M36&lt;&gt;"",$N36&lt;&gt;"Sim"),"Conferir comprovante",IF($O36="Vencida","Ação imediata",IF($O36="Vence hoje","Vence hoje",IF($O36="A vencer","Preparar pagamento",""))))))))))</f>
        <v/>
      </c>
      <c r="S36" s="20" t="n"/>
    </row>
    <row r="37" ht="31" customHeight="1">
      <c r="A37" s="19" t="n"/>
      <c r="B37" s="20" t="n"/>
      <c r="C37" s="19" t="n"/>
      <c r="D37" s="20" t="n"/>
      <c r="E37" s="36" t="n"/>
      <c r="F37" s="36" t="n"/>
      <c r="G37" s="22" t="n"/>
      <c r="H37" s="19" t="n"/>
      <c r="I37" s="19" t="n"/>
      <c r="J37" s="19" t="n"/>
      <c r="K37" s="36" t="n"/>
      <c r="L37" s="22" t="n"/>
      <c r="M37" s="20" t="n"/>
      <c r="N37" s="19" t="n"/>
      <c r="O37" s="23">
        <f>IF($A37="","",IF($J37="Cancelada","Cancelada",IF(OR($B37="",$C37="",$D37="",$E37="",$F37="",$G37="",$H37="",$I37="",$J37=""),"Cadastro incompleto",IF(OR($K37&lt;&gt;"",$L37&lt;&gt;""),IF(AND($K37&lt;&gt;"",$L37&lt;&gt;""),IF(ABS($L37-$G37)&gt;'Configuração'!$B$4,"Pago com divergência","Pago"),"Pagamento incompleto"),IF($F37&lt;'Configuração'!$B$2,"Vencida",IF($F37='Configuração'!$B$2,"Vence hoje",IF($F37&lt;='Configuração'!$B$2+'Configuração'!$B$3,"A vencer","Programada")))))))</f>
        <v/>
      </c>
      <c r="P37" s="24">
        <f>IF(OR($A37="",$F37="",$J37="Cancelada",AND($K37&lt;&gt;"",$L37&lt;&gt;"")),"",$F37-'Configuração'!$B$2)</f>
        <v/>
      </c>
      <c r="Q37" s="25">
        <f>IF(OR($A37="",$G37="",$K37="",$L37=""),"",$L37-$G37)</f>
        <v/>
      </c>
      <c r="R37" s="26">
        <f>IF($A37="","",IF($J37="Cancelada","",IF($O37="Cadastro incompleto","Completar campos obrigatórios",IF($O37="Pagamento incompleto","Completar dados do pagamento",IF($O37="Pago com divergência","Revisar diferença de valor",IF(AND($K37&lt;&gt;"",$L37&lt;&gt;"",$M37=""),"Informar referência do comprovante",IF(AND($K37&lt;&gt;"",$L37&lt;&gt;"",$M37&lt;&gt;"",$N37&lt;&gt;"Sim"),"Conferir comprovante",IF($O37="Vencida","Ação imediata",IF($O37="Vence hoje","Vence hoje",IF($O37="A vencer","Preparar pagamento",""))))))))))</f>
        <v/>
      </c>
      <c r="S37" s="20" t="n"/>
    </row>
    <row r="38" ht="31" customHeight="1">
      <c r="A38" s="19" t="n"/>
      <c r="B38" s="20" t="n"/>
      <c r="C38" s="19" t="n"/>
      <c r="D38" s="20" t="n"/>
      <c r="E38" s="36" t="n"/>
      <c r="F38" s="36" t="n"/>
      <c r="G38" s="22" t="n"/>
      <c r="H38" s="19" t="n"/>
      <c r="I38" s="19" t="n"/>
      <c r="J38" s="19" t="n"/>
      <c r="K38" s="36" t="n"/>
      <c r="L38" s="22" t="n"/>
      <c r="M38" s="20" t="n"/>
      <c r="N38" s="19" t="n"/>
      <c r="O38" s="23">
        <f>IF($A38="","",IF($J38="Cancelada","Cancelada",IF(OR($B38="",$C38="",$D38="",$E38="",$F38="",$G38="",$H38="",$I38="",$J38=""),"Cadastro incompleto",IF(OR($K38&lt;&gt;"",$L38&lt;&gt;""),IF(AND($K38&lt;&gt;"",$L38&lt;&gt;""),IF(ABS($L38-$G38)&gt;'Configuração'!$B$4,"Pago com divergência","Pago"),"Pagamento incompleto"),IF($F38&lt;'Configuração'!$B$2,"Vencida",IF($F38='Configuração'!$B$2,"Vence hoje",IF($F38&lt;='Configuração'!$B$2+'Configuração'!$B$3,"A vencer","Programada")))))))</f>
        <v/>
      </c>
      <c r="P38" s="24">
        <f>IF(OR($A38="",$F38="",$J38="Cancelada",AND($K38&lt;&gt;"",$L38&lt;&gt;"")),"",$F38-'Configuração'!$B$2)</f>
        <v/>
      </c>
      <c r="Q38" s="25">
        <f>IF(OR($A38="",$G38="",$K38="",$L38=""),"",$L38-$G38)</f>
        <v/>
      </c>
      <c r="R38" s="26">
        <f>IF($A38="","",IF($J38="Cancelada","",IF($O38="Cadastro incompleto","Completar campos obrigatórios",IF($O38="Pagamento incompleto","Completar dados do pagamento",IF($O38="Pago com divergência","Revisar diferença de valor",IF(AND($K38&lt;&gt;"",$L38&lt;&gt;"",$M38=""),"Informar referência do comprovante",IF(AND($K38&lt;&gt;"",$L38&lt;&gt;"",$M38&lt;&gt;"",$N38&lt;&gt;"Sim"),"Conferir comprovante",IF($O38="Vencida","Ação imediata",IF($O38="Vence hoje","Vence hoje",IF($O38="A vencer","Preparar pagamento",""))))))))))</f>
        <v/>
      </c>
      <c r="S38" s="20" t="n"/>
    </row>
    <row r="39" ht="31" customHeight="1">
      <c r="A39" s="19" t="n"/>
      <c r="B39" s="20" t="n"/>
      <c r="C39" s="19" t="n"/>
      <c r="D39" s="20" t="n"/>
      <c r="E39" s="36" t="n"/>
      <c r="F39" s="36" t="n"/>
      <c r="G39" s="22" t="n"/>
      <c r="H39" s="19" t="n"/>
      <c r="I39" s="19" t="n"/>
      <c r="J39" s="19" t="n"/>
      <c r="K39" s="36" t="n"/>
      <c r="L39" s="22" t="n"/>
      <c r="M39" s="20" t="n"/>
      <c r="N39" s="19" t="n"/>
      <c r="O39" s="23">
        <f>IF($A39="","",IF($J39="Cancelada","Cancelada",IF(OR($B39="",$C39="",$D39="",$E39="",$F39="",$G39="",$H39="",$I39="",$J39=""),"Cadastro incompleto",IF(OR($K39&lt;&gt;"",$L39&lt;&gt;""),IF(AND($K39&lt;&gt;"",$L39&lt;&gt;""),IF(ABS($L39-$G39)&gt;'Configuração'!$B$4,"Pago com divergência","Pago"),"Pagamento incompleto"),IF($F39&lt;'Configuração'!$B$2,"Vencida",IF($F39='Configuração'!$B$2,"Vence hoje",IF($F39&lt;='Configuração'!$B$2+'Configuração'!$B$3,"A vencer","Programada")))))))</f>
        <v/>
      </c>
      <c r="P39" s="24">
        <f>IF(OR($A39="",$F39="",$J39="Cancelada",AND($K39&lt;&gt;"",$L39&lt;&gt;"")),"",$F39-'Configuração'!$B$2)</f>
        <v/>
      </c>
      <c r="Q39" s="25">
        <f>IF(OR($A39="",$G39="",$K39="",$L39=""),"",$L39-$G39)</f>
        <v/>
      </c>
      <c r="R39" s="26">
        <f>IF($A39="","",IF($J39="Cancelada","",IF($O39="Cadastro incompleto","Completar campos obrigatórios",IF($O39="Pagamento incompleto","Completar dados do pagamento",IF($O39="Pago com divergência","Revisar diferença de valor",IF(AND($K39&lt;&gt;"",$L39&lt;&gt;"",$M39=""),"Informar referência do comprovante",IF(AND($K39&lt;&gt;"",$L39&lt;&gt;"",$M39&lt;&gt;"",$N39&lt;&gt;"Sim"),"Conferir comprovante",IF($O39="Vencida","Ação imediata",IF($O39="Vence hoje","Vence hoje",IF($O39="A vencer","Preparar pagamento",""))))))))))</f>
        <v/>
      </c>
      <c r="S39" s="20" t="n"/>
    </row>
    <row r="40" ht="31" customHeight="1">
      <c r="A40" s="19" t="n"/>
      <c r="B40" s="20" t="n"/>
      <c r="C40" s="19" t="n"/>
      <c r="D40" s="20" t="n"/>
      <c r="E40" s="36" t="n"/>
      <c r="F40" s="36" t="n"/>
      <c r="G40" s="22" t="n"/>
      <c r="H40" s="19" t="n"/>
      <c r="I40" s="19" t="n"/>
      <c r="J40" s="19" t="n"/>
      <c r="K40" s="36" t="n"/>
      <c r="L40" s="22" t="n"/>
      <c r="M40" s="20" t="n"/>
      <c r="N40" s="19" t="n"/>
      <c r="O40" s="23">
        <f>IF($A40="","",IF($J40="Cancelada","Cancelada",IF(OR($B40="",$C40="",$D40="",$E40="",$F40="",$G40="",$H40="",$I40="",$J40=""),"Cadastro incompleto",IF(OR($K40&lt;&gt;"",$L40&lt;&gt;""),IF(AND($K40&lt;&gt;"",$L40&lt;&gt;""),IF(ABS($L40-$G40)&gt;'Configuração'!$B$4,"Pago com divergência","Pago"),"Pagamento incompleto"),IF($F40&lt;'Configuração'!$B$2,"Vencida",IF($F40='Configuração'!$B$2,"Vence hoje",IF($F40&lt;='Configuração'!$B$2+'Configuração'!$B$3,"A vencer","Programada")))))))</f>
        <v/>
      </c>
      <c r="P40" s="24">
        <f>IF(OR($A40="",$F40="",$J40="Cancelada",AND($K40&lt;&gt;"",$L40&lt;&gt;"")),"",$F40-'Configuração'!$B$2)</f>
        <v/>
      </c>
      <c r="Q40" s="25">
        <f>IF(OR($A40="",$G40="",$K40="",$L40=""),"",$L40-$G40)</f>
        <v/>
      </c>
      <c r="R40" s="26">
        <f>IF($A40="","",IF($J40="Cancelada","",IF($O40="Cadastro incompleto","Completar campos obrigatórios",IF($O40="Pagamento incompleto","Completar dados do pagamento",IF($O40="Pago com divergência","Revisar diferença de valor",IF(AND($K40&lt;&gt;"",$L40&lt;&gt;"",$M40=""),"Informar referência do comprovante",IF(AND($K40&lt;&gt;"",$L40&lt;&gt;"",$M40&lt;&gt;"",$N40&lt;&gt;"Sim"),"Conferir comprovante",IF($O40="Vencida","Ação imediata",IF($O40="Vence hoje","Vence hoje",IF($O40="A vencer","Preparar pagamento",""))))))))))</f>
        <v/>
      </c>
      <c r="S40" s="20" t="n"/>
    </row>
    <row r="41" ht="31" customHeight="1">
      <c r="A41" s="19" t="n"/>
      <c r="B41" s="20" t="n"/>
      <c r="C41" s="19" t="n"/>
      <c r="D41" s="20" t="n"/>
      <c r="E41" s="36" t="n"/>
      <c r="F41" s="36" t="n"/>
      <c r="G41" s="22" t="n"/>
      <c r="H41" s="19" t="n"/>
      <c r="I41" s="19" t="n"/>
      <c r="J41" s="19" t="n"/>
      <c r="K41" s="36" t="n"/>
      <c r="L41" s="22" t="n"/>
      <c r="M41" s="20" t="n"/>
      <c r="N41" s="19" t="n"/>
      <c r="O41" s="23">
        <f>IF($A41="","",IF($J41="Cancelada","Cancelada",IF(OR($B41="",$C41="",$D41="",$E41="",$F41="",$G41="",$H41="",$I41="",$J41=""),"Cadastro incompleto",IF(OR($K41&lt;&gt;"",$L41&lt;&gt;""),IF(AND($K41&lt;&gt;"",$L41&lt;&gt;""),IF(ABS($L41-$G41)&gt;'Configuração'!$B$4,"Pago com divergência","Pago"),"Pagamento incompleto"),IF($F41&lt;'Configuração'!$B$2,"Vencida",IF($F41='Configuração'!$B$2,"Vence hoje",IF($F41&lt;='Configuração'!$B$2+'Configuração'!$B$3,"A vencer","Programada")))))))</f>
        <v/>
      </c>
      <c r="P41" s="24">
        <f>IF(OR($A41="",$F41="",$J41="Cancelada",AND($K41&lt;&gt;"",$L41&lt;&gt;"")),"",$F41-'Configuração'!$B$2)</f>
        <v/>
      </c>
      <c r="Q41" s="25">
        <f>IF(OR($A41="",$G41="",$K41="",$L41=""),"",$L41-$G41)</f>
        <v/>
      </c>
      <c r="R41" s="26">
        <f>IF($A41="","",IF($J41="Cancelada","",IF($O41="Cadastro incompleto","Completar campos obrigatórios",IF($O41="Pagamento incompleto","Completar dados do pagamento",IF($O41="Pago com divergência","Revisar diferença de valor",IF(AND($K41&lt;&gt;"",$L41&lt;&gt;"",$M41=""),"Informar referência do comprovante",IF(AND($K41&lt;&gt;"",$L41&lt;&gt;"",$M41&lt;&gt;"",$N41&lt;&gt;"Sim"),"Conferir comprovante",IF($O41="Vencida","Ação imediata",IF($O41="Vence hoje","Vence hoje",IF($O41="A vencer","Preparar pagamento",""))))))))))</f>
        <v/>
      </c>
      <c r="S41" s="20" t="n"/>
    </row>
    <row r="42" ht="31" customHeight="1">
      <c r="A42" s="19" t="n"/>
      <c r="B42" s="20" t="n"/>
      <c r="C42" s="19" t="n"/>
      <c r="D42" s="20" t="n"/>
      <c r="E42" s="36" t="n"/>
      <c r="F42" s="36" t="n"/>
      <c r="G42" s="22" t="n"/>
      <c r="H42" s="19" t="n"/>
      <c r="I42" s="19" t="n"/>
      <c r="J42" s="19" t="n"/>
      <c r="K42" s="36" t="n"/>
      <c r="L42" s="22" t="n"/>
      <c r="M42" s="20" t="n"/>
      <c r="N42" s="19" t="n"/>
      <c r="O42" s="23">
        <f>IF($A42="","",IF($J42="Cancelada","Cancelada",IF(OR($B42="",$C42="",$D42="",$E42="",$F42="",$G42="",$H42="",$I42="",$J42=""),"Cadastro incompleto",IF(OR($K42&lt;&gt;"",$L42&lt;&gt;""),IF(AND($K42&lt;&gt;"",$L42&lt;&gt;""),IF(ABS($L42-$G42)&gt;'Configuração'!$B$4,"Pago com divergência","Pago"),"Pagamento incompleto"),IF($F42&lt;'Configuração'!$B$2,"Vencida",IF($F42='Configuração'!$B$2,"Vence hoje",IF($F42&lt;='Configuração'!$B$2+'Configuração'!$B$3,"A vencer","Programada")))))))</f>
        <v/>
      </c>
      <c r="P42" s="24">
        <f>IF(OR($A42="",$F42="",$J42="Cancelada",AND($K42&lt;&gt;"",$L42&lt;&gt;"")),"",$F42-'Configuração'!$B$2)</f>
        <v/>
      </c>
      <c r="Q42" s="25">
        <f>IF(OR($A42="",$G42="",$K42="",$L42=""),"",$L42-$G42)</f>
        <v/>
      </c>
      <c r="R42" s="26">
        <f>IF($A42="","",IF($J42="Cancelada","",IF($O42="Cadastro incompleto","Completar campos obrigatórios",IF($O42="Pagamento incompleto","Completar dados do pagamento",IF($O42="Pago com divergência","Revisar diferença de valor",IF(AND($K42&lt;&gt;"",$L42&lt;&gt;"",$M42=""),"Informar referência do comprovante",IF(AND($K42&lt;&gt;"",$L42&lt;&gt;"",$M42&lt;&gt;"",$N42&lt;&gt;"Sim"),"Conferir comprovante",IF($O42="Vencida","Ação imediata",IF($O42="Vence hoje","Vence hoje",IF($O42="A vencer","Preparar pagamento",""))))))))))</f>
        <v/>
      </c>
      <c r="S42" s="20" t="n"/>
    </row>
    <row r="43" ht="31" customHeight="1">
      <c r="A43" s="19" t="n"/>
      <c r="B43" s="20" t="n"/>
      <c r="C43" s="19" t="n"/>
      <c r="D43" s="20" t="n"/>
      <c r="E43" s="36" t="n"/>
      <c r="F43" s="36" t="n"/>
      <c r="G43" s="22" t="n"/>
      <c r="H43" s="19" t="n"/>
      <c r="I43" s="19" t="n"/>
      <c r="J43" s="19" t="n"/>
      <c r="K43" s="36" t="n"/>
      <c r="L43" s="22" t="n"/>
      <c r="M43" s="20" t="n"/>
      <c r="N43" s="19" t="n"/>
      <c r="O43" s="23">
        <f>IF($A43="","",IF($J43="Cancelada","Cancelada",IF(OR($B43="",$C43="",$D43="",$E43="",$F43="",$G43="",$H43="",$I43="",$J43=""),"Cadastro incompleto",IF(OR($K43&lt;&gt;"",$L43&lt;&gt;""),IF(AND($K43&lt;&gt;"",$L43&lt;&gt;""),IF(ABS($L43-$G43)&gt;'Configuração'!$B$4,"Pago com divergência","Pago"),"Pagamento incompleto"),IF($F43&lt;'Configuração'!$B$2,"Vencida",IF($F43='Configuração'!$B$2,"Vence hoje",IF($F43&lt;='Configuração'!$B$2+'Configuração'!$B$3,"A vencer","Programada")))))))</f>
        <v/>
      </c>
      <c r="P43" s="24">
        <f>IF(OR($A43="",$F43="",$J43="Cancelada",AND($K43&lt;&gt;"",$L43&lt;&gt;"")),"",$F43-'Configuração'!$B$2)</f>
        <v/>
      </c>
      <c r="Q43" s="25">
        <f>IF(OR($A43="",$G43="",$K43="",$L43=""),"",$L43-$G43)</f>
        <v/>
      </c>
      <c r="R43" s="26">
        <f>IF($A43="","",IF($J43="Cancelada","",IF($O43="Cadastro incompleto","Completar campos obrigatórios",IF($O43="Pagamento incompleto","Completar dados do pagamento",IF($O43="Pago com divergência","Revisar diferença de valor",IF(AND($K43&lt;&gt;"",$L43&lt;&gt;"",$M43=""),"Informar referência do comprovante",IF(AND($K43&lt;&gt;"",$L43&lt;&gt;"",$M43&lt;&gt;"",$N43&lt;&gt;"Sim"),"Conferir comprovante",IF($O43="Vencida","Ação imediata",IF($O43="Vence hoje","Vence hoje",IF($O43="A vencer","Preparar pagamento",""))))))))))</f>
        <v/>
      </c>
      <c r="S43" s="20" t="n"/>
    </row>
    <row r="44" ht="31" customHeight="1">
      <c r="A44" s="19" t="n"/>
      <c r="B44" s="20" t="n"/>
      <c r="C44" s="19" t="n"/>
      <c r="D44" s="20" t="n"/>
      <c r="E44" s="36" t="n"/>
      <c r="F44" s="36" t="n"/>
      <c r="G44" s="22" t="n"/>
      <c r="H44" s="19" t="n"/>
      <c r="I44" s="19" t="n"/>
      <c r="J44" s="19" t="n"/>
      <c r="K44" s="36" t="n"/>
      <c r="L44" s="22" t="n"/>
      <c r="M44" s="20" t="n"/>
      <c r="N44" s="19" t="n"/>
      <c r="O44" s="23">
        <f>IF($A44="","",IF($J44="Cancelada","Cancelada",IF(OR($B44="",$C44="",$D44="",$E44="",$F44="",$G44="",$H44="",$I44="",$J44=""),"Cadastro incompleto",IF(OR($K44&lt;&gt;"",$L44&lt;&gt;""),IF(AND($K44&lt;&gt;"",$L44&lt;&gt;""),IF(ABS($L44-$G44)&gt;'Configuração'!$B$4,"Pago com divergência","Pago"),"Pagamento incompleto"),IF($F44&lt;'Configuração'!$B$2,"Vencida",IF($F44='Configuração'!$B$2,"Vence hoje",IF($F44&lt;='Configuração'!$B$2+'Configuração'!$B$3,"A vencer","Programada")))))))</f>
        <v/>
      </c>
      <c r="P44" s="24">
        <f>IF(OR($A44="",$F44="",$J44="Cancelada",AND($K44&lt;&gt;"",$L44&lt;&gt;"")),"",$F44-'Configuração'!$B$2)</f>
        <v/>
      </c>
      <c r="Q44" s="25">
        <f>IF(OR($A44="",$G44="",$K44="",$L44=""),"",$L44-$G44)</f>
        <v/>
      </c>
      <c r="R44" s="26">
        <f>IF($A44="","",IF($J44="Cancelada","",IF($O44="Cadastro incompleto","Completar campos obrigatórios",IF($O44="Pagamento incompleto","Completar dados do pagamento",IF($O44="Pago com divergência","Revisar diferença de valor",IF(AND($K44&lt;&gt;"",$L44&lt;&gt;"",$M44=""),"Informar referência do comprovante",IF(AND($K44&lt;&gt;"",$L44&lt;&gt;"",$M44&lt;&gt;"",$N44&lt;&gt;"Sim"),"Conferir comprovante",IF($O44="Vencida","Ação imediata",IF($O44="Vence hoje","Vence hoje",IF($O44="A vencer","Preparar pagamento",""))))))))))</f>
        <v/>
      </c>
      <c r="S44" s="20" t="n"/>
    </row>
    <row r="45" ht="31" customHeight="1">
      <c r="A45" s="19" t="n"/>
      <c r="B45" s="20" t="n"/>
      <c r="C45" s="19" t="n"/>
      <c r="D45" s="20" t="n"/>
      <c r="E45" s="36" t="n"/>
      <c r="F45" s="36" t="n"/>
      <c r="G45" s="22" t="n"/>
      <c r="H45" s="19" t="n"/>
      <c r="I45" s="19" t="n"/>
      <c r="J45" s="19" t="n"/>
      <c r="K45" s="36" t="n"/>
      <c r="L45" s="22" t="n"/>
      <c r="M45" s="20" t="n"/>
      <c r="N45" s="19" t="n"/>
      <c r="O45" s="23">
        <f>IF($A45="","",IF($J45="Cancelada","Cancelada",IF(OR($B45="",$C45="",$D45="",$E45="",$F45="",$G45="",$H45="",$I45="",$J45=""),"Cadastro incompleto",IF(OR($K45&lt;&gt;"",$L45&lt;&gt;""),IF(AND($K45&lt;&gt;"",$L45&lt;&gt;""),IF(ABS($L45-$G45)&gt;'Configuração'!$B$4,"Pago com divergência","Pago"),"Pagamento incompleto"),IF($F45&lt;'Configuração'!$B$2,"Vencida",IF($F45='Configuração'!$B$2,"Vence hoje",IF($F45&lt;='Configuração'!$B$2+'Configuração'!$B$3,"A vencer","Programada")))))))</f>
        <v/>
      </c>
      <c r="P45" s="24">
        <f>IF(OR($A45="",$F45="",$J45="Cancelada",AND($K45&lt;&gt;"",$L45&lt;&gt;"")),"",$F45-'Configuração'!$B$2)</f>
        <v/>
      </c>
      <c r="Q45" s="25">
        <f>IF(OR($A45="",$G45="",$K45="",$L45=""),"",$L45-$G45)</f>
        <v/>
      </c>
      <c r="R45" s="26">
        <f>IF($A45="","",IF($J45="Cancelada","",IF($O45="Cadastro incompleto","Completar campos obrigatórios",IF($O45="Pagamento incompleto","Completar dados do pagamento",IF($O45="Pago com divergência","Revisar diferença de valor",IF(AND($K45&lt;&gt;"",$L45&lt;&gt;"",$M45=""),"Informar referência do comprovante",IF(AND($K45&lt;&gt;"",$L45&lt;&gt;"",$M45&lt;&gt;"",$N45&lt;&gt;"Sim"),"Conferir comprovante",IF($O45="Vencida","Ação imediata",IF($O45="Vence hoje","Vence hoje",IF($O45="A vencer","Preparar pagamento",""))))))))))</f>
        <v/>
      </c>
      <c r="S45" s="20" t="n"/>
    </row>
    <row r="46" ht="31" customHeight="1">
      <c r="A46" s="19" t="n"/>
      <c r="B46" s="20" t="n"/>
      <c r="C46" s="19" t="n"/>
      <c r="D46" s="20" t="n"/>
      <c r="E46" s="36" t="n"/>
      <c r="F46" s="36" t="n"/>
      <c r="G46" s="22" t="n"/>
      <c r="H46" s="19" t="n"/>
      <c r="I46" s="19" t="n"/>
      <c r="J46" s="19" t="n"/>
      <c r="K46" s="36" t="n"/>
      <c r="L46" s="22" t="n"/>
      <c r="M46" s="20" t="n"/>
      <c r="N46" s="19" t="n"/>
      <c r="O46" s="23">
        <f>IF($A46="","",IF($J46="Cancelada","Cancelada",IF(OR($B46="",$C46="",$D46="",$E46="",$F46="",$G46="",$H46="",$I46="",$J46=""),"Cadastro incompleto",IF(OR($K46&lt;&gt;"",$L46&lt;&gt;""),IF(AND($K46&lt;&gt;"",$L46&lt;&gt;""),IF(ABS($L46-$G46)&gt;'Configuração'!$B$4,"Pago com divergência","Pago"),"Pagamento incompleto"),IF($F46&lt;'Configuração'!$B$2,"Vencida",IF($F46='Configuração'!$B$2,"Vence hoje",IF($F46&lt;='Configuração'!$B$2+'Configuração'!$B$3,"A vencer","Programada")))))))</f>
        <v/>
      </c>
      <c r="P46" s="24">
        <f>IF(OR($A46="",$F46="",$J46="Cancelada",AND($K46&lt;&gt;"",$L46&lt;&gt;"")),"",$F46-'Configuração'!$B$2)</f>
        <v/>
      </c>
      <c r="Q46" s="25">
        <f>IF(OR($A46="",$G46="",$K46="",$L46=""),"",$L46-$G46)</f>
        <v/>
      </c>
      <c r="R46" s="26">
        <f>IF($A46="","",IF($J46="Cancelada","",IF($O46="Cadastro incompleto","Completar campos obrigatórios",IF($O46="Pagamento incompleto","Completar dados do pagamento",IF($O46="Pago com divergência","Revisar diferença de valor",IF(AND($K46&lt;&gt;"",$L46&lt;&gt;"",$M46=""),"Informar referência do comprovante",IF(AND($K46&lt;&gt;"",$L46&lt;&gt;"",$M46&lt;&gt;"",$N46&lt;&gt;"Sim"),"Conferir comprovante",IF($O46="Vencida","Ação imediata",IF($O46="Vence hoje","Vence hoje",IF($O46="A vencer","Preparar pagamento",""))))))))))</f>
        <v/>
      </c>
      <c r="S46" s="20" t="n"/>
    </row>
    <row r="47" ht="31" customHeight="1">
      <c r="A47" s="19" t="n"/>
      <c r="B47" s="20" t="n"/>
      <c r="C47" s="19" t="n"/>
      <c r="D47" s="20" t="n"/>
      <c r="E47" s="36" t="n"/>
      <c r="F47" s="36" t="n"/>
      <c r="G47" s="22" t="n"/>
      <c r="H47" s="19" t="n"/>
      <c r="I47" s="19" t="n"/>
      <c r="J47" s="19" t="n"/>
      <c r="K47" s="36" t="n"/>
      <c r="L47" s="22" t="n"/>
      <c r="M47" s="20" t="n"/>
      <c r="N47" s="19" t="n"/>
      <c r="O47" s="23">
        <f>IF($A47="","",IF($J47="Cancelada","Cancelada",IF(OR($B47="",$C47="",$D47="",$E47="",$F47="",$G47="",$H47="",$I47="",$J47=""),"Cadastro incompleto",IF(OR($K47&lt;&gt;"",$L47&lt;&gt;""),IF(AND($K47&lt;&gt;"",$L47&lt;&gt;""),IF(ABS($L47-$G47)&gt;'Configuração'!$B$4,"Pago com divergência","Pago"),"Pagamento incompleto"),IF($F47&lt;'Configuração'!$B$2,"Vencida",IF($F47='Configuração'!$B$2,"Vence hoje",IF($F47&lt;='Configuração'!$B$2+'Configuração'!$B$3,"A vencer","Programada")))))))</f>
        <v/>
      </c>
      <c r="P47" s="24">
        <f>IF(OR($A47="",$F47="",$J47="Cancelada",AND($K47&lt;&gt;"",$L47&lt;&gt;"")),"",$F47-'Configuração'!$B$2)</f>
        <v/>
      </c>
      <c r="Q47" s="25">
        <f>IF(OR($A47="",$G47="",$K47="",$L47=""),"",$L47-$G47)</f>
        <v/>
      </c>
      <c r="R47" s="26">
        <f>IF($A47="","",IF($J47="Cancelada","",IF($O47="Cadastro incompleto","Completar campos obrigatórios",IF($O47="Pagamento incompleto","Completar dados do pagamento",IF($O47="Pago com divergência","Revisar diferença de valor",IF(AND($K47&lt;&gt;"",$L47&lt;&gt;"",$M47=""),"Informar referência do comprovante",IF(AND($K47&lt;&gt;"",$L47&lt;&gt;"",$M47&lt;&gt;"",$N47&lt;&gt;"Sim"),"Conferir comprovante",IF($O47="Vencida","Ação imediata",IF($O47="Vence hoje","Vence hoje",IF($O47="A vencer","Preparar pagamento",""))))))))))</f>
        <v/>
      </c>
      <c r="S47" s="20" t="n"/>
    </row>
    <row r="48" ht="31" customHeight="1">
      <c r="A48" s="19" t="n"/>
      <c r="B48" s="20" t="n"/>
      <c r="C48" s="19" t="n"/>
      <c r="D48" s="20" t="n"/>
      <c r="E48" s="36" t="n"/>
      <c r="F48" s="36" t="n"/>
      <c r="G48" s="22" t="n"/>
      <c r="H48" s="19" t="n"/>
      <c r="I48" s="19" t="n"/>
      <c r="J48" s="19" t="n"/>
      <c r="K48" s="36" t="n"/>
      <c r="L48" s="22" t="n"/>
      <c r="M48" s="20" t="n"/>
      <c r="N48" s="19" t="n"/>
      <c r="O48" s="23">
        <f>IF($A48="","",IF($J48="Cancelada","Cancelada",IF(OR($B48="",$C48="",$D48="",$E48="",$F48="",$G48="",$H48="",$I48="",$J48=""),"Cadastro incompleto",IF(OR($K48&lt;&gt;"",$L48&lt;&gt;""),IF(AND($K48&lt;&gt;"",$L48&lt;&gt;""),IF(ABS($L48-$G48)&gt;'Configuração'!$B$4,"Pago com divergência","Pago"),"Pagamento incompleto"),IF($F48&lt;'Configuração'!$B$2,"Vencida",IF($F48='Configuração'!$B$2,"Vence hoje",IF($F48&lt;='Configuração'!$B$2+'Configuração'!$B$3,"A vencer","Programada")))))))</f>
        <v/>
      </c>
      <c r="P48" s="24">
        <f>IF(OR($A48="",$F48="",$J48="Cancelada",AND($K48&lt;&gt;"",$L48&lt;&gt;"")),"",$F48-'Configuração'!$B$2)</f>
        <v/>
      </c>
      <c r="Q48" s="25">
        <f>IF(OR($A48="",$G48="",$K48="",$L48=""),"",$L48-$G48)</f>
        <v/>
      </c>
      <c r="R48" s="26">
        <f>IF($A48="","",IF($J48="Cancelada","",IF($O48="Cadastro incompleto","Completar campos obrigatórios",IF($O48="Pagamento incompleto","Completar dados do pagamento",IF($O48="Pago com divergência","Revisar diferença de valor",IF(AND($K48&lt;&gt;"",$L48&lt;&gt;"",$M48=""),"Informar referência do comprovante",IF(AND($K48&lt;&gt;"",$L48&lt;&gt;"",$M48&lt;&gt;"",$N48&lt;&gt;"Sim"),"Conferir comprovante",IF($O48="Vencida","Ação imediata",IF($O48="Vence hoje","Vence hoje",IF($O48="A vencer","Preparar pagamento",""))))))))))</f>
        <v/>
      </c>
      <c r="S48" s="20" t="n"/>
    </row>
    <row r="49" ht="31" customHeight="1">
      <c r="A49" s="19" t="n"/>
      <c r="B49" s="20" t="n"/>
      <c r="C49" s="19" t="n"/>
      <c r="D49" s="20" t="n"/>
      <c r="E49" s="36" t="n"/>
      <c r="F49" s="36" t="n"/>
      <c r="G49" s="22" t="n"/>
      <c r="H49" s="19" t="n"/>
      <c r="I49" s="19" t="n"/>
      <c r="J49" s="19" t="n"/>
      <c r="K49" s="36" t="n"/>
      <c r="L49" s="22" t="n"/>
      <c r="M49" s="20" t="n"/>
      <c r="N49" s="19" t="n"/>
      <c r="O49" s="23">
        <f>IF($A49="","",IF($J49="Cancelada","Cancelada",IF(OR($B49="",$C49="",$D49="",$E49="",$F49="",$G49="",$H49="",$I49="",$J49=""),"Cadastro incompleto",IF(OR($K49&lt;&gt;"",$L49&lt;&gt;""),IF(AND($K49&lt;&gt;"",$L49&lt;&gt;""),IF(ABS($L49-$G49)&gt;'Configuração'!$B$4,"Pago com divergência","Pago"),"Pagamento incompleto"),IF($F49&lt;'Configuração'!$B$2,"Vencida",IF($F49='Configuração'!$B$2,"Vence hoje",IF($F49&lt;='Configuração'!$B$2+'Configuração'!$B$3,"A vencer","Programada")))))))</f>
        <v/>
      </c>
      <c r="P49" s="24">
        <f>IF(OR($A49="",$F49="",$J49="Cancelada",AND($K49&lt;&gt;"",$L49&lt;&gt;"")),"",$F49-'Configuração'!$B$2)</f>
        <v/>
      </c>
      <c r="Q49" s="25">
        <f>IF(OR($A49="",$G49="",$K49="",$L49=""),"",$L49-$G49)</f>
        <v/>
      </c>
      <c r="R49" s="26">
        <f>IF($A49="","",IF($J49="Cancelada","",IF($O49="Cadastro incompleto","Completar campos obrigatórios",IF($O49="Pagamento incompleto","Completar dados do pagamento",IF($O49="Pago com divergência","Revisar diferença de valor",IF(AND($K49&lt;&gt;"",$L49&lt;&gt;"",$M49=""),"Informar referência do comprovante",IF(AND($K49&lt;&gt;"",$L49&lt;&gt;"",$M49&lt;&gt;"",$N49&lt;&gt;"Sim"),"Conferir comprovante",IF($O49="Vencida","Ação imediata",IF($O49="Vence hoje","Vence hoje",IF($O49="A vencer","Preparar pagamento",""))))))))))</f>
        <v/>
      </c>
      <c r="S49" s="20" t="n"/>
    </row>
    <row r="50" ht="31" customHeight="1">
      <c r="A50" s="19" t="n"/>
      <c r="B50" s="20" t="n"/>
      <c r="C50" s="19" t="n"/>
      <c r="D50" s="20" t="n"/>
      <c r="E50" s="36" t="n"/>
      <c r="F50" s="36" t="n"/>
      <c r="G50" s="22" t="n"/>
      <c r="H50" s="19" t="n"/>
      <c r="I50" s="19" t="n"/>
      <c r="J50" s="19" t="n"/>
      <c r="K50" s="36" t="n"/>
      <c r="L50" s="22" t="n"/>
      <c r="M50" s="20" t="n"/>
      <c r="N50" s="19" t="n"/>
      <c r="O50" s="23">
        <f>IF($A50="","",IF($J50="Cancelada","Cancelada",IF(OR($B50="",$C50="",$D50="",$E50="",$F50="",$G50="",$H50="",$I50="",$J50=""),"Cadastro incompleto",IF(OR($K50&lt;&gt;"",$L50&lt;&gt;""),IF(AND($K50&lt;&gt;"",$L50&lt;&gt;""),IF(ABS($L50-$G50)&gt;'Configuração'!$B$4,"Pago com divergência","Pago"),"Pagamento incompleto"),IF($F50&lt;'Configuração'!$B$2,"Vencida",IF($F50='Configuração'!$B$2,"Vence hoje",IF($F50&lt;='Configuração'!$B$2+'Configuração'!$B$3,"A vencer","Programada")))))))</f>
        <v/>
      </c>
      <c r="P50" s="24">
        <f>IF(OR($A50="",$F50="",$J50="Cancelada",AND($K50&lt;&gt;"",$L50&lt;&gt;"")),"",$F50-'Configuração'!$B$2)</f>
        <v/>
      </c>
      <c r="Q50" s="25">
        <f>IF(OR($A50="",$G50="",$K50="",$L50=""),"",$L50-$G50)</f>
        <v/>
      </c>
      <c r="R50" s="26">
        <f>IF($A50="","",IF($J50="Cancelada","",IF($O50="Cadastro incompleto","Completar campos obrigatórios",IF($O50="Pagamento incompleto","Completar dados do pagamento",IF($O50="Pago com divergência","Revisar diferença de valor",IF(AND($K50&lt;&gt;"",$L50&lt;&gt;"",$M50=""),"Informar referência do comprovante",IF(AND($K50&lt;&gt;"",$L50&lt;&gt;"",$M50&lt;&gt;"",$N50&lt;&gt;"Sim"),"Conferir comprovante",IF($O50="Vencida","Ação imediata",IF($O50="Vence hoje","Vence hoje",IF($O50="A vencer","Preparar pagamento",""))))))))))</f>
        <v/>
      </c>
      <c r="S50" s="20" t="n"/>
    </row>
    <row r="51" ht="31" customHeight="1">
      <c r="A51" s="19" t="n"/>
      <c r="B51" s="20" t="n"/>
      <c r="C51" s="19" t="n"/>
      <c r="D51" s="20" t="n"/>
      <c r="E51" s="36" t="n"/>
      <c r="F51" s="36" t="n"/>
      <c r="G51" s="22" t="n"/>
      <c r="H51" s="19" t="n"/>
      <c r="I51" s="19" t="n"/>
      <c r="J51" s="19" t="n"/>
      <c r="K51" s="36" t="n"/>
      <c r="L51" s="22" t="n"/>
      <c r="M51" s="20" t="n"/>
      <c r="N51" s="19" t="n"/>
      <c r="O51" s="23">
        <f>IF($A51="","",IF($J51="Cancelada","Cancelada",IF(OR($B51="",$C51="",$D51="",$E51="",$F51="",$G51="",$H51="",$I51="",$J51=""),"Cadastro incompleto",IF(OR($K51&lt;&gt;"",$L51&lt;&gt;""),IF(AND($K51&lt;&gt;"",$L51&lt;&gt;""),IF(ABS($L51-$G51)&gt;'Configuração'!$B$4,"Pago com divergência","Pago"),"Pagamento incompleto"),IF($F51&lt;'Configuração'!$B$2,"Vencida",IF($F51='Configuração'!$B$2,"Vence hoje",IF($F51&lt;='Configuração'!$B$2+'Configuração'!$B$3,"A vencer","Programada")))))))</f>
        <v/>
      </c>
      <c r="P51" s="24">
        <f>IF(OR($A51="",$F51="",$J51="Cancelada",AND($K51&lt;&gt;"",$L51&lt;&gt;"")),"",$F51-'Configuração'!$B$2)</f>
        <v/>
      </c>
      <c r="Q51" s="25">
        <f>IF(OR($A51="",$G51="",$K51="",$L51=""),"",$L51-$G51)</f>
        <v/>
      </c>
      <c r="R51" s="26">
        <f>IF($A51="","",IF($J51="Cancelada","",IF($O51="Cadastro incompleto","Completar campos obrigatórios",IF($O51="Pagamento incompleto","Completar dados do pagamento",IF($O51="Pago com divergência","Revisar diferença de valor",IF(AND($K51&lt;&gt;"",$L51&lt;&gt;"",$M51=""),"Informar referência do comprovante",IF(AND($K51&lt;&gt;"",$L51&lt;&gt;"",$M51&lt;&gt;"",$N51&lt;&gt;"Sim"),"Conferir comprovante",IF($O51="Vencida","Ação imediata",IF($O51="Vence hoje","Vence hoje",IF($O51="A vencer","Preparar pagamento",""))))))))))</f>
        <v/>
      </c>
      <c r="S51" s="20" t="n"/>
    </row>
    <row r="52" ht="31" customHeight="1">
      <c r="A52" s="19" t="n"/>
      <c r="B52" s="20" t="n"/>
      <c r="C52" s="19" t="n"/>
      <c r="D52" s="20" t="n"/>
      <c r="E52" s="36" t="n"/>
      <c r="F52" s="36" t="n"/>
      <c r="G52" s="22" t="n"/>
      <c r="H52" s="19" t="n"/>
      <c r="I52" s="19" t="n"/>
      <c r="J52" s="19" t="n"/>
      <c r="K52" s="36" t="n"/>
      <c r="L52" s="22" t="n"/>
      <c r="M52" s="20" t="n"/>
      <c r="N52" s="19" t="n"/>
      <c r="O52" s="23">
        <f>IF($A52="","",IF($J52="Cancelada","Cancelada",IF(OR($B52="",$C52="",$D52="",$E52="",$F52="",$G52="",$H52="",$I52="",$J52=""),"Cadastro incompleto",IF(OR($K52&lt;&gt;"",$L52&lt;&gt;""),IF(AND($K52&lt;&gt;"",$L52&lt;&gt;""),IF(ABS($L52-$G52)&gt;'Configuração'!$B$4,"Pago com divergência","Pago"),"Pagamento incompleto"),IF($F52&lt;'Configuração'!$B$2,"Vencida",IF($F52='Configuração'!$B$2,"Vence hoje",IF($F52&lt;='Configuração'!$B$2+'Configuração'!$B$3,"A vencer","Programada")))))))</f>
        <v/>
      </c>
      <c r="P52" s="24">
        <f>IF(OR($A52="",$F52="",$J52="Cancelada",AND($K52&lt;&gt;"",$L52&lt;&gt;"")),"",$F52-'Configuração'!$B$2)</f>
        <v/>
      </c>
      <c r="Q52" s="25">
        <f>IF(OR($A52="",$G52="",$K52="",$L52=""),"",$L52-$G52)</f>
        <v/>
      </c>
      <c r="R52" s="26">
        <f>IF($A52="","",IF($J52="Cancelada","",IF($O52="Cadastro incompleto","Completar campos obrigatórios",IF($O52="Pagamento incompleto","Completar dados do pagamento",IF($O52="Pago com divergência","Revisar diferença de valor",IF(AND($K52&lt;&gt;"",$L52&lt;&gt;"",$M52=""),"Informar referência do comprovante",IF(AND($K52&lt;&gt;"",$L52&lt;&gt;"",$M52&lt;&gt;"",$N52&lt;&gt;"Sim"),"Conferir comprovante",IF($O52="Vencida","Ação imediata",IF($O52="Vence hoje","Vence hoje",IF($O52="A vencer","Preparar pagamento",""))))))))))</f>
        <v/>
      </c>
      <c r="S52" s="20" t="n"/>
    </row>
    <row r="53" ht="31" customHeight="1">
      <c r="A53" s="19" t="n"/>
      <c r="B53" s="20" t="n"/>
      <c r="C53" s="19" t="n"/>
      <c r="D53" s="20" t="n"/>
      <c r="E53" s="36" t="n"/>
      <c r="F53" s="36" t="n"/>
      <c r="G53" s="22" t="n"/>
      <c r="H53" s="19" t="n"/>
      <c r="I53" s="19" t="n"/>
      <c r="J53" s="19" t="n"/>
      <c r="K53" s="36" t="n"/>
      <c r="L53" s="22" t="n"/>
      <c r="M53" s="20" t="n"/>
      <c r="N53" s="19" t="n"/>
      <c r="O53" s="23">
        <f>IF($A53="","",IF($J53="Cancelada","Cancelada",IF(OR($B53="",$C53="",$D53="",$E53="",$F53="",$G53="",$H53="",$I53="",$J53=""),"Cadastro incompleto",IF(OR($K53&lt;&gt;"",$L53&lt;&gt;""),IF(AND($K53&lt;&gt;"",$L53&lt;&gt;""),IF(ABS($L53-$G53)&gt;'Configuração'!$B$4,"Pago com divergência","Pago"),"Pagamento incompleto"),IF($F53&lt;'Configuração'!$B$2,"Vencida",IF($F53='Configuração'!$B$2,"Vence hoje",IF($F53&lt;='Configuração'!$B$2+'Configuração'!$B$3,"A vencer","Programada")))))))</f>
        <v/>
      </c>
      <c r="P53" s="24">
        <f>IF(OR($A53="",$F53="",$J53="Cancelada",AND($K53&lt;&gt;"",$L53&lt;&gt;"")),"",$F53-'Configuração'!$B$2)</f>
        <v/>
      </c>
      <c r="Q53" s="25">
        <f>IF(OR($A53="",$G53="",$K53="",$L53=""),"",$L53-$G53)</f>
        <v/>
      </c>
      <c r="R53" s="26">
        <f>IF($A53="","",IF($J53="Cancelada","",IF($O53="Cadastro incompleto","Completar campos obrigatórios",IF($O53="Pagamento incompleto","Completar dados do pagamento",IF($O53="Pago com divergência","Revisar diferença de valor",IF(AND($K53&lt;&gt;"",$L53&lt;&gt;"",$M53=""),"Informar referência do comprovante",IF(AND($K53&lt;&gt;"",$L53&lt;&gt;"",$M53&lt;&gt;"",$N53&lt;&gt;"Sim"),"Conferir comprovante",IF($O53="Vencida","Ação imediata",IF($O53="Vence hoje","Vence hoje",IF($O53="A vencer","Preparar pagamento",""))))))))))</f>
        <v/>
      </c>
      <c r="S53" s="20" t="n"/>
    </row>
    <row r="54" ht="31" customHeight="1">
      <c r="A54" s="19" t="n"/>
      <c r="B54" s="20" t="n"/>
      <c r="C54" s="19" t="n"/>
      <c r="D54" s="20" t="n"/>
      <c r="E54" s="36" t="n"/>
      <c r="F54" s="36" t="n"/>
      <c r="G54" s="22" t="n"/>
      <c r="H54" s="19" t="n"/>
      <c r="I54" s="19" t="n"/>
      <c r="J54" s="19" t="n"/>
      <c r="K54" s="36" t="n"/>
      <c r="L54" s="22" t="n"/>
      <c r="M54" s="20" t="n"/>
      <c r="N54" s="19" t="n"/>
      <c r="O54" s="23">
        <f>IF($A54="","",IF($J54="Cancelada","Cancelada",IF(OR($B54="",$C54="",$D54="",$E54="",$F54="",$G54="",$H54="",$I54="",$J54=""),"Cadastro incompleto",IF(OR($K54&lt;&gt;"",$L54&lt;&gt;""),IF(AND($K54&lt;&gt;"",$L54&lt;&gt;""),IF(ABS($L54-$G54)&gt;'Configuração'!$B$4,"Pago com divergência","Pago"),"Pagamento incompleto"),IF($F54&lt;'Configuração'!$B$2,"Vencida",IF($F54='Configuração'!$B$2,"Vence hoje",IF($F54&lt;='Configuração'!$B$2+'Configuração'!$B$3,"A vencer","Programada")))))))</f>
        <v/>
      </c>
      <c r="P54" s="24">
        <f>IF(OR($A54="",$F54="",$J54="Cancelada",AND($K54&lt;&gt;"",$L54&lt;&gt;"")),"",$F54-'Configuração'!$B$2)</f>
        <v/>
      </c>
      <c r="Q54" s="25">
        <f>IF(OR($A54="",$G54="",$K54="",$L54=""),"",$L54-$G54)</f>
        <v/>
      </c>
      <c r="R54" s="26">
        <f>IF($A54="","",IF($J54="Cancelada","",IF($O54="Cadastro incompleto","Completar campos obrigatórios",IF($O54="Pagamento incompleto","Completar dados do pagamento",IF($O54="Pago com divergência","Revisar diferença de valor",IF(AND($K54&lt;&gt;"",$L54&lt;&gt;"",$M54=""),"Informar referência do comprovante",IF(AND($K54&lt;&gt;"",$L54&lt;&gt;"",$M54&lt;&gt;"",$N54&lt;&gt;"Sim"),"Conferir comprovante",IF($O54="Vencida","Ação imediata",IF($O54="Vence hoje","Vence hoje",IF($O54="A vencer","Preparar pagamento",""))))))))))</f>
        <v/>
      </c>
      <c r="S54" s="20" t="n"/>
    </row>
    <row r="55" ht="31" customHeight="1">
      <c r="A55" s="19" t="n"/>
      <c r="B55" s="20" t="n"/>
      <c r="C55" s="19" t="n"/>
      <c r="D55" s="20" t="n"/>
      <c r="E55" s="36" t="n"/>
      <c r="F55" s="36" t="n"/>
      <c r="G55" s="22" t="n"/>
      <c r="H55" s="19" t="n"/>
      <c r="I55" s="19" t="n"/>
      <c r="J55" s="19" t="n"/>
      <c r="K55" s="36" t="n"/>
      <c r="L55" s="22" t="n"/>
      <c r="M55" s="20" t="n"/>
      <c r="N55" s="19" t="n"/>
      <c r="O55" s="23">
        <f>IF($A55="","",IF($J55="Cancelada","Cancelada",IF(OR($B55="",$C55="",$D55="",$E55="",$F55="",$G55="",$H55="",$I55="",$J55=""),"Cadastro incompleto",IF(OR($K55&lt;&gt;"",$L55&lt;&gt;""),IF(AND($K55&lt;&gt;"",$L55&lt;&gt;""),IF(ABS($L55-$G55)&gt;'Configuração'!$B$4,"Pago com divergência","Pago"),"Pagamento incompleto"),IF($F55&lt;'Configuração'!$B$2,"Vencida",IF($F55='Configuração'!$B$2,"Vence hoje",IF($F55&lt;='Configuração'!$B$2+'Configuração'!$B$3,"A vencer","Programada")))))))</f>
        <v/>
      </c>
      <c r="P55" s="24">
        <f>IF(OR($A55="",$F55="",$J55="Cancelada",AND($K55&lt;&gt;"",$L55&lt;&gt;"")),"",$F55-'Configuração'!$B$2)</f>
        <v/>
      </c>
      <c r="Q55" s="25">
        <f>IF(OR($A55="",$G55="",$K55="",$L55=""),"",$L55-$G55)</f>
        <v/>
      </c>
      <c r="R55" s="26">
        <f>IF($A55="","",IF($J55="Cancelada","",IF($O55="Cadastro incompleto","Completar campos obrigatórios",IF($O55="Pagamento incompleto","Completar dados do pagamento",IF($O55="Pago com divergência","Revisar diferença de valor",IF(AND($K55&lt;&gt;"",$L55&lt;&gt;"",$M55=""),"Informar referência do comprovante",IF(AND($K55&lt;&gt;"",$L55&lt;&gt;"",$M55&lt;&gt;"",$N55&lt;&gt;"Sim"),"Conferir comprovante",IF($O55="Vencida","Ação imediata",IF($O55="Vence hoje","Vence hoje",IF($O55="A vencer","Preparar pagamento",""))))))))))</f>
        <v/>
      </c>
      <c r="S55" s="20" t="n"/>
    </row>
    <row r="56" ht="31" customHeight="1">
      <c r="A56" s="19" t="n"/>
      <c r="B56" s="20" t="n"/>
      <c r="C56" s="19" t="n"/>
      <c r="D56" s="20" t="n"/>
      <c r="E56" s="36" t="n"/>
      <c r="F56" s="36" t="n"/>
      <c r="G56" s="22" t="n"/>
      <c r="H56" s="19" t="n"/>
      <c r="I56" s="19" t="n"/>
      <c r="J56" s="19" t="n"/>
      <c r="K56" s="36" t="n"/>
      <c r="L56" s="22" t="n"/>
      <c r="M56" s="20" t="n"/>
      <c r="N56" s="19" t="n"/>
      <c r="O56" s="23">
        <f>IF($A56="","",IF($J56="Cancelada","Cancelada",IF(OR($B56="",$C56="",$D56="",$E56="",$F56="",$G56="",$H56="",$I56="",$J56=""),"Cadastro incompleto",IF(OR($K56&lt;&gt;"",$L56&lt;&gt;""),IF(AND($K56&lt;&gt;"",$L56&lt;&gt;""),IF(ABS($L56-$G56)&gt;'Configuração'!$B$4,"Pago com divergência","Pago"),"Pagamento incompleto"),IF($F56&lt;'Configuração'!$B$2,"Vencida",IF($F56='Configuração'!$B$2,"Vence hoje",IF($F56&lt;='Configuração'!$B$2+'Configuração'!$B$3,"A vencer","Programada")))))))</f>
        <v/>
      </c>
      <c r="P56" s="24">
        <f>IF(OR($A56="",$F56="",$J56="Cancelada",AND($K56&lt;&gt;"",$L56&lt;&gt;"")),"",$F56-'Configuração'!$B$2)</f>
        <v/>
      </c>
      <c r="Q56" s="25">
        <f>IF(OR($A56="",$G56="",$K56="",$L56=""),"",$L56-$G56)</f>
        <v/>
      </c>
      <c r="R56" s="26">
        <f>IF($A56="","",IF($J56="Cancelada","",IF($O56="Cadastro incompleto","Completar campos obrigatórios",IF($O56="Pagamento incompleto","Completar dados do pagamento",IF($O56="Pago com divergência","Revisar diferença de valor",IF(AND($K56&lt;&gt;"",$L56&lt;&gt;"",$M56=""),"Informar referência do comprovante",IF(AND($K56&lt;&gt;"",$L56&lt;&gt;"",$M56&lt;&gt;"",$N56&lt;&gt;"Sim"),"Conferir comprovante",IF($O56="Vencida","Ação imediata",IF($O56="Vence hoje","Vence hoje",IF($O56="A vencer","Preparar pagamento",""))))))))))</f>
        <v/>
      </c>
      <c r="S56" s="20" t="n"/>
    </row>
    <row r="57" ht="31" customHeight="1">
      <c r="A57" s="19" t="n"/>
      <c r="B57" s="20" t="n"/>
      <c r="C57" s="19" t="n"/>
      <c r="D57" s="20" t="n"/>
      <c r="E57" s="36" t="n"/>
      <c r="F57" s="36" t="n"/>
      <c r="G57" s="22" t="n"/>
      <c r="H57" s="19" t="n"/>
      <c r="I57" s="19" t="n"/>
      <c r="J57" s="19" t="n"/>
      <c r="K57" s="36" t="n"/>
      <c r="L57" s="22" t="n"/>
      <c r="M57" s="20" t="n"/>
      <c r="N57" s="19" t="n"/>
      <c r="O57" s="23">
        <f>IF($A57="","",IF($J57="Cancelada","Cancelada",IF(OR($B57="",$C57="",$D57="",$E57="",$F57="",$G57="",$H57="",$I57="",$J57=""),"Cadastro incompleto",IF(OR($K57&lt;&gt;"",$L57&lt;&gt;""),IF(AND($K57&lt;&gt;"",$L57&lt;&gt;""),IF(ABS($L57-$G57)&gt;'Configuração'!$B$4,"Pago com divergência","Pago"),"Pagamento incompleto"),IF($F57&lt;'Configuração'!$B$2,"Vencida",IF($F57='Configuração'!$B$2,"Vence hoje",IF($F57&lt;='Configuração'!$B$2+'Configuração'!$B$3,"A vencer","Programada")))))))</f>
        <v/>
      </c>
      <c r="P57" s="24">
        <f>IF(OR($A57="",$F57="",$J57="Cancelada",AND($K57&lt;&gt;"",$L57&lt;&gt;"")),"",$F57-'Configuração'!$B$2)</f>
        <v/>
      </c>
      <c r="Q57" s="25">
        <f>IF(OR($A57="",$G57="",$K57="",$L57=""),"",$L57-$G57)</f>
        <v/>
      </c>
      <c r="R57" s="26">
        <f>IF($A57="","",IF($J57="Cancelada","",IF($O57="Cadastro incompleto","Completar campos obrigatórios",IF($O57="Pagamento incompleto","Completar dados do pagamento",IF($O57="Pago com divergência","Revisar diferença de valor",IF(AND($K57&lt;&gt;"",$L57&lt;&gt;"",$M57=""),"Informar referência do comprovante",IF(AND($K57&lt;&gt;"",$L57&lt;&gt;"",$M57&lt;&gt;"",$N57&lt;&gt;"Sim"),"Conferir comprovante",IF($O57="Vencida","Ação imediata",IF($O57="Vence hoje","Vence hoje",IF($O57="A vencer","Preparar pagamento",""))))))))))</f>
        <v/>
      </c>
      <c r="S57" s="20" t="n"/>
    </row>
    <row r="58" ht="31" customHeight="1">
      <c r="A58" s="19" t="n"/>
      <c r="B58" s="20" t="n"/>
      <c r="C58" s="19" t="n"/>
      <c r="D58" s="20" t="n"/>
      <c r="E58" s="36" t="n"/>
      <c r="F58" s="36" t="n"/>
      <c r="G58" s="22" t="n"/>
      <c r="H58" s="19" t="n"/>
      <c r="I58" s="19" t="n"/>
      <c r="J58" s="19" t="n"/>
      <c r="K58" s="36" t="n"/>
      <c r="L58" s="22" t="n"/>
      <c r="M58" s="20" t="n"/>
      <c r="N58" s="19" t="n"/>
      <c r="O58" s="23">
        <f>IF($A58="","",IF($J58="Cancelada","Cancelada",IF(OR($B58="",$C58="",$D58="",$E58="",$F58="",$G58="",$H58="",$I58="",$J58=""),"Cadastro incompleto",IF(OR($K58&lt;&gt;"",$L58&lt;&gt;""),IF(AND($K58&lt;&gt;"",$L58&lt;&gt;""),IF(ABS($L58-$G58)&gt;'Configuração'!$B$4,"Pago com divergência","Pago"),"Pagamento incompleto"),IF($F58&lt;'Configuração'!$B$2,"Vencida",IF($F58='Configuração'!$B$2,"Vence hoje",IF($F58&lt;='Configuração'!$B$2+'Configuração'!$B$3,"A vencer","Programada")))))))</f>
        <v/>
      </c>
      <c r="P58" s="24">
        <f>IF(OR($A58="",$F58="",$J58="Cancelada",AND($K58&lt;&gt;"",$L58&lt;&gt;"")),"",$F58-'Configuração'!$B$2)</f>
        <v/>
      </c>
      <c r="Q58" s="25">
        <f>IF(OR($A58="",$G58="",$K58="",$L58=""),"",$L58-$G58)</f>
        <v/>
      </c>
      <c r="R58" s="26">
        <f>IF($A58="","",IF($J58="Cancelada","",IF($O58="Cadastro incompleto","Completar campos obrigatórios",IF($O58="Pagamento incompleto","Completar dados do pagamento",IF($O58="Pago com divergência","Revisar diferença de valor",IF(AND($K58&lt;&gt;"",$L58&lt;&gt;"",$M58=""),"Informar referência do comprovante",IF(AND($K58&lt;&gt;"",$L58&lt;&gt;"",$M58&lt;&gt;"",$N58&lt;&gt;"Sim"),"Conferir comprovante",IF($O58="Vencida","Ação imediata",IF($O58="Vence hoje","Vence hoje",IF($O58="A vencer","Preparar pagamento",""))))))))))</f>
        <v/>
      </c>
      <c r="S58" s="20" t="n"/>
    </row>
    <row r="59" ht="31" customHeight="1">
      <c r="A59" s="19" t="n"/>
      <c r="B59" s="20" t="n"/>
      <c r="C59" s="19" t="n"/>
      <c r="D59" s="20" t="n"/>
      <c r="E59" s="36" t="n"/>
      <c r="F59" s="36" t="n"/>
      <c r="G59" s="22" t="n"/>
      <c r="H59" s="19" t="n"/>
      <c r="I59" s="19" t="n"/>
      <c r="J59" s="19" t="n"/>
      <c r="K59" s="36" t="n"/>
      <c r="L59" s="22" t="n"/>
      <c r="M59" s="20" t="n"/>
      <c r="N59" s="19" t="n"/>
      <c r="O59" s="23">
        <f>IF($A59="","",IF($J59="Cancelada","Cancelada",IF(OR($B59="",$C59="",$D59="",$E59="",$F59="",$G59="",$H59="",$I59="",$J59=""),"Cadastro incompleto",IF(OR($K59&lt;&gt;"",$L59&lt;&gt;""),IF(AND($K59&lt;&gt;"",$L59&lt;&gt;""),IF(ABS($L59-$G59)&gt;'Configuração'!$B$4,"Pago com divergência","Pago"),"Pagamento incompleto"),IF($F59&lt;'Configuração'!$B$2,"Vencida",IF($F59='Configuração'!$B$2,"Vence hoje",IF($F59&lt;='Configuração'!$B$2+'Configuração'!$B$3,"A vencer","Programada")))))))</f>
        <v/>
      </c>
      <c r="P59" s="24">
        <f>IF(OR($A59="",$F59="",$J59="Cancelada",AND($K59&lt;&gt;"",$L59&lt;&gt;"")),"",$F59-'Configuração'!$B$2)</f>
        <v/>
      </c>
      <c r="Q59" s="25">
        <f>IF(OR($A59="",$G59="",$K59="",$L59=""),"",$L59-$G59)</f>
        <v/>
      </c>
      <c r="R59" s="26">
        <f>IF($A59="","",IF($J59="Cancelada","",IF($O59="Cadastro incompleto","Completar campos obrigatórios",IF($O59="Pagamento incompleto","Completar dados do pagamento",IF($O59="Pago com divergência","Revisar diferença de valor",IF(AND($K59&lt;&gt;"",$L59&lt;&gt;"",$M59=""),"Informar referência do comprovante",IF(AND($K59&lt;&gt;"",$L59&lt;&gt;"",$M59&lt;&gt;"",$N59&lt;&gt;"Sim"),"Conferir comprovante",IF($O59="Vencida","Ação imediata",IF($O59="Vence hoje","Vence hoje",IF($O59="A vencer","Preparar pagamento",""))))))))))</f>
        <v/>
      </c>
      <c r="S59" s="20" t="n"/>
    </row>
    <row r="60" ht="31" customHeight="1">
      <c r="A60" s="19" t="n"/>
      <c r="B60" s="20" t="n"/>
      <c r="C60" s="19" t="n"/>
      <c r="D60" s="20" t="n"/>
      <c r="E60" s="36" t="n"/>
      <c r="F60" s="36" t="n"/>
      <c r="G60" s="22" t="n"/>
      <c r="H60" s="19" t="n"/>
      <c r="I60" s="19" t="n"/>
      <c r="J60" s="19" t="n"/>
      <c r="K60" s="36" t="n"/>
      <c r="L60" s="22" t="n"/>
      <c r="M60" s="20" t="n"/>
      <c r="N60" s="19" t="n"/>
      <c r="O60" s="23">
        <f>IF($A60="","",IF($J60="Cancelada","Cancelada",IF(OR($B60="",$C60="",$D60="",$E60="",$F60="",$G60="",$H60="",$I60="",$J60=""),"Cadastro incompleto",IF(OR($K60&lt;&gt;"",$L60&lt;&gt;""),IF(AND($K60&lt;&gt;"",$L60&lt;&gt;""),IF(ABS($L60-$G60)&gt;'Configuração'!$B$4,"Pago com divergência","Pago"),"Pagamento incompleto"),IF($F60&lt;'Configuração'!$B$2,"Vencida",IF($F60='Configuração'!$B$2,"Vence hoje",IF($F60&lt;='Configuração'!$B$2+'Configuração'!$B$3,"A vencer","Programada")))))))</f>
        <v/>
      </c>
      <c r="P60" s="24">
        <f>IF(OR($A60="",$F60="",$J60="Cancelada",AND($K60&lt;&gt;"",$L60&lt;&gt;"")),"",$F60-'Configuração'!$B$2)</f>
        <v/>
      </c>
      <c r="Q60" s="25">
        <f>IF(OR($A60="",$G60="",$K60="",$L60=""),"",$L60-$G60)</f>
        <v/>
      </c>
      <c r="R60" s="26">
        <f>IF($A60="","",IF($J60="Cancelada","",IF($O60="Cadastro incompleto","Completar campos obrigatórios",IF($O60="Pagamento incompleto","Completar dados do pagamento",IF($O60="Pago com divergência","Revisar diferença de valor",IF(AND($K60&lt;&gt;"",$L60&lt;&gt;"",$M60=""),"Informar referência do comprovante",IF(AND($K60&lt;&gt;"",$L60&lt;&gt;"",$M60&lt;&gt;"",$N60&lt;&gt;"Sim"),"Conferir comprovante",IF($O60="Vencida","Ação imediata",IF($O60="Vence hoje","Vence hoje",IF($O60="A vencer","Preparar pagamento",""))))))))))</f>
        <v/>
      </c>
      <c r="S60" s="20" t="n"/>
    </row>
    <row r="61" ht="31" customHeight="1">
      <c r="A61" s="19" t="n"/>
      <c r="B61" s="20" t="n"/>
      <c r="C61" s="19" t="n"/>
      <c r="D61" s="20" t="n"/>
      <c r="E61" s="36" t="n"/>
      <c r="F61" s="36" t="n"/>
      <c r="G61" s="22" t="n"/>
      <c r="H61" s="19" t="n"/>
      <c r="I61" s="19" t="n"/>
      <c r="J61" s="19" t="n"/>
      <c r="K61" s="36" t="n"/>
      <c r="L61" s="22" t="n"/>
      <c r="M61" s="20" t="n"/>
      <c r="N61" s="19" t="n"/>
      <c r="O61" s="23">
        <f>IF($A61="","",IF($J61="Cancelada","Cancelada",IF(OR($B61="",$C61="",$D61="",$E61="",$F61="",$G61="",$H61="",$I61="",$J61=""),"Cadastro incompleto",IF(OR($K61&lt;&gt;"",$L61&lt;&gt;""),IF(AND($K61&lt;&gt;"",$L61&lt;&gt;""),IF(ABS($L61-$G61)&gt;'Configuração'!$B$4,"Pago com divergência","Pago"),"Pagamento incompleto"),IF($F61&lt;'Configuração'!$B$2,"Vencida",IF($F61='Configuração'!$B$2,"Vence hoje",IF($F61&lt;='Configuração'!$B$2+'Configuração'!$B$3,"A vencer","Programada")))))))</f>
        <v/>
      </c>
      <c r="P61" s="24">
        <f>IF(OR($A61="",$F61="",$J61="Cancelada",AND($K61&lt;&gt;"",$L61&lt;&gt;"")),"",$F61-'Configuração'!$B$2)</f>
        <v/>
      </c>
      <c r="Q61" s="25">
        <f>IF(OR($A61="",$G61="",$K61="",$L61=""),"",$L61-$G61)</f>
        <v/>
      </c>
      <c r="R61" s="26">
        <f>IF($A61="","",IF($J61="Cancelada","",IF($O61="Cadastro incompleto","Completar campos obrigatórios",IF($O61="Pagamento incompleto","Completar dados do pagamento",IF($O61="Pago com divergência","Revisar diferença de valor",IF(AND($K61&lt;&gt;"",$L61&lt;&gt;"",$M61=""),"Informar referência do comprovante",IF(AND($K61&lt;&gt;"",$L61&lt;&gt;"",$M61&lt;&gt;"",$N61&lt;&gt;"Sim"),"Conferir comprovante",IF($O61="Vencida","Ação imediata",IF($O61="Vence hoje","Vence hoje",IF($O61="A vencer","Preparar pagamento",""))))))))))</f>
        <v/>
      </c>
      <c r="S61" s="20" t="n"/>
    </row>
    <row r="62" ht="31" customHeight="1">
      <c r="A62" s="19" t="n"/>
      <c r="B62" s="20" t="n"/>
      <c r="C62" s="19" t="n"/>
      <c r="D62" s="20" t="n"/>
      <c r="E62" s="36" t="n"/>
      <c r="F62" s="36" t="n"/>
      <c r="G62" s="22" t="n"/>
      <c r="H62" s="19" t="n"/>
      <c r="I62" s="19" t="n"/>
      <c r="J62" s="19" t="n"/>
      <c r="K62" s="36" t="n"/>
      <c r="L62" s="22" t="n"/>
      <c r="M62" s="20" t="n"/>
      <c r="N62" s="19" t="n"/>
      <c r="O62" s="23">
        <f>IF($A62="","",IF($J62="Cancelada","Cancelada",IF(OR($B62="",$C62="",$D62="",$E62="",$F62="",$G62="",$H62="",$I62="",$J62=""),"Cadastro incompleto",IF(OR($K62&lt;&gt;"",$L62&lt;&gt;""),IF(AND($K62&lt;&gt;"",$L62&lt;&gt;""),IF(ABS($L62-$G62)&gt;'Configuração'!$B$4,"Pago com divergência","Pago"),"Pagamento incompleto"),IF($F62&lt;'Configuração'!$B$2,"Vencida",IF($F62='Configuração'!$B$2,"Vence hoje",IF($F62&lt;='Configuração'!$B$2+'Configuração'!$B$3,"A vencer","Programada")))))))</f>
        <v/>
      </c>
      <c r="P62" s="24">
        <f>IF(OR($A62="",$F62="",$J62="Cancelada",AND($K62&lt;&gt;"",$L62&lt;&gt;"")),"",$F62-'Configuração'!$B$2)</f>
        <v/>
      </c>
      <c r="Q62" s="25">
        <f>IF(OR($A62="",$G62="",$K62="",$L62=""),"",$L62-$G62)</f>
        <v/>
      </c>
      <c r="R62" s="26">
        <f>IF($A62="","",IF($J62="Cancelada","",IF($O62="Cadastro incompleto","Completar campos obrigatórios",IF($O62="Pagamento incompleto","Completar dados do pagamento",IF($O62="Pago com divergência","Revisar diferença de valor",IF(AND($K62&lt;&gt;"",$L62&lt;&gt;"",$M62=""),"Informar referência do comprovante",IF(AND($K62&lt;&gt;"",$L62&lt;&gt;"",$M62&lt;&gt;"",$N62&lt;&gt;"Sim"),"Conferir comprovante",IF($O62="Vencida","Ação imediata",IF($O62="Vence hoje","Vence hoje",IF($O62="A vencer","Preparar pagamento",""))))))))))</f>
        <v/>
      </c>
      <c r="S62" s="20" t="n"/>
    </row>
    <row r="63" ht="31" customHeight="1">
      <c r="A63" s="19" t="n"/>
      <c r="B63" s="20" t="n"/>
      <c r="C63" s="19" t="n"/>
      <c r="D63" s="20" t="n"/>
      <c r="E63" s="36" t="n"/>
      <c r="F63" s="36" t="n"/>
      <c r="G63" s="22" t="n"/>
      <c r="H63" s="19" t="n"/>
      <c r="I63" s="19" t="n"/>
      <c r="J63" s="19" t="n"/>
      <c r="K63" s="36" t="n"/>
      <c r="L63" s="22" t="n"/>
      <c r="M63" s="20" t="n"/>
      <c r="N63" s="19" t="n"/>
      <c r="O63" s="23">
        <f>IF($A63="","",IF($J63="Cancelada","Cancelada",IF(OR($B63="",$C63="",$D63="",$E63="",$F63="",$G63="",$H63="",$I63="",$J63=""),"Cadastro incompleto",IF(OR($K63&lt;&gt;"",$L63&lt;&gt;""),IF(AND($K63&lt;&gt;"",$L63&lt;&gt;""),IF(ABS($L63-$G63)&gt;'Configuração'!$B$4,"Pago com divergência","Pago"),"Pagamento incompleto"),IF($F63&lt;'Configuração'!$B$2,"Vencida",IF($F63='Configuração'!$B$2,"Vence hoje",IF($F63&lt;='Configuração'!$B$2+'Configuração'!$B$3,"A vencer","Programada")))))))</f>
        <v/>
      </c>
      <c r="P63" s="24">
        <f>IF(OR($A63="",$F63="",$J63="Cancelada",AND($K63&lt;&gt;"",$L63&lt;&gt;"")),"",$F63-'Configuração'!$B$2)</f>
        <v/>
      </c>
      <c r="Q63" s="25">
        <f>IF(OR($A63="",$G63="",$K63="",$L63=""),"",$L63-$G63)</f>
        <v/>
      </c>
      <c r="R63" s="26">
        <f>IF($A63="","",IF($J63="Cancelada","",IF($O63="Cadastro incompleto","Completar campos obrigatórios",IF($O63="Pagamento incompleto","Completar dados do pagamento",IF($O63="Pago com divergência","Revisar diferença de valor",IF(AND($K63&lt;&gt;"",$L63&lt;&gt;"",$M63=""),"Informar referência do comprovante",IF(AND($K63&lt;&gt;"",$L63&lt;&gt;"",$M63&lt;&gt;"",$N63&lt;&gt;"Sim"),"Conferir comprovante",IF($O63="Vencida","Ação imediata",IF($O63="Vence hoje","Vence hoje",IF($O63="A vencer","Preparar pagamento",""))))))))))</f>
        <v/>
      </c>
      <c r="S63" s="20" t="n"/>
    </row>
    <row r="64" ht="31" customHeight="1">
      <c r="A64" s="19" t="n"/>
      <c r="B64" s="20" t="n"/>
      <c r="C64" s="19" t="n"/>
      <c r="D64" s="20" t="n"/>
      <c r="E64" s="36" t="n"/>
      <c r="F64" s="36" t="n"/>
      <c r="G64" s="22" t="n"/>
      <c r="H64" s="19" t="n"/>
      <c r="I64" s="19" t="n"/>
      <c r="J64" s="19" t="n"/>
      <c r="K64" s="36" t="n"/>
      <c r="L64" s="22" t="n"/>
      <c r="M64" s="20" t="n"/>
      <c r="N64" s="19" t="n"/>
      <c r="O64" s="23">
        <f>IF($A64="","",IF($J64="Cancelada","Cancelada",IF(OR($B64="",$C64="",$D64="",$E64="",$F64="",$G64="",$H64="",$I64="",$J64=""),"Cadastro incompleto",IF(OR($K64&lt;&gt;"",$L64&lt;&gt;""),IF(AND($K64&lt;&gt;"",$L64&lt;&gt;""),IF(ABS($L64-$G64)&gt;'Configuração'!$B$4,"Pago com divergência","Pago"),"Pagamento incompleto"),IF($F64&lt;'Configuração'!$B$2,"Vencida",IF($F64='Configuração'!$B$2,"Vence hoje",IF($F64&lt;='Configuração'!$B$2+'Configuração'!$B$3,"A vencer","Programada")))))))</f>
        <v/>
      </c>
      <c r="P64" s="24">
        <f>IF(OR($A64="",$F64="",$J64="Cancelada",AND($K64&lt;&gt;"",$L64&lt;&gt;"")),"",$F64-'Configuração'!$B$2)</f>
        <v/>
      </c>
      <c r="Q64" s="25">
        <f>IF(OR($A64="",$G64="",$K64="",$L64=""),"",$L64-$G64)</f>
        <v/>
      </c>
      <c r="R64" s="26">
        <f>IF($A64="","",IF($J64="Cancelada","",IF($O64="Cadastro incompleto","Completar campos obrigatórios",IF($O64="Pagamento incompleto","Completar dados do pagamento",IF($O64="Pago com divergência","Revisar diferença de valor",IF(AND($K64&lt;&gt;"",$L64&lt;&gt;"",$M64=""),"Informar referência do comprovante",IF(AND($K64&lt;&gt;"",$L64&lt;&gt;"",$M64&lt;&gt;"",$N64&lt;&gt;"Sim"),"Conferir comprovante",IF($O64="Vencida","Ação imediata",IF($O64="Vence hoje","Vence hoje",IF($O64="A vencer","Preparar pagamento",""))))))))))</f>
        <v/>
      </c>
      <c r="S64" s="20" t="n"/>
    </row>
    <row r="65" ht="31" customHeight="1">
      <c r="A65" s="19" t="n"/>
      <c r="B65" s="20" t="n"/>
      <c r="C65" s="19" t="n"/>
      <c r="D65" s="20" t="n"/>
      <c r="E65" s="36" t="n"/>
      <c r="F65" s="36" t="n"/>
      <c r="G65" s="22" t="n"/>
      <c r="H65" s="19" t="n"/>
      <c r="I65" s="19" t="n"/>
      <c r="J65" s="19" t="n"/>
      <c r="K65" s="36" t="n"/>
      <c r="L65" s="22" t="n"/>
      <c r="M65" s="20" t="n"/>
      <c r="N65" s="19" t="n"/>
      <c r="O65" s="23">
        <f>IF($A65="","",IF($J65="Cancelada","Cancelada",IF(OR($B65="",$C65="",$D65="",$E65="",$F65="",$G65="",$H65="",$I65="",$J65=""),"Cadastro incompleto",IF(OR($K65&lt;&gt;"",$L65&lt;&gt;""),IF(AND($K65&lt;&gt;"",$L65&lt;&gt;""),IF(ABS($L65-$G65)&gt;'Configuração'!$B$4,"Pago com divergência","Pago"),"Pagamento incompleto"),IF($F65&lt;'Configuração'!$B$2,"Vencida",IF($F65='Configuração'!$B$2,"Vence hoje",IF($F65&lt;='Configuração'!$B$2+'Configuração'!$B$3,"A vencer","Programada")))))))</f>
        <v/>
      </c>
      <c r="P65" s="24">
        <f>IF(OR($A65="",$F65="",$J65="Cancelada",AND($K65&lt;&gt;"",$L65&lt;&gt;"")),"",$F65-'Configuração'!$B$2)</f>
        <v/>
      </c>
      <c r="Q65" s="25">
        <f>IF(OR($A65="",$G65="",$K65="",$L65=""),"",$L65-$G65)</f>
        <v/>
      </c>
      <c r="R65" s="26">
        <f>IF($A65="","",IF($J65="Cancelada","",IF($O65="Cadastro incompleto","Completar campos obrigatórios",IF($O65="Pagamento incompleto","Completar dados do pagamento",IF($O65="Pago com divergência","Revisar diferença de valor",IF(AND($K65&lt;&gt;"",$L65&lt;&gt;"",$M65=""),"Informar referência do comprovante",IF(AND($K65&lt;&gt;"",$L65&lt;&gt;"",$M65&lt;&gt;"",$N65&lt;&gt;"Sim"),"Conferir comprovante",IF($O65="Vencida","Ação imediata",IF($O65="Vence hoje","Vence hoje",IF($O65="A vencer","Preparar pagamento",""))))))))))</f>
        <v/>
      </c>
      <c r="S65" s="20" t="n"/>
    </row>
    <row r="66" ht="31" customHeight="1">
      <c r="A66" s="19" t="n"/>
      <c r="B66" s="20" t="n"/>
      <c r="C66" s="19" t="n"/>
      <c r="D66" s="20" t="n"/>
      <c r="E66" s="36" t="n"/>
      <c r="F66" s="36" t="n"/>
      <c r="G66" s="22" t="n"/>
      <c r="H66" s="19" t="n"/>
      <c r="I66" s="19" t="n"/>
      <c r="J66" s="19" t="n"/>
      <c r="K66" s="36" t="n"/>
      <c r="L66" s="22" t="n"/>
      <c r="M66" s="20" t="n"/>
      <c r="N66" s="19" t="n"/>
      <c r="O66" s="23">
        <f>IF($A66="","",IF($J66="Cancelada","Cancelada",IF(OR($B66="",$C66="",$D66="",$E66="",$F66="",$G66="",$H66="",$I66="",$J66=""),"Cadastro incompleto",IF(OR($K66&lt;&gt;"",$L66&lt;&gt;""),IF(AND($K66&lt;&gt;"",$L66&lt;&gt;""),IF(ABS($L66-$G66)&gt;'Configuração'!$B$4,"Pago com divergência","Pago"),"Pagamento incompleto"),IF($F66&lt;'Configuração'!$B$2,"Vencida",IF($F66='Configuração'!$B$2,"Vence hoje",IF($F66&lt;='Configuração'!$B$2+'Configuração'!$B$3,"A vencer","Programada")))))))</f>
        <v/>
      </c>
      <c r="P66" s="24">
        <f>IF(OR($A66="",$F66="",$J66="Cancelada",AND($K66&lt;&gt;"",$L66&lt;&gt;"")),"",$F66-'Configuração'!$B$2)</f>
        <v/>
      </c>
      <c r="Q66" s="25">
        <f>IF(OR($A66="",$G66="",$K66="",$L66=""),"",$L66-$G66)</f>
        <v/>
      </c>
      <c r="R66" s="26">
        <f>IF($A66="","",IF($J66="Cancelada","",IF($O66="Cadastro incompleto","Completar campos obrigatórios",IF($O66="Pagamento incompleto","Completar dados do pagamento",IF($O66="Pago com divergência","Revisar diferença de valor",IF(AND($K66&lt;&gt;"",$L66&lt;&gt;"",$M66=""),"Informar referência do comprovante",IF(AND($K66&lt;&gt;"",$L66&lt;&gt;"",$M66&lt;&gt;"",$N66&lt;&gt;"Sim"),"Conferir comprovante",IF($O66="Vencida","Ação imediata",IF($O66="Vence hoje","Vence hoje",IF($O66="A vencer","Preparar pagamento",""))))))))))</f>
        <v/>
      </c>
      <c r="S66" s="20" t="n"/>
    </row>
    <row r="67" ht="31" customHeight="1">
      <c r="A67" s="19" t="n"/>
      <c r="B67" s="20" t="n"/>
      <c r="C67" s="19" t="n"/>
      <c r="D67" s="20" t="n"/>
      <c r="E67" s="36" t="n"/>
      <c r="F67" s="36" t="n"/>
      <c r="G67" s="22" t="n"/>
      <c r="H67" s="19" t="n"/>
      <c r="I67" s="19" t="n"/>
      <c r="J67" s="19" t="n"/>
      <c r="K67" s="36" t="n"/>
      <c r="L67" s="22" t="n"/>
      <c r="M67" s="20" t="n"/>
      <c r="N67" s="19" t="n"/>
      <c r="O67" s="23">
        <f>IF($A67="","",IF($J67="Cancelada","Cancelada",IF(OR($B67="",$C67="",$D67="",$E67="",$F67="",$G67="",$H67="",$I67="",$J67=""),"Cadastro incompleto",IF(OR($K67&lt;&gt;"",$L67&lt;&gt;""),IF(AND($K67&lt;&gt;"",$L67&lt;&gt;""),IF(ABS($L67-$G67)&gt;'Configuração'!$B$4,"Pago com divergência","Pago"),"Pagamento incompleto"),IF($F67&lt;'Configuração'!$B$2,"Vencida",IF($F67='Configuração'!$B$2,"Vence hoje",IF($F67&lt;='Configuração'!$B$2+'Configuração'!$B$3,"A vencer","Programada")))))))</f>
        <v/>
      </c>
      <c r="P67" s="24">
        <f>IF(OR($A67="",$F67="",$J67="Cancelada",AND($K67&lt;&gt;"",$L67&lt;&gt;"")),"",$F67-'Configuração'!$B$2)</f>
        <v/>
      </c>
      <c r="Q67" s="25">
        <f>IF(OR($A67="",$G67="",$K67="",$L67=""),"",$L67-$G67)</f>
        <v/>
      </c>
      <c r="R67" s="26">
        <f>IF($A67="","",IF($J67="Cancelada","",IF($O67="Cadastro incompleto","Completar campos obrigatórios",IF($O67="Pagamento incompleto","Completar dados do pagamento",IF($O67="Pago com divergência","Revisar diferença de valor",IF(AND($K67&lt;&gt;"",$L67&lt;&gt;"",$M67=""),"Informar referência do comprovante",IF(AND($K67&lt;&gt;"",$L67&lt;&gt;"",$M67&lt;&gt;"",$N67&lt;&gt;"Sim"),"Conferir comprovante",IF($O67="Vencida","Ação imediata",IF($O67="Vence hoje","Vence hoje",IF($O67="A vencer","Preparar pagamento",""))))))))))</f>
        <v/>
      </c>
      <c r="S67" s="20" t="n"/>
    </row>
    <row r="68" ht="31" customHeight="1">
      <c r="A68" s="19" t="n"/>
      <c r="B68" s="20" t="n"/>
      <c r="C68" s="19" t="n"/>
      <c r="D68" s="20" t="n"/>
      <c r="E68" s="36" t="n"/>
      <c r="F68" s="36" t="n"/>
      <c r="G68" s="22" t="n"/>
      <c r="H68" s="19" t="n"/>
      <c r="I68" s="19" t="n"/>
      <c r="J68" s="19" t="n"/>
      <c r="K68" s="36" t="n"/>
      <c r="L68" s="22" t="n"/>
      <c r="M68" s="20" t="n"/>
      <c r="N68" s="19" t="n"/>
      <c r="O68" s="23">
        <f>IF($A68="","",IF($J68="Cancelada","Cancelada",IF(OR($B68="",$C68="",$D68="",$E68="",$F68="",$G68="",$H68="",$I68="",$J68=""),"Cadastro incompleto",IF(OR($K68&lt;&gt;"",$L68&lt;&gt;""),IF(AND($K68&lt;&gt;"",$L68&lt;&gt;""),IF(ABS($L68-$G68)&gt;'Configuração'!$B$4,"Pago com divergência","Pago"),"Pagamento incompleto"),IF($F68&lt;'Configuração'!$B$2,"Vencida",IF($F68='Configuração'!$B$2,"Vence hoje",IF($F68&lt;='Configuração'!$B$2+'Configuração'!$B$3,"A vencer","Programada")))))))</f>
        <v/>
      </c>
      <c r="P68" s="24">
        <f>IF(OR($A68="",$F68="",$J68="Cancelada",AND($K68&lt;&gt;"",$L68&lt;&gt;"")),"",$F68-'Configuração'!$B$2)</f>
        <v/>
      </c>
      <c r="Q68" s="25">
        <f>IF(OR($A68="",$G68="",$K68="",$L68=""),"",$L68-$G68)</f>
        <v/>
      </c>
      <c r="R68" s="26">
        <f>IF($A68="","",IF($J68="Cancelada","",IF($O68="Cadastro incompleto","Completar campos obrigatórios",IF($O68="Pagamento incompleto","Completar dados do pagamento",IF($O68="Pago com divergência","Revisar diferença de valor",IF(AND($K68&lt;&gt;"",$L68&lt;&gt;"",$M68=""),"Informar referência do comprovante",IF(AND($K68&lt;&gt;"",$L68&lt;&gt;"",$M68&lt;&gt;"",$N68&lt;&gt;"Sim"),"Conferir comprovante",IF($O68="Vencida","Ação imediata",IF($O68="Vence hoje","Vence hoje",IF($O68="A vencer","Preparar pagamento",""))))))))))</f>
        <v/>
      </c>
      <c r="S68" s="20" t="n"/>
    </row>
    <row r="69" ht="31" customHeight="1">
      <c r="A69" s="19" t="n"/>
      <c r="B69" s="20" t="n"/>
      <c r="C69" s="19" t="n"/>
      <c r="D69" s="20" t="n"/>
      <c r="E69" s="36" t="n"/>
      <c r="F69" s="36" t="n"/>
      <c r="G69" s="22" t="n"/>
      <c r="H69" s="19" t="n"/>
      <c r="I69" s="19" t="n"/>
      <c r="J69" s="19" t="n"/>
      <c r="K69" s="36" t="n"/>
      <c r="L69" s="22" t="n"/>
      <c r="M69" s="20" t="n"/>
      <c r="N69" s="19" t="n"/>
      <c r="O69" s="23">
        <f>IF($A69="","",IF($J69="Cancelada","Cancelada",IF(OR($B69="",$C69="",$D69="",$E69="",$F69="",$G69="",$H69="",$I69="",$J69=""),"Cadastro incompleto",IF(OR($K69&lt;&gt;"",$L69&lt;&gt;""),IF(AND($K69&lt;&gt;"",$L69&lt;&gt;""),IF(ABS($L69-$G69)&gt;'Configuração'!$B$4,"Pago com divergência","Pago"),"Pagamento incompleto"),IF($F69&lt;'Configuração'!$B$2,"Vencida",IF($F69='Configuração'!$B$2,"Vence hoje",IF($F69&lt;='Configuração'!$B$2+'Configuração'!$B$3,"A vencer","Programada")))))))</f>
        <v/>
      </c>
      <c r="P69" s="24">
        <f>IF(OR($A69="",$F69="",$J69="Cancelada",AND($K69&lt;&gt;"",$L69&lt;&gt;"")),"",$F69-'Configuração'!$B$2)</f>
        <v/>
      </c>
      <c r="Q69" s="25">
        <f>IF(OR($A69="",$G69="",$K69="",$L69=""),"",$L69-$G69)</f>
        <v/>
      </c>
      <c r="R69" s="26">
        <f>IF($A69="","",IF($J69="Cancelada","",IF($O69="Cadastro incompleto","Completar campos obrigatórios",IF($O69="Pagamento incompleto","Completar dados do pagamento",IF($O69="Pago com divergência","Revisar diferença de valor",IF(AND($K69&lt;&gt;"",$L69&lt;&gt;"",$M69=""),"Informar referência do comprovante",IF(AND($K69&lt;&gt;"",$L69&lt;&gt;"",$M69&lt;&gt;"",$N69&lt;&gt;"Sim"),"Conferir comprovante",IF($O69="Vencida","Ação imediata",IF($O69="Vence hoje","Vence hoje",IF($O69="A vencer","Preparar pagamento",""))))))))))</f>
        <v/>
      </c>
      <c r="S69" s="20" t="n"/>
    </row>
    <row r="70" ht="31" customHeight="1">
      <c r="A70" s="19" t="n"/>
      <c r="B70" s="20" t="n"/>
      <c r="C70" s="19" t="n"/>
      <c r="D70" s="20" t="n"/>
      <c r="E70" s="36" t="n"/>
      <c r="F70" s="36" t="n"/>
      <c r="G70" s="22" t="n"/>
      <c r="H70" s="19" t="n"/>
      <c r="I70" s="19" t="n"/>
      <c r="J70" s="19" t="n"/>
      <c r="K70" s="36" t="n"/>
      <c r="L70" s="22" t="n"/>
      <c r="M70" s="20" t="n"/>
      <c r="N70" s="19" t="n"/>
      <c r="O70" s="23">
        <f>IF($A70="","",IF($J70="Cancelada","Cancelada",IF(OR($B70="",$C70="",$D70="",$E70="",$F70="",$G70="",$H70="",$I70="",$J70=""),"Cadastro incompleto",IF(OR($K70&lt;&gt;"",$L70&lt;&gt;""),IF(AND($K70&lt;&gt;"",$L70&lt;&gt;""),IF(ABS($L70-$G70)&gt;'Configuração'!$B$4,"Pago com divergência","Pago"),"Pagamento incompleto"),IF($F70&lt;'Configuração'!$B$2,"Vencida",IF($F70='Configuração'!$B$2,"Vence hoje",IF($F70&lt;='Configuração'!$B$2+'Configuração'!$B$3,"A vencer","Programada")))))))</f>
        <v/>
      </c>
      <c r="P70" s="24">
        <f>IF(OR($A70="",$F70="",$J70="Cancelada",AND($K70&lt;&gt;"",$L70&lt;&gt;"")),"",$F70-'Configuração'!$B$2)</f>
        <v/>
      </c>
      <c r="Q70" s="25">
        <f>IF(OR($A70="",$G70="",$K70="",$L70=""),"",$L70-$G70)</f>
        <v/>
      </c>
      <c r="R70" s="26">
        <f>IF($A70="","",IF($J70="Cancelada","",IF($O70="Cadastro incompleto","Completar campos obrigatórios",IF($O70="Pagamento incompleto","Completar dados do pagamento",IF($O70="Pago com divergência","Revisar diferença de valor",IF(AND($K70&lt;&gt;"",$L70&lt;&gt;"",$M70=""),"Informar referência do comprovante",IF(AND($K70&lt;&gt;"",$L70&lt;&gt;"",$M70&lt;&gt;"",$N70&lt;&gt;"Sim"),"Conferir comprovante",IF($O70="Vencida","Ação imediata",IF($O70="Vence hoje","Vence hoje",IF($O70="A vencer","Preparar pagamento",""))))))))))</f>
        <v/>
      </c>
      <c r="S70" s="20" t="n"/>
    </row>
    <row r="71" ht="31" customHeight="1">
      <c r="A71" s="19" t="n"/>
      <c r="B71" s="20" t="n"/>
      <c r="C71" s="19" t="n"/>
      <c r="D71" s="20" t="n"/>
      <c r="E71" s="36" t="n"/>
      <c r="F71" s="36" t="n"/>
      <c r="G71" s="22" t="n"/>
      <c r="H71" s="19" t="n"/>
      <c r="I71" s="19" t="n"/>
      <c r="J71" s="19" t="n"/>
      <c r="K71" s="36" t="n"/>
      <c r="L71" s="22" t="n"/>
      <c r="M71" s="20" t="n"/>
      <c r="N71" s="19" t="n"/>
      <c r="O71" s="23">
        <f>IF($A71="","",IF($J71="Cancelada","Cancelada",IF(OR($B71="",$C71="",$D71="",$E71="",$F71="",$G71="",$H71="",$I71="",$J71=""),"Cadastro incompleto",IF(OR($K71&lt;&gt;"",$L71&lt;&gt;""),IF(AND($K71&lt;&gt;"",$L71&lt;&gt;""),IF(ABS($L71-$G71)&gt;'Configuração'!$B$4,"Pago com divergência","Pago"),"Pagamento incompleto"),IF($F71&lt;'Configuração'!$B$2,"Vencida",IF($F71='Configuração'!$B$2,"Vence hoje",IF($F71&lt;='Configuração'!$B$2+'Configuração'!$B$3,"A vencer","Programada")))))))</f>
        <v/>
      </c>
      <c r="P71" s="24">
        <f>IF(OR($A71="",$F71="",$J71="Cancelada",AND($K71&lt;&gt;"",$L71&lt;&gt;"")),"",$F71-'Configuração'!$B$2)</f>
        <v/>
      </c>
      <c r="Q71" s="25">
        <f>IF(OR($A71="",$G71="",$K71="",$L71=""),"",$L71-$G71)</f>
        <v/>
      </c>
      <c r="R71" s="26">
        <f>IF($A71="","",IF($J71="Cancelada","",IF($O71="Cadastro incompleto","Completar campos obrigatórios",IF($O71="Pagamento incompleto","Completar dados do pagamento",IF($O71="Pago com divergência","Revisar diferença de valor",IF(AND($K71&lt;&gt;"",$L71&lt;&gt;"",$M71=""),"Informar referência do comprovante",IF(AND($K71&lt;&gt;"",$L71&lt;&gt;"",$M71&lt;&gt;"",$N71&lt;&gt;"Sim"),"Conferir comprovante",IF($O71="Vencida","Ação imediata",IF($O71="Vence hoje","Vence hoje",IF($O71="A vencer","Preparar pagamento",""))))))))))</f>
        <v/>
      </c>
      <c r="S71" s="20" t="n"/>
    </row>
    <row r="72" ht="31" customHeight="1">
      <c r="A72" s="19" t="n"/>
      <c r="B72" s="20" t="n"/>
      <c r="C72" s="19" t="n"/>
      <c r="D72" s="20" t="n"/>
      <c r="E72" s="36" t="n"/>
      <c r="F72" s="36" t="n"/>
      <c r="G72" s="22" t="n"/>
      <c r="H72" s="19" t="n"/>
      <c r="I72" s="19" t="n"/>
      <c r="J72" s="19" t="n"/>
      <c r="K72" s="36" t="n"/>
      <c r="L72" s="22" t="n"/>
      <c r="M72" s="20" t="n"/>
      <c r="N72" s="19" t="n"/>
      <c r="O72" s="23">
        <f>IF($A72="","",IF($J72="Cancelada","Cancelada",IF(OR($B72="",$C72="",$D72="",$E72="",$F72="",$G72="",$H72="",$I72="",$J72=""),"Cadastro incompleto",IF(OR($K72&lt;&gt;"",$L72&lt;&gt;""),IF(AND($K72&lt;&gt;"",$L72&lt;&gt;""),IF(ABS($L72-$G72)&gt;'Configuração'!$B$4,"Pago com divergência","Pago"),"Pagamento incompleto"),IF($F72&lt;'Configuração'!$B$2,"Vencida",IF($F72='Configuração'!$B$2,"Vence hoje",IF($F72&lt;='Configuração'!$B$2+'Configuração'!$B$3,"A vencer","Programada")))))))</f>
        <v/>
      </c>
      <c r="P72" s="24">
        <f>IF(OR($A72="",$F72="",$J72="Cancelada",AND($K72&lt;&gt;"",$L72&lt;&gt;"")),"",$F72-'Configuração'!$B$2)</f>
        <v/>
      </c>
      <c r="Q72" s="25">
        <f>IF(OR($A72="",$G72="",$K72="",$L72=""),"",$L72-$G72)</f>
        <v/>
      </c>
      <c r="R72" s="26">
        <f>IF($A72="","",IF($J72="Cancelada","",IF($O72="Cadastro incompleto","Completar campos obrigatórios",IF($O72="Pagamento incompleto","Completar dados do pagamento",IF($O72="Pago com divergência","Revisar diferença de valor",IF(AND($K72&lt;&gt;"",$L72&lt;&gt;"",$M72=""),"Informar referência do comprovante",IF(AND($K72&lt;&gt;"",$L72&lt;&gt;"",$M72&lt;&gt;"",$N72&lt;&gt;"Sim"),"Conferir comprovante",IF($O72="Vencida","Ação imediata",IF($O72="Vence hoje","Vence hoje",IF($O72="A vencer","Preparar pagamento",""))))))))))</f>
        <v/>
      </c>
      <c r="S72" s="20" t="n"/>
    </row>
    <row r="73" ht="31" customHeight="1">
      <c r="A73" s="19" t="n"/>
      <c r="B73" s="20" t="n"/>
      <c r="C73" s="19" t="n"/>
      <c r="D73" s="20" t="n"/>
      <c r="E73" s="36" t="n"/>
      <c r="F73" s="36" t="n"/>
      <c r="G73" s="22" t="n"/>
      <c r="H73" s="19" t="n"/>
      <c r="I73" s="19" t="n"/>
      <c r="J73" s="19" t="n"/>
      <c r="K73" s="36" t="n"/>
      <c r="L73" s="22" t="n"/>
      <c r="M73" s="20" t="n"/>
      <c r="N73" s="19" t="n"/>
      <c r="O73" s="23">
        <f>IF($A73="","",IF($J73="Cancelada","Cancelada",IF(OR($B73="",$C73="",$D73="",$E73="",$F73="",$G73="",$H73="",$I73="",$J73=""),"Cadastro incompleto",IF(OR($K73&lt;&gt;"",$L73&lt;&gt;""),IF(AND($K73&lt;&gt;"",$L73&lt;&gt;""),IF(ABS($L73-$G73)&gt;'Configuração'!$B$4,"Pago com divergência","Pago"),"Pagamento incompleto"),IF($F73&lt;'Configuração'!$B$2,"Vencida",IF($F73='Configuração'!$B$2,"Vence hoje",IF($F73&lt;='Configuração'!$B$2+'Configuração'!$B$3,"A vencer","Programada")))))))</f>
        <v/>
      </c>
      <c r="P73" s="24">
        <f>IF(OR($A73="",$F73="",$J73="Cancelada",AND($K73&lt;&gt;"",$L73&lt;&gt;"")),"",$F73-'Configuração'!$B$2)</f>
        <v/>
      </c>
      <c r="Q73" s="25">
        <f>IF(OR($A73="",$G73="",$K73="",$L73=""),"",$L73-$G73)</f>
        <v/>
      </c>
      <c r="R73" s="26">
        <f>IF($A73="","",IF($J73="Cancelada","",IF($O73="Cadastro incompleto","Completar campos obrigatórios",IF($O73="Pagamento incompleto","Completar dados do pagamento",IF($O73="Pago com divergência","Revisar diferença de valor",IF(AND($K73&lt;&gt;"",$L73&lt;&gt;"",$M73=""),"Informar referência do comprovante",IF(AND($K73&lt;&gt;"",$L73&lt;&gt;"",$M73&lt;&gt;"",$N73&lt;&gt;"Sim"),"Conferir comprovante",IF($O73="Vencida","Ação imediata",IF($O73="Vence hoje","Vence hoje",IF($O73="A vencer","Preparar pagamento",""))))))))))</f>
        <v/>
      </c>
      <c r="S73" s="20" t="n"/>
    </row>
    <row r="74" ht="31" customHeight="1">
      <c r="A74" s="19" t="n"/>
      <c r="B74" s="20" t="n"/>
      <c r="C74" s="19" t="n"/>
      <c r="D74" s="20" t="n"/>
      <c r="E74" s="36" t="n"/>
      <c r="F74" s="36" t="n"/>
      <c r="G74" s="22" t="n"/>
      <c r="H74" s="19" t="n"/>
      <c r="I74" s="19" t="n"/>
      <c r="J74" s="19" t="n"/>
      <c r="K74" s="36" t="n"/>
      <c r="L74" s="22" t="n"/>
      <c r="M74" s="20" t="n"/>
      <c r="N74" s="19" t="n"/>
      <c r="O74" s="23">
        <f>IF($A74="","",IF($J74="Cancelada","Cancelada",IF(OR($B74="",$C74="",$D74="",$E74="",$F74="",$G74="",$H74="",$I74="",$J74=""),"Cadastro incompleto",IF(OR($K74&lt;&gt;"",$L74&lt;&gt;""),IF(AND($K74&lt;&gt;"",$L74&lt;&gt;""),IF(ABS($L74-$G74)&gt;'Configuração'!$B$4,"Pago com divergência","Pago"),"Pagamento incompleto"),IF($F74&lt;'Configuração'!$B$2,"Vencida",IF($F74='Configuração'!$B$2,"Vence hoje",IF($F74&lt;='Configuração'!$B$2+'Configuração'!$B$3,"A vencer","Programada")))))))</f>
        <v/>
      </c>
      <c r="P74" s="24">
        <f>IF(OR($A74="",$F74="",$J74="Cancelada",AND($K74&lt;&gt;"",$L74&lt;&gt;"")),"",$F74-'Configuração'!$B$2)</f>
        <v/>
      </c>
      <c r="Q74" s="25">
        <f>IF(OR($A74="",$G74="",$K74="",$L74=""),"",$L74-$G74)</f>
        <v/>
      </c>
      <c r="R74" s="26">
        <f>IF($A74="","",IF($J74="Cancelada","",IF($O74="Cadastro incompleto","Completar campos obrigatórios",IF($O74="Pagamento incompleto","Completar dados do pagamento",IF($O74="Pago com divergência","Revisar diferença de valor",IF(AND($K74&lt;&gt;"",$L74&lt;&gt;"",$M74=""),"Informar referência do comprovante",IF(AND($K74&lt;&gt;"",$L74&lt;&gt;"",$M74&lt;&gt;"",$N74&lt;&gt;"Sim"),"Conferir comprovante",IF($O74="Vencida","Ação imediata",IF($O74="Vence hoje","Vence hoje",IF($O74="A vencer","Preparar pagamento",""))))))))))</f>
        <v/>
      </c>
      <c r="S74" s="20" t="n"/>
    </row>
    <row r="75" ht="31" customHeight="1">
      <c r="A75" s="19" t="n"/>
      <c r="B75" s="20" t="n"/>
      <c r="C75" s="19" t="n"/>
      <c r="D75" s="20" t="n"/>
      <c r="E75" s="36" t="n"/>
      <c r="F75" s="36" t="n"/>
      <c r="G75" s="22" t="n"/>
      <c r="H75" s="19" t="n"/>
      <c r="I75" s="19" t="n"/>
      <c r="J75" s="19" t="n"/>
      <c r="K75" s="36" t="n"/>
      <c r="L75" s="22" t="n"/>
      <c r="M75" s="20" t="n"/>
      <c r="N75" s="19" t="n"/>
      <c r="O75" s="23">
        <f>IF($A75="","",IF($J75="Cancelada","Cancelada",IF(OR($B75="",$C75="",$D75="",$E75="",$F75="",$G75="",$H75="",$I75="",$J75=""),"Cadastro incompleto",IF(OR($K75&lt;&gt;"",$L75&lt;&gt;""),IF(AND($K75&lt;&gt;"",$L75&lt;&gt;""),IF(ABS($L75-$G75)&gt;'Configuração'!$B$4,"Pago com divergência","Pago"),"Pagamento incompleto"),IF($F75&lt;'Configuração'!$B$2,"Vencida",IF($F75='Configuração'!$B$2,"Vence hoje",IF($F75&lt;='Configuração'!$B$2+'Configuração'!$B$3,"A vencer","Programada")))))))</f>
        <v/>
      </c>
      <c r="P75" s="24">
        <f>IF(OR($A75="",$F75="",$J75="Cancelada",AND($K75&lt;&gt;"",$L75&lt;&gt;"")),"",$F75-'Configuração'!$B$2)</f>
        <v/>
      </c>
      <c r="Q75" s="25">
        <f>IF(OR($A75="",$G75="",$K75="",$L75=""),"",$L75-$G75)</f>
        <v/>
      </c>
      <c r="R75" s="26">
        <f>IF($A75="","",IF($J75="Cancelada","",IF($O75="Cadastro incompleto","Completar campos obrigatórios",IF($O75="Pagamento incompleto","Completar dados do pagamento",IF($O75="Pago com divergência","Revisar diferença de valor",IF(AND($K75&lt;&gt;"",$L75&lt;&gt;"",$M75=""),"Informar referência do comprovante",IF(AND($K75&lt;&gt;"",$L75&lt;&gt;"",$M75&lt;&gt;"",$N75&lt;&gt;"Sim"),"Conferir comprovante",IF($O75="Vencida","Ação imediata",IF($O75="Vence hoje","Vence hoje",IF($O75="A vencer","Preparar pagamento",""))))))))))</f>
        <v/>
      </c>
      <c r="S75" s="20" t="n"/>
    </row>
    <row r="76" ht="31" customHeight="1">
      <c r="A76" s="19" t="n"/>
      <c r="B76" s="20" t="n"/>
      <c r="C76" s="19" t="n"/>
      <c r="D76" s="20" t="n"/>
      <c r="E76" s="36" t="n"/>
      <c r="F76" s="36" t="n"/>
      <c r="G76" s="22" t="n"/>
      <c r="H76" s="19" t="n"/>
      <c r="I76" s="19" t="n"/>
      <c r="J76" s="19" t="n"/>
      <c r="K76" s="36" t="n"/>
      <c r="L76" s="22" t="n"/>
      <c r="M76" s="20" t="n"/>
      <c r="N76" s="19" t="n"/>
      <c r="O76" s="23">
        <f>IF($A76="","",IF($J76="Cancelada","Cancelada",IF(OR($B76="",$C76="",$D76="",$E76="",$F76="",$G76="",$H76="",$I76="",$J76=""),"Cadastro incompleto",IF(OR($K76&lt;&gt;"",$L76&lt;&gt;""),IF(AND($K76&lt;&gt;"",$L76&lt;&gt;""),IF(ABS($L76-$G76)&gt;'Configuração'!$B$4,"Pago com divergência","Pago"),"Pagamento incompleto"),IF($F76&lt;'Configuração'!$B$2,"Vencida",IF($F76='Configuração'!$B$2,"Vence hoje",IF($F76&lt;='Configuração'!$B$2+'Configuração'!$B$3,"A vencer","Programada")))))))</f>
        <v/>
      </c>
      <c r="P76" s="24">
        <f>IF(OR($A76="",$F76="",$J76="Cancelada",AND($K76&lt;&gt;"",$L76&lt;&gt;"")),"",$F76-'Configuração'!$B$2)</f>
        <v/>
      </c>
      <c r="Q76" s="25">
        <f>IF(OR($A76="",$G76="",$K76="",$L76=""),"",$L76-$G76)</f>
        <v/>
      </c>
      <c r="R76" s="26">
        <f>IF($A76="","",IF($J76="Cancelada","",IF($O76="Cadastro incompleto","Completar campos obrigatórios",IF($O76="Pagamento incompleto","Completar dados do pagamento",IF($O76="Pago com divergência","Revisar diferença de valor",IF(AND($K76&lt;&gt;"",$L76&lt;&gt;"",$M76=""),"Informar referência do comprovante",IF(AND($K76&lt;&gt;"",$L76&lt;&gt;"",$M76&lt;&gt;"",$N76&lt;&gt;"Sim"),"Conferir comprovante",IF($O76="Vencida","Ação imediata",IF($O76="Vence hoje","Vence hoje",IF($O76="A vencer","Preparar pagamento",""))))))))))</f>
        <v/>
      </c>
      <c r="S76" s="20" t="n"/>
    </row>
    <row r="77" ht="31" customHeight="1">
      <c r="A77" s="19" t="n"/>
      <c r="B77" s="20" t="n"/>
      <c r="C77" s="19" t="n"/>
      <c r="D77" s="20" t="n"/>
      <c r="E77" s="36" t="n"/>
      <c r="F77" s="36" t="n"/>
      <c r="G77" s="22" t="n"/>
      <c r="H77" s="19" t="n"/>
      <c r="I77" s="19" t="n"/>
      <c r="J77" s="19" t="n"/>
      <c r="K77" s="36" t="n"/>
      <c r="L77" s="22" t="n"/>
      <c r="M77" s="20" t="n"/>
      <c r="N77" s="19" t="n"/>
      <c r="O77" s="23">
        <f>IF($A77="","",IF($J77="Cancelada","Cancelada",IF(OR($B77="",$C77="",$D77="",$E77="",$F77="",$G77="",$H77="",$I77="",$J77=""),"Cadastro incompleto",IF(OR($K77&lt;&gt;"",$L77&lt;&gt;""),IF(AND($K77&lt;&gt;"",$L77&lt;&gt;""),IF(ABS($L77-$G77)&gt;'Configuração'!$B$4,"Pago com divergência","Pago"),"Pagamento incompleto"),IF($F77&lt;'Configuração'!$B$2,"Vencida",IF($F77='Configuração'!$B$2,"Vence hoje",IF($F77&lt;='Configuração'!$B$2+'Configuração'!$B$3,"A vencer","Programada")))))))</f>
        <v/>
      </c>
      <c r="P77" s="24">
        <f>IF(OR($A77="",$F77="",$J77="Cancelada",AND($K77&lt;&gt;"",$L77&lt;&gt;"")),"",$F77-'Configuração'!$B$2)</f>
        <v/>
      </c>
      <c r="Q77" s="25">
        <f>IF(OR($A77="",$G77="",$K77="",$L77=""),"",$L77-$G77)</f>
        <v/>
      </c>
      <c r="R77" s="26">
        <f>IF($A77="","",IF($J77="Cancelada","",IF($O77="Cadastro incompleto","Completar campos obrigatórios",IF($O77="Pagamento incompleto","Completar dados do pagamento",IF($O77="Pago com divergência","Revisar diferença de valor",IF(AND($K77&lt;&gt;"",$L77&lt;&gt;"",$M77=""),"Informar referência do comprovante",IF(AND($K77&lt;&gt;"",$L77&lt;&gt;"",$M77&lt;&gt;"",$N77&lt;&gt;"Sim"),"Conferir comprovante",IF($O77="Vencida","Ação imediata",IF($O77="Vence hoje","Vence hoje",IF($O77="A vencer","Preparar pagamento",""))))))))))</f>
        <v/>
      </c>
      <c r="S77" s="20" t="n"/>
    </row>
    <row r="78" ht="31" customHeight="1">
      <c r="A78" s="19" t="n"/>
      <c r="B78" s="20" t="n"/>
      <c r="C78" s="19" t="n"/>
      <c r="D78" s="20" t="n"/>
      <c r="E78" s="36" t="n"/>
      <c r="F78" s="36" t="n"/>
      <c r="G78" s="22" t="n"/>
      <c r="H78" s="19" t="n"/>
      <c r="I78" s="19" t="n"/>
      <c r="J78" s="19" t="n"/>
      <c r="K78" s="36" t="n"/>
      <c r="L78" s="22" t="n"/>
      <c r="M78" s="20" t="n"/>
      <c r="N78" s="19" t="n"/>
      <c r="O78" s="23">
        <f>IF($A78="","",IF($J78="Cancelada","Cancelada",IF(OR($B78="",$C78="",$D78="",$E78="",$F78="",$G78="",$H78="",$I78="",$J78=""),"Cadastro incompleto",IF(OR($K78&lt;&gt;"",$L78&lt;&gt;""),IF(AND($K78&lt;&gt;"",$L78&lt;&gt;""),IF(ABS($L78-$G78)&gt;'Configuração'!$B$4,"Pago com divergência","Pago"),"Pagamento incompleto"),IF($F78&lt;'Configuração'!$B$2,"Vencida",IF($F78='Configuração'!$B$2,"Vence hoje",IF($F78&lt;='Configuração'!$B$2+'Configuração'!$B$3,"A vencer","Programada")))))))</f>
        <v/>
      </c>
      <c r="P78" s="24">
        <f>IF(OR($A78="",$F78="",$J78="Cancelada",AND($K78&lt;&gt;"",$L78&lt;&gt;"")),"",$F78-'Configuração'!$B$2)</f>
        <v/>
      </c>
      <c r="Q78" s="25">
        <f>IF(OR($A78="",$G78="",$K78="",$L78=""),"",$L78-$G78)</f>
        <v/>
      </c>
      <c r="R78" s="26">
        <f>IF($A78="","",IF($J78="Cancelada","",IF($O78="Cadastro incompleto","Completar campos obrigatórios",IF($O78="Pagamento incompleto","Completar dados do pagamento",IF($O78="Pago com divergência","Revisar diferença de valor",IF(AND($K78&lt;&gt;"",$L78&lt;&gt;"",$M78=""),"Informar referência do comprovante",IF(AND($K78&lt;&gt;"",$L78&lt;&gt;"",$M78&lt;&gt;"",$N78&lt;&gt;"Sim"),"Conferir comprovante",IF($O78="Vencida","Ação imediata",IF($O78="Vence hoje","Vence hoje",IF($O78="A vencer","Preparar pagamento",""))))))))))</f>
        <v/>
      </c>
      <c r="S78" s="20" t="n"/>
    </row>
    <row r="79" ht="31" customHeight="1">
      <c r="A79" s="19" t="n"/>
      <c r="B79" s="20" t="n"/>
      <c r="C79" s="19" t="n"/>
      <c r="D79" s="20" t="n"/>
      <c r="E79" s="36" t="n"/>
      <c r="F79" s="36" t="n"/>
      <c r="G79" s="22" t="n"/>
      <c r="H79" s="19" t="n"/>
      <c r="I79" s="19" t="n"/>
      <c r="J79" s="19" t="n"/>
      <c r="K79" s="36" t="n"/>
      <c r="L79" s="22" t="n"/>
      <c r="M79" s="20" t="n"/>
      <c r="N79" s="19" t="n"/>
      <c r="O79" s="23">
        <f>IF($A79="","",IF($J79="Cancelada","Cancelada",IF(OR($B79="",$C79="",$D79="",$E79="",$F79="",$G79="",$H79="",$I79="",$J79=""),"Cadastro incompleto",IF(OR($K79&lt;&gt;"",$L79&lt;&gt;""),IF(AND($K79&lt;&gt;"",$L79&lt;&gt;""),IF(ABS($L79-$G79)&gt;'Configuração'!$B$4,"Pago com divergência","Pago"),"Pagamento incompleto"),IF($F79&lt;'Configuração'!$B$2,"Vencida",IF($F79='Configuração'!$B$2,"Vence hoje",IF($F79&lt;='Configuração'!$B$2+'Configuração'!$B$3,"A vencer","Programada")))))))</f>
        <v/>
      </c>
      <c r="P79" s="24">
        <f>IF(OR($A79="",$F79="",$J79="Cancelada",AND($K79&lt;&gt;"",$L79&lt;&gt;"")),"",$F79-'Configuração'!$B$2)</f>
        <v/>
      </c>
      <c r="Q79" s="25">
        <f>IF(OR($A79="",$G79="",$K79="",$L79=""),"",$L79-$G79)</f>
        <v/>
      </c>
      <c r="R79" s="26">
        <f>IF($A79="","",IF($J79="Cancelada","",IF($O79="Cadastro incompleto","Completar campos obrigatórios",IF($O79="Pagamento incompleto","Completar dados do pagamento",IF($O79="Pago com divergência","Revisar diferença de valor",IF(AND($K79&lt;&gt;"",$L79&lt;&gt;"",$M79=""),"Informar referência do comprovante",IF(AND($K79&lt;&gt;"",$L79&lt;&gt;"",$M79&lt;&gt;"",$N79&lt;&gt;"Sim"),"Conferir comprovante",IF($O79="Vencida","Ação imediata",IF($O79="Vence hoje","Vence hoje",IF($O79="A vencer","Preparar pagamento",""))))))))))</f>
        <v/>
      </c>
      <c r="S79" s="20" t="n"/>
    </row>
    <row r="80" ht="31" customHeight="1">
      <c r="A80" s="19" t="n"/>
      <c r="B80" s="20" t="n"/>
      <c r="C80" s="19" t="n"/>
      <c r="D80" s="20" t="n"/>
      <c r="E80" s="36" t="n"/>
      <c r="F80" s="36" t="n"/>
      <c r="G80" s="22" t="n"/>
      <c r="H80" s="19" t="n"/>
      <c r="I80" s="19" t="n"/>
      <c r="J80" s="19" t="n"/>
      <c r="K80" s="36" t="n"/>
      <c r="L80" s="22" t="n"/>
      <c r="M80" s="20" t="n"/>
      <c r="N80" s="19" t="n"/>
      <c r="O80" s="23">
        <f>IF($A80="","",IF($J80="Cancelada","Cancelada",IF(OR($B80="",$C80="",$D80="",$E80="",$F80="",$G80="",$H80="",$I80="",$J80=""),"Cadastro incompleto",IF(OR($K80&lt;&gt;"",$L80&lt;&gt;""),IF(AND($K80&lt;&gt;"",$L80&lt;&gt;""),IF(ABS($L80-$G80)&gt;'Configuração'!$B$4,"Pago com divergência","Pago"),"Pagamento incompleto"),IF($F80&lt;'Configuração'!$B$2,"Vencida",IF($F80='Configuração'!$B$2,"Vence hoje",IF($F80&lt;='Configuração'!$B$2+'Configuração'!$B$3,"A vencer","Programada")))))))</f>
        <v/>
      </c>
      <c r="P80" s="24">
        <f>IF(OR($A80="",$F80="",$J80="Cancelada",AND($K80&lt;&gt;"",$L80&lt;&gt;"")),"",$F80-'Configuração'!$B$2)</f>
        <v/>
      </c>
      <c r="Q80" s="25">
        <f>IF(OR($A80="",$G80="",$K80="",$L80=""),"",$L80-$G80)</f>
        <v/>
      </c>
      <c r="R80" s="26">
        <f>IF($A80="","",IF($J80="Cancelada","",IF($O80="Cadastro incompleto","Completar campos obrigatórios",IF($O80="Pagamento incompleto","Completar dados do pagamento",IF($O80="Pago com divergência","Revisar diferença de valor",IF(AND($K80&lt;&gt;"",$L80&lt;&gt;"",$M80=""),"Informar referência do comprovante",IF(AND($K80&lt;&gt;"",$L80&lt;&gt;"",$M80&lt;&gt;"",$N80&lt;&gt;"Sim"),"Conferir comprovante",IF($O80="Vencida","Ação imediata",IF($O80="Vence hoje","Vence hoje",IF($O80="A vencer","Preparar pagamento",""))))))))))</f>
        <v/>
      </c>
      <c r="S80" s="20" t="n"/>
    </row>
    <row r="81" ht="31" customHeight="1">
      <c r="A81" s="19" t="n"/>
      <c r="B81" s="20" t="n"/>
      <c r="C81" s="19" t="n"/>
      <c r="D81" s="20" t="n"/>
      <c r="E81" s="36" t="n"/>
      <c r="F81" s="36" t="n"/>
      <c r="G81" s="22" t="n"/>
      <c r="H81" s="19" t="n"/>
      <c r="I81" s="19" t="n"/>
      <c r="J81" s="19" t="n"/>
      <c r="K81" s="36" t="n"/>
      <c r="L81" s="22" t="n"/>
      <c r="M81" s="20" t="n"/>
      <c r="N81" s="19" t="n"/>
      <c r="O81" s="23">
        <f>IF($A81="","",IF($J81="Cancelada","Cancelada",IF(OR($B81="",$C81="",$D81="",$E81="",$F81="",$G81="",$H81="",$I81="",$J81=""),"Cadastro incompleto",IF(OR($K81&lt;&gt;"",$L81&lt;&gt;""),IF(AND($K81&lt;&gt;"",$L81&lt;&gt;""),IF(ABS($L81-$G81)&gt;'Configuração'!$B$4,"Pago com divergência","Pago"),"Pagamento incompleto"),IF($F81&lt;'Configuração'!$B$2,"Vencida",IF($F81='Configuração'!$B$2,"Vence hoje",IF($F81&lt;='Configuração'!$B$2+'Configuração'!$B$3,"A vencer","Programada")))))))</f>
        <v/>
      </c>
      <c r="P81" s="24">
        <f>IF(OR($A81="",$F81="",$J81="Cancelada",AND($K81&lt;&gt;"",$L81&lt;&gt;"")),"",$F81-'Configuração'!$B$2)</f>
        <v/>
      </c>
      <c r="Q81" s="25">
        <f>IF(OR($A81="",$G81="",$K81="",$L81=""),"",$L81-$G81)</f>
        <v/>
      </c>
      <c r="R81" s="26">
        <f>IF($A81="","",IF($J81="Cancelada","",IF($O81="Cadastro incompleto","Completar campos obrigatórios",IF($O81="Pagamento incompleto","Completar dados do pagamento",IF($O81="Pago com divergência","Revisar diferença de valor",IF(AND($K81&lt;&gt;"",$L81&lt;&gt;"",$M81=""),"Informar referência do comprovante",IF(AND($K81&lt;&gt;"",$L81&lt;&gt;"",$M81&lt;&gt;"",$N81&lt;&gt;"Sim"),"Conferir comprovante",IF($O81="Vencida","Ação imediata",IF($O81="Vence hoje","Vence hoje",IF($O81="A vencer","Preparar pagamento",""))))))))))</f>
        <v/>
      </c>
      <c r="S81" s="20" t="n"/>
    </row>
    <row r="82" ht="31" customHeight="1">
      <c r="A82" s="19" t="n"/>
      <c r="B82" s="20" t="n"/>
      <c r="C82" s="19" t="n"/>
      <c r="D82" s="20" t="n"/>
      <c r="E82" s="36" t="n"/>
      <c r="F82" s="36" t="n"/>
      <c r="G82" s="22" t="n"/>
      <c r="H82" s="19" t="n"/>
      <c r="I82" s="19" t="n"/>
      <c r="J82" s="19" t="n"/>
      <c r="K82" s="36" t="n"/>
      <c r="L82" s="22" t="n"/>
      <c r="M82" s="20" t="n"/>
      <c r="N82" s="19" t="n"/>
      <c r="O82" s="23">
        <f>IF($A82="","",IF($J82="Cancelada","Cancelada",IF(OR($B82="",$C82="",$D82="",$E82="",$F82="",$G82="",$H82="",$I82="",$J82=""),"Cadastro incompleto",IF(OR($K82&lt;&gt;"",$L82&lt;&gt;""),IF(AND($K82&lt;&gt;"",$L82&lt;&gt;""),IF(ABS($L82-$G82)&gt;'Configuração'!$B$4,"Pago com divergência","Pago"),"Pagamento incompleto"),IF($F82&lt;'Configuração'!$B$2,"Vencida",IF($F82='Configuração'!$B$2,"Vence hoje",IF($F82&lt;='Configuração'!$B$2+'Configuração'!$B$3,"A vencer","Programada")))))))</f>
        <v/>
      </c>
      <c r="P82" s="24">
        <f>IF(OR($A82="",$F82="",$J82="Cancelada",AND($K82&lt;&gt;"",$L82&lt;&gt;"")),"",$F82-'Configuração'!$B$2)</f>
        <v/>
      </c>
      <c r="Q82" s="25">
        <f>IF(OR($A82="",$G82="",$K82="",$L82=""),"",$L82-$G82)</f>
        <v/>
      </c>
      <c r="R82" s="26">
        <f>IF($A82="","",IF($J82="Cancelada","",IF($O82="Cadastro incompleto","Completar campos obrigatórios",IF($O82="Pagamento incompleto","Completar dados do pagamento",IF($O82="Pago com divergência","Revisar diferença de valor",IF(AND($K82&lt;&gt;"",$L82&lt;&gt;"",$M82=""),"Informar referência do comprovante",IF(AND($K82&lt;&gt;"",$L82&lt;&gt;"",$M82&lt;&gt;"",$N82&lt;&gt;"Sim"),"Conferir comprovante",IF($O82="Vencida","Ação imediata",IF($O82="Vence hoje","Vence hoje",IF($O82="A vencer","Preparar pagamento",""))))))))))</f>
        <v/>
      </c>
      <c r="S82" s="20" t="n"/>
    </row>
    <row r="83" ht="31" customHeight="1">
      <c r="A83" s="19" t="n"/>
      <c r="B83" s="20" t="n"/>
      <c r="C83" s="19" t="n"/>
      <c r="D83" s="20" t="n"/>
      <c r="E83" s="36" t="n"/>
      <c r="F83" s="36" t="n"/>
      <c r="G83" s="22" t="n"/>
      <c r="H83" s="19" t="n"/>
      <c r="I83" s="19" t="n"/>
      <c r="J83" s="19" t="n"/>
      <c r="K83" s="36" t="n"/>
      <c r="L83" s="22" t="n"/>
      <c r="M83" s="20" t="n"/>
      <c r="N83" s="19" t="n"/>
      <c r="O83" s="23">
        <f>IF($A83="","",IF($J83="Cancelada","Cancelada",IF(OR($B83="",$C83="",$D83="",$E83="",$F83="",$G83="",$H83="",$I83="",$J83=""),"Cadastro incompleto",IF(OR($K83&lt;&gt;"",$L83&lt;&gt;""),IF(AND($K83&lt;&gt;"",$L83&lt;&gt;""),IF(ABS($L83-$G83)&gt;'Configuração'!$B$4,"Pago com divergência","Pago"),"Pagamento incompleto"),IF($F83&lt;'Configuração'!$B$2,"Vencida",IF($F83='Configuração'!$B$2,"Vence hoje",IF($F83&lt;='Configuração'!$B$2+'Configuração'!$B$3,"A vencer","Programada")))))))</f>
        <v/>
      </c>
      <c r="P83" s="24">
        <f>IF(OR($A83="",$F83="",$J83="Cancelada",AND($K83&lt;&gt;"",$L83&lt;&gt;"")),"",$F83-'Configuração'!$B$2)</f>
        <v/>
      </c>
      <c r="Q83" s="25">
        <f>IF(OR($A83="",$G83="",$K83="",$L83=""),"",$L83-$G83)</f>
        <v/>
      </c>
      <c r="R83" s="26">
        <f>IF($A83="","",IF($J83="Cancelada","",IF($O83="Cadastro incompleto","Completar campos obrigatórios",IF($O83="Pagamento incompleto","Completar dados do pagamento",IF($O83="Pago com divergência","Revisar diferença de valor",IF(AND($K83&lt;&gt;"",$L83&lt;&gt;"",$M83=""),"Informar referência do comprovante",IF(AND($K83&lt;&gt;"",$L83&lt;&gt;"",$M83&lt;&gt;"",$N83&lt;&gt;"Sim"),"Conferir comprovante",IF($O83="Vencida","Ação imediata",IF($O83="Vence hoje","Vence hoje",IF($O83="A vencer","Preparar pagamento",""))))))))))</f>
        <v/>
      </c>
      <c r="S83" s="20" t="n"/>
    </row>
    <row r="84" ht="31" customHeight="1">
      <c r="A84" s="19" t="n"/>
      <c r="B84" s="20" t="n"/>
      <c r="C84" s="19" t="n"/>
      <c r="D84" s="20" t="n"/>
      <c r="E84" s="36" t="n"/>
      <c r="F84" s="36" t="n"/>
      <c r="G84" s="22" t="n"/>
      <c r="H84" s="19" t="n"/>
      <c r="I84" s="19" t="n"/>
      <c r="J84" s="19" t="n"/>
      <c r="K84" s="36" t="n"/>
      <c r="L84" s="22" t="n"/>
      <c r="M84" s="20" t="n"/>
      <c r="N84" s="19" t="n"/>
      <c r="O84" s="23">
        <f>IF($A84="","",IF($J84="Cancelada","Cancelada",IF(OR($B84="",$C84="",$D84="",$E84="",$F84="",$G84="",$H84="",$I84="",$J84=""),"Cadastro incompleto",IF(OR($K84&lt;&gt;"",$L84&lt;&gt;""),IF(AND($K84&lt;&gt;"",$L84&lt;&gt;""),IF(ABS($L84-$G84)&gt;'Configuração'!$B$4,"Pago com divergência","Pago"),"Pagamento incompleto"),IF($F84&lt;'Configuração'!$B$2,"Vencida",IF($F84='Configuração'!$B$2,"Vence hoje",IF($F84&lt;='Configuração'!$B$2+'Configuração'!$B$3,"A vencer","Programada")))))))</f>
        <v/>
      </c>
      <c r="P84" s="24">
        <f>IF(OR($A84="",$F84="",$J84="Cancelada",AND($K84&lt;&gt;"",$L84&lt;&gt;"")),"",$F84-'Configuração'!$B$2)</f>
        <v/>
      </c>
      <c r="Q84" s="25">
        <f>IF(OR($A84="",$G84="",$K84="",$L84=""),"",$L84-$G84)</f>
        <v/>
      </c>
      <c r="R84" s="26">
        <f>IF($A84="","",IF($J84="Cancelada","",IF($O84="Cadastro incompleto","Completar campos obrigatórios",IF($O84="Pagamento incompleto","Completar dados do pagamento",IF($O84="Pago com divergência","Revisar diferença de valor",IF(AND($K84&lt;&gt;"",$L84&lt;&gt;"",$M84=""),"Informar referência do comprovante",IF(AND($K84&lt;&gt;"",$L84&lt;&gt;"",$M84&lt;&gt;"",$N84&lt;&gt;"Sim"),"Conferir comprovante",IF($O84="Vencida","Ação imediata",IF($O84="Vence hoje","Vence hoje",IF($O84="A vencer","Preparar pagamento",""))))))))))</f>
        <v/>
      </c>
      <c r="S84" s="20" t="n"/>
    </row>
    <row r="85" ht="31" customHeight="1">
      <c r="A85" s="19" t="n"/>
      <c r="B85" s="20" t="n"/>
      <c r="C85" s="19" t="n"/>
      <c r="D85" s="20" t="n"/>
      <c r="E85" s="36" t="n"/>
      <c r="F85" s="36" t="n"/>
      <c r="G85" s="22" t="n"/>
      <c r="H85" s="19" t="n"/>
      <c r="I85" s="19" t="n"/>
      <c r="J85" s="19" t="n"/>
      <c r="K85" s="36" t="n"/>
      <c r="L85" s="22" t="n"/>
      <c r="M85" s="20" t="n"/>
      <c r="N85" s="19" t="n"/>
      <c r="O85" s="23">
        <f>IF($A85="","",IF($J85="Cancelada","Cancelada",IF(OR($B85="",$C85="",$D85="",$E85="",$F85="",$G85="",$H85="",$I85="",$J85=""),"Cadastro incompleto",IF(OR($K85&lt;&gt;"",$L85&lt;&gt;""),IF(AND($K85&lt;&gt;"",$L85&lt;&gt;""),IF(ABS($L85-$G85)&gt;'Configuração'!$B$4,"Pago com divergência","Pago"),"Pagamento incompleto"),IF($F85&lt;'Configuração'!$B$2,"Vencida",IF($F85='Configuração'!$B$2,"Vence hoje",IF($F85&lt;='Configuração'!$B$2+'Configuração'!$B$3,"A vencer","Programada")))))))</f>
        <v/>
      </c>
      <c r="P85" s="24">
        <f>IF(OR($A85="",$F85="",$J85="Cancelada",AND($K85&lt;&gt;"",$L85&lt;&gt;"")),"",$F85-'Configuração'!$B$2)</f>
        <v/>
      </c>
      <c r="Q85" s="25">
        <f>IF(OR($A85="",$G85="",$K85="",$L85=""),"",$L85-$G85)</f>
        <v/>
      </c>
      <c r="R85" s="26">
        <f>IF($A85="","",IF($J85="Cancelada","",IF($O85="Cadastro incompleto","Completar campos obrigatórios",IF($O85="Pagamento incompleto","Completar dados do pagamento",IF($O85="Pago com divergência","Revisar diferença de valor",IF(AND($K85&lt;&gt;"",$L85&lt;&gt;"",$M85=""),"Informar referência do comprovante",IF(AND($K85&lt;&gt;"",$L85&lt;&gt;"",$M85&lt;&gt;"",$N85&lt;&gt;"Sim"),"Conferir comprovante",IF($O85="Vencida","Ação imediata",IF($O85="Vence hoje","Vence hoje",IF($O85="A vencer","Preparar pagamento",""))))))))))</f>
        <v/>
      </c>
      <c r="S85" s="20" t="n"/>
    </row>
    <row r="86" ht="31" customHeight="1">
      <c r="A86" s="19" t="n"/>
      <c r="B86" s="20" t="n"/>
      <c r="C86" s="19" t="n"/>
      <c r="D86" s="20" t="n"/>
      <c r="E86" s="36" t="n"/>
      <c r="F86" s="36" t="n"/>
      <c r="G86" s="22" t="n"/>
      <c r="H86" s="19" t="n"/>
      <c r="I86" s="19" t="n"/>
      <c r="J86" s="19" t="n"/>
      <c r="K86" s="36" t="n"/>
      <c r="L86" s="22" t="n"/>
      <c r="M86" s="20" t="n"/>
      <c r="N86" s="19" t="n"/>
      <c r="O86" s="23">
        <f>IF($A86="","",IF($J86="Cancelada","Cancelada",IF(OR($B86="",$C86="",$D86="",$E86="",$F86="",$G86="",$H86="",$I86="",$J86=""),"Cadastro incompleto",IF(OR($K86&lt;&gt;"",$L86&lt;&gt;""),IF(AND($K86&lt;&gt;"",$L86&lt;&gt;""),IF(ABS($L86-$G86)&gt;'Configuração'!$B$4,"Pago com divergência","Pago"),"Pagamento incompleto"),IF($F86&lt;'Configuração'!$B$2,"Vencida",IF($F86='Configuração'!$B$2,"Vence hoje",IF($F86&lt;='Configuração'!$B$2+'Configuração'!$B$3,"A vencer","Programada")))))))</f>
        <v/>
      </c>
      <c r="P86" s="24">
        <f>IF(OR($A86="",$F86="",$J86="Cancelada",AND($K86&lt;&gt;"",$L86&lt;&gt;"")),"",$F86-'Configuração'!$B$2)</f>
        <v/>
      </c>
      <c r="Q86" s="25">
        <f>IF(OR($A86="",$G86="",$K86="",$L86=""),"",$L86-$G86)</f>
        <v/>
      </c>
      <c r="R86" s="26">
        <f>IF($A86="","",IF($J86="Cancelada","",IF($O86="Cadastro incompleto","Completar campos obrigatórios",IF($O86="Pagamento incompleto","Completar dados do pagamento",IF($O86="Pago com divergência","Revisar diferença de valor",IF(AND($K86&lt;&gt;"",$L86&lt;&gt;"",$M86=""),"Informar referência do comprovante",IF(AND($K86&lt;&gt;"",$L86&lt;&gt;"",$M86&lt;&gt;"",$N86&lt;&gt;"Sim"),"Conferir comprovante",IF($O86="Vencida","Ação imediata",IF($O86="Vence hoje","Vence hoje",IF($O86="A vencer","Preparar pagamento",""))))))))))</f>
        <v/>
      </c>
      <c r="S86" s="20" t="n"/>
    </row>
    <row r="87" ht="31" customHeight="1">
      <c r="A87" s="19" t="n"/>
      <c r="B87" s="20" t="n"/>
      <c r="C87" s="19" t="n"/>
      <c r="D87" s="20" t="n"/>
      <c r="E87" s="36" t="n"/>
      <c r="F87" s="36" t="n"/>
      <c r="G87" s="22" t="n"/>
      <c r="H87" s="19" t="n"/>
      <c r="I87" s="19" t="n"/>
      <c r="J87" s="19" t="n"/>
      <c r="K87" s="36" t="n"/>
      <c r="L87" s="22" t="n"/>
      <c r="M87" s="20" t="n"/>
      <c r="N87" s="19" t="n"/>
      <c r="O87" s="23">
        <f>IF($A87="","",IF($J87="Cancelada","Cancelada",IF(OR($B87="",$C87="",$D87="",$E87="",$F87="",$G87="",$H87="",$I87="",$J87=""),"Cadastro incompleto",IF(OR($K87&lt;&gt;"",$L87&lt;&gt;""),IF(AND($K87&lt;&gt;"",$L87&lt;&gt;""),IF(ABS($L87-$G87)&gt;'Configuração'!$B$4,"Pago com divergência","Pago"),"Pagamento incompleto"),IF($F87&lt;'Configuração'!$B$2,"Vencida",IF($F87='Configuração'!$B$2,"Vence hoje",IF($F87&lt;='Configuração'!$B$2+'Configuração'!$B$3,"A vencer","Programada")))))))</f>
        <v/>
      </c>
      <c r="P87" s="24">
        <f>IF(OR($A87="",$F87="",$J87="Cancelada",AND($K87&lt;&gt;"",$L87&lt;&gt;"")),"",$F87-'Configuração'!$B$2)</f>
        <v/>
      </c>
      <c r="Q87" s="25">
        <f>IF(OR($A87="",$G87="",$K87="",$L87=""),"",$L87-$G87)</f>
        <v/>
      </c>
      <c r="R87" s="26">
        <f>IF($A87="","",IF($J87="Cancelada","",IF($O87="Cadastro incompleto","Completar campos obrigatórios",IF($O87="Pagamento incompleto","Completar dados do pagamento",IF($O87="Pago com divergência","Revisar diferença de valor",IF(AND($K87&lt;&gt;"",$L87&lt;&gt;"",$M87=""),"Informar referência do comprovante",IF(AND($K87&lt;&gt;"",$L87&lt;&gt;"",$M87&lt;&gt;"",$N87&lt;&gt;"Sim"),"Conferir comprovante",IF($O87="Vencida","Ação imediata",IF($O87="Vence hoje","Vence hoje",IF($O87="A vencer","Preparar pagamento",""))))))))))</f>
        <v/>
      </c>
      <c r="S87" s="20" t="n"/>
    </row>
    <row r="88" ht="31" customHeight="1">
      <c r="A88" s="19" t="n"/>
      <c r="B88" s="20" t="n"/>
      <c r="C88" s="19" t="n"/>
      <c r="D88" s="20" t="n"/>
      <c r="E88" s="36" t="n"/>
      <c r="F88" s="36" t="n"/>
      <c r="G88" s="22" t="n"/>
      <c r="H88" s="19" t="n"/>
      <c r="I88" s="19" t="n"/>
      <c r="J88" s="19" t="n"/>
      <c r="K88" s="36" t="n"/>
      <c r="L88" s="22" t="n"/>
      <c r="M88" s="20" t="n"/>
      <c r="N88" s="19" t="n"/>
      <c r="O88" s="23">
        <f>IF($A88="","",IF($J88="Cancelada","Cancelada",IF(OR($B88="",$C88="",$D88="",$E88="",$F88="",$G88="",$H88="",$I88="",$J88=""),"Cadastro incompleto",IF(OR($K88&lt;&gt;"",$L88&lt;&gt;""),IF(AND($K88&lt;&gt;"",$L88&lt;&gt;""),IF(ABS($L88-$G88)&gt;'Configuração'!$B$4,"Pago com divergência","Pago"),"Pagamento incompleto"),IF($F88&lt;'Configuração'!$B$2,"Vencida",IF($F88='Configuração'!$B$2,"Vence hoje",IF($F88&lt;='Configuração'!$B$2+'Configuração'!$B$3,"A vencer","Programada")))))))</f>
        <v/>
      </c>
      <c r="P88" s="24">
        <f>IF(OR($A88="",$F88="",$J88="Cancelada",AND($K88&lt;&gt;"",$L88&lt;&gt;"")),"",$F88-'Configuração'!$B$2)</f>
        <v/>
      </c>
      <c r="Q88" s="25">
        <f>IF(OR($A88="",$G88="",$K88="",$L88=""),"",$L88-$G88)</f>
        <v/>
      </c>
      <c r="R88" s="26">
        <f>IF($A88="","",IF($J88="Cancelada","",IF($O88="Cadastro incompleto","Completar campos obrigatórios",IF($O88="Pagamento incompleto","Completar dados do pagamento",IF($O88="Pago com divergência","Revisar diferença de valor",IF(AND($K88&lt;&gt;"",$L88&lt;&gt;"",$M88=""),"Informar referência do comprovante",IF(AND($K88&lt;&gt;"",$L88&lt;&gt;"",$M88&lt;&gt;"",$N88&lt;&gt;"Sim"),"Conferir comprovante",IF($O88="Vencida","Ação imediata",IF($O88="Vence hoje","Vence hoje",IF($O88="A vencer","Preparar pagamento",""))))))))))</f>
        <v/>
      </c>
      <c r="S88" s="20" t="n"/>
    </row>
    <row r="89" ht="31" customHeight="1">
      <c r="A89" s="19" t="n"/>
      <c r="B89" s="20" t="n"/>
      <c r="C89" s="19" t="n"/>
      <c r="D89" s="20" t="n"/>
      <c r="E89" s="36" t="n"/>
      <c r="F89" s="36" t="n"/>
      <c r="G89" s="22" t="n"/>
      <c r="H89" s="19" t="n"/>
      <c r="I89" s="19" t="n"/>
      <c r="J89" s="19" t="n"/>
      <c r="K89" s="36" t="n"/>
      <c r="L89" s="22" t="n"/>
      <c r="M89" s="20" t="n"/>
      <c r="N89" s="19" t="n"/>
      <c r="O89" s="23">
        <f>IF($A89="","",IF($J89="Cancelada","Cancelada",IF(OR($B89="",$C89="",$D89="",$E89="",$F89="",$G89="",$H89="",$I89="",$J89=""),"Cadastro incompleto",IF(OR($K89&lt;&gt;"",$L89&lt;&gt;""),IF(AND($K89&lt;&gt;"",$L89&lt;&gt;""),IF(ABS($L89-$G89)&gt;'Configuração'!$B$4,"Pago com divergência","Pago"),"Pagamento incompleto"),IF($F89&lt;'Configuração'!$B$2,"Vencida",IF($F89='Configuração'!$B$2,"Vence hoje",IF($F89&lt;='Configuração'!$B$2+'Configuração'!$B$3,"A vencer","Programada")))))))</f>
        <v/>
      </c>
      <c r="P89" s="24">
        <f>IF(OR($A89="",$F89="",$J89="Cancelada",AND($K89&lt;&gt;"",$L89&lt;&gt;"")),"",$F89-'Configuração'!$B$2)</f>
        <v/>
      </c>
      <c r="Q89" s="25">
        <f>IF(OR($A89="",$G89="",$K89="",$L89=""),"",$L89-$G89)</f>
        <v/>
      </c>
      <c r="R89" s="26">
        <f>IF($A89="","",IF($J89="Cancelada","",IF($O89="Cadastro incompleto","Completar campos obrigatórios",IF($O89="Pagamento incompleto","Completar dados do pagamento",IF($O89="Pago com divergência","Revisar diferença de valor",IF(AND($K89&lt;&gt;"",$L89&lt;&gt;"",$M89=""),"Informar referência do comprovante",IF(AND($K89&lt;&gt;"",$L89&lt;&gt;"",$M89&lt;&gt;"",$N89&lt;&gt;"Sim"),"Conferir comprovante",IF($O89="Vencida","Ação imediata",IF($O89="Vence hoje","Vence hoje",IF($O89="A vencer","Preparar pagamento",""))))))))))</f>
        <v/>
      </c>
      <c r="S89" s="20" t="n"/>
    </row>
    <row r="90" ht="31" customHeight="1">
      <c r="A90" s="19" t="n"/>
      <c r="B90" s="20" t="n"/>
      <c r="C90" s="19" t="n"/>
      <c r="D90" s="20" t="n"/>
      <c r="E90" s="36" t="n"/>
      <c r="F90" s="36" t="n"/>
      <c r="G90" s="22" t="n"/>
      <c r="H90" s="19" t="n"/>
      <c r="I90" s="19" t="n"/>
      <c r="J90" s="19" t="n"/>
      <c r="K90" s="36" t="n"/>
      <c r="L90" s="22" t="n"/>
      <c r="M90" s="20" t="n"/>
      <c r="N90" s="19" t="n"/>
      <c r="O90" s="23">
        <f>IF($A90="","",IF($J90="Cancelada","Cancelada",IF(OR($B90="",$C90="",$D90="",$E90="",$F90="",$G90="",$H90="",$I90="",$J90=""),"Cadastro incompleto",IF(OR($K90&lt;&gt;"",$L90&lt;&gt;""),IF(AND($K90&lt;&gt;"",$L90&lt;&gt;""),IF(ABS($L90-$G90)&gt;'Configuração'!$B$4,"Pago com divergência","Pago"),"Pagamento incompleto"),IF($F90&lt;'Configuração'!$B$2,"Vencida",IF($F90='Configuração'!$B$2,"Vence hoje",IF($F90&lt;='Configuração'!$B$2+'Configuração'!$B$3,"A vencer","Programada")))))))</f>
        <v/>
      </c>
      <c r="P90" s="24">
        <f>IF(OR($A90="",$F90="",$J90="Cancelada",AND($K90&lt;&gt;"",$L90&lt;&gt;"")),"",$F90-'Configuração'!$B$2)</f>
        <v/>
      </c>
      <c r="Q90" s="25">
        <f>IF(OR($A90="",$G90="",$K90="",$L90=""),"",$L90-$G90)</f>
        <v/>
      </c>
      <c r="R90" s="26">
        <f>IF($A90="","",IF($J90="Cancelada","",IF($O90="Cadastro incompleto","Completar campos obrigatórios",IF($O90="Pagamento incompleto","Completar dados do pagamento",IF($O90="Pago com divergência","Revisar diferença de valor",IF(AND($K90&lt;&gt;"",$L90&lt;&gt;"",$M90=""),"Informar referência do comprovante",IF(AND($K90&lt;&gt;"",$L90&lt;&gt;"",$M90&lt;&gt;"",$N90&lt;&gt;"Sim"),"Conferir comprovante",IF($O90="Vencida","Ação imediata",IF($O90="Vence hoje","Vence hoje",IF($O90="A vencer","Preparar pagamento",""))))))))))</f>
        <v/>
      </c>
      <c r="S90" s="20" t="n"/>
    </row>
    <row r="91" ht="31" customHeight="1">
      <c r="A91" s="19" t="n"/>
      <c r="B91" s="20" t="n"/>
      <c r="C91" s="19" t="n"/>
      <c r="D91" s="20" t="n"/>
      <c r="E91" s="36" t="n"/>
      <c r="F91" s="36" t="n"/>
      <c r="G91" s="22" t="n"/>
      <c r="H91" s="19" t="n"/>
      <c r="I91" s="19" t="n"/>
      <c r="J91" s="19" t="n"/>
      <c r="K91" s="36" t="n"/>
      <c r="L91" s="22" t="n"/>
      <c r="M91" s="20" t="n"/>
      <c r="N91" s="19" t="n"/>
      <c r="O91" s="23">
        <f>IF($A91="","",IF($J91="Cancelada","Cancelada",IF(OR($B91="",$C91="",$D91="",$E91="",$F91="",$G91="",$H91="",$I91="",$J91=""),"Cadastro incompleto",IF(OR($K91&lt;&gt;"",$L91&lt;&gt;""),IF(AND($K91&lt;&gt;"",$L91&lt;&gt;""),IF(ABS($L91-$G91)&gt;'Configuração'!$B$4,"Pago com divergência","Pago"),"Pagamento incompleto"),IF($F91&lt;'Configuração'!$B$2,"Vencida",IF($F91='Configuração'!$B$2,"Vence hoje",IF($F91&lt;='Configuração'!$B$2+'Configuração'!$B$3,"A vencer","Programada")))))))</f>
        <v/>
      </c>
      <c r="P91" s="24">
        <f>IF(OR($A91="",$F91="",$J91="Cancelada",AND($K91&lt;&gt;"",$L91&lt;&gt;"")),"",$F91-'Configuração'!$B$2)</f>
        <v/>
      </c>
      <c r="Q91" s="25">
        <f>IF(OR($A91="",$G91="",$K91="",$L91=""),"",$L91-$G91)</f>
        <v/>
      </c>
      <c r="R91" s="26">
        <f>IF($A91="","",IF($J91="Cancelada","",IF($O91="Cadastro incompleto","Completar campos obrigatórios",IF($O91="Pagamento incompleto","Completar dados do pagamento",IF($O91="Pago com divergência","Revisar diferença de valor",IF(AND($K91&lt;&gt;"",$L91&lt;&gt;"",$M91=""),"Informar referência do comprovante",IF(AND($K91&lt;&gt;"",$L91&lt;&gt;"",$M91&lt;&gt;"",$N91&lt;&gt;"Sim"),"Conferir comprovante",IF($O91="Vencida","Ação imediata",IF($O91="Vence hoje","Vence hoje",IF($O91="A vencer","Preparar pagamento",""))))))))))</f>
        <v/>
      </c>
      <c r="S91" s="20" t="n"/>
    </row>
    <row r="92" ht="31" customHeight="1">
      <c r="A92" s="19" t="n"/>
      <c r="B92" s="20" t="n"/>
      <c r="C92" s="19" t="n"/>
      <c r="D92" s="20" t="n"/>
      <c r="E92" s="36" t="n"/>
      <c r="F92" s="36" t="n"/>
      <c r="G92" s="22" t="n"/>
      <c r="H92" s="19" t="n"/>
      <c r="I92" s="19" t="n"/>
      <c r="J92" s="19" t="n"/>
      <c r="K92" s="36" t="n"/>
      <c r="L92" s="22" t="n"/>
      <c r="M92" s="20" t="n"/>
      <c r="N92" s="19" t="n"/>
      <c r="O92" s="23">
        <f>IF($A92="","",IF($J92="Cancelada","Cancelada",IF(OR($B92="",$C92="",$D92="",$E92="",$F92="",$G92="",$H92="",$I92="",$J92=""),"Cadastro incompleto",IF(OR($K92&lt;&gt;"",$L92&lt;&gt;""),IF(AND($K92&lt;&gt;"",$L92&lt;&gt;""),IF(ABS($L92-$G92)&gt;'Configuração'!$B$4,"Pago com divergência","Pago"),"Pagamento incompleto"),IF($F92&lt;'Configuração'!$B$2,"Vencida",IF($F92='Configuração'!$B$2,"Vence hoje",IF($F92&lt;='Configuração'!$B$2+'Configuração'!$B$3,"A vencer","Programada")))))))</f>
        <v/>
      </c>
      <c r="P92" s="24">
        <f>IF(OR($A92="",$F92="",$J92="Cancelada",AND($K92&lt;&gt;"",$L92&lt;&gt;"")),"",$F92-'Configuração'!$B$2)</f>
        <v/>
      </c>
      <c r="Q92" s="25">
        <f>IF(OR($A92="",$G92="",$K92="",$L92=""),"",$L92-$G92)</f>
        <v/>
      </c>
      <c r="R92" s="26">
        <f>IF($A92="","",IF($J92="Cancelada","",IF($O92="Cadastro incompleto","Completar campos obrigatórios",IF($O92="Pagamento incompleto","Completar dados do pagamento",IF($O92="Pago com divergência","Revisar diferença de valor",IF(AND($K92&lt;&gt;"",$L92&lt;&gt;"",$M92=""),"Informar referência do comprovante",IF(AND($K92&lt;&gt;"",$L92&lt;&gt;"",$M92&lt;&gt;"",$N92&lt;&gt;"Sim"),"Conferir comprovante",IF($O92="Vencida","Ação imediata",IF($O92="Vence hoje","Vence hoje",IF($O92="A vencer","Preparar pagamento",""))))))))))</f>
        <v/>
      </c>
      <c r="S92" s="20" t="n"/>
    </row>
    <row r="93" ht="31" customHeight="1">
      <c r="A93" s="19" t="n"/>
      <c r="B93" s="20" t="n"/>
      <c r="C93" s="19" t="n"/>
      <c r="D93" s="20" t="n"/>
      <c r="E93" s="36" t="n"/>
      <c r="F93" s="36" t="n"/>
      <c r="G93" s="22" t="n"/>
      <c r="H93" s="19" t="n"/>
      <c r="I93" s="19" t="n"/>
      <c r="J93" s="19" t="n"/>
      <c r="K93" s="36" t="n"/>
      <c r="L93" s="22" t="n"/>
      <c r="M93" s="20" t="n"/>
      <c r="N93" s="19" t="n"/>
      <c r="O93" s="23">
        <f>IF($A93="","",IF($J93="Cancelada","Cancelada",IF(OR($B93="",$C93="",$D93="",$E93="",$F93="",$G93="",$H93="",$I93="",$J93=""),"Cadastro incompleto",IF(OR($K93&lt;&gt;"",$L93&lt;&gt;""),IF(AND($K93&lt;&gt;"",$L93&lt;&gt;""),IF(ABS($L93-$G93)&gt;'Configuração'!$B$4,"Pago com divergência","Pago"),"Pagamento incompleto"),IF($F93&lt;'Configuração'!$B$2,"Vencida",IF($F93='Configuração'!$B$2,"Vence hoje",IF($F93&lt;='Configuração'!$B$2+'Configuração'!$B$3,"A vencer","Programada")))))))</f>
        <v/>
      </c>
      <c r="P93" s="24">
        <f>IF(OR($A93="",$F93="",$J93="Cancelada",AND($K93&lt;&gt;"",$L93&lt;&gt;"")),"",$F93-'Configuração'!$B$2)</f>
        <v/>
      </c>
      <c r="Q93" s="25">
        <f>IF(OR($A93="",$G93="",$K93="",$L93=""),"",$L93-$G93)</f>
        <v/>
      </c>
      <c r="R93" s="26">
        <f>IF($A93="","",IF($J93="Cancelada","",IF($O93="Cadastro incompleto","Completar campos obrigatórios",IF($O93="Pagamento incompleto","Completar dados do pagamento",IF($O93="Pago com divergência","Revisar diferença de valor",IF(AND($K93&lt;&gt;"",$L93&lt;&gt;"",$M93=""),"Informar referência do comprovante",IF(AND($K93&lt;&gt;"",$L93&lt;&gt;"",$M93&lt;&gt;"",$N93&lt;&gt;"Sim"),"Conferir comprovante",IF($O93="Vencida","Ação imediata",IF($O93="Vence hoje","Vence hoje",IF($O93="A vencer","Preparar pagamento",""))))))))))</f>
        <v/>
      </c>
      <c r="S93" s="20" t="n"/>
    </row>
    <row r="94" ht="31" customHeight="1">
      <c r="A94" s="19" t="n"/>
      <c r="B94" s="20" t="n"/>
      <c r="C94" s="19" t="n"/>
      <c r="D94" s="20" t="n"/>
      <c r="E94" s="36" t="n"/>
      <c r="F94" s="36" t="n"/>
      <c r="G94" s="22" t="n"/>
      <c r="H94" s="19" t="n"/>
      <c r="I94" s="19" t="n"/>
      <c r="J94" s="19" t="n"/>
      <c r="K94" s="36" t="n"/>
      <c r="L94" s="22" t="n"/>
      <c r="M94" s="20" t="n"/>
      <c r="N94" s="19" t="n"/>
      <c r="O94" s="23">
        <f>IF($A94="","",IF($J94="Cancelada","Cancelada",IF(OR($B94="",$C94="",$D94="",$E94="",$F94="",$G94="",$H94="",$I94="",$J94=""),"Cadastro incompleto",IF(OR($K94&lt;&gt;"",$L94&lt;&gt;""),IF(AND($K94&lt;&gt;"",$L94&lt;&gt;""),IF(ABS($L94-$G94)&gt;'Configuração'!$B$4,"Pago com divergência","Pago"),"Pagamento incompleto"),IF($F94&lt;'Configuração'!$B$2,"Vencida",IF($F94='Configuração'!$B$2,"Vence hoje",IF($F94&lt;='Configuração'!$B$2+'Configuração'!$B$3,"A vencer","Programada")))))))</f>
        <v/>
      </c>
      <c r="P94" s="24">
        <f>IF(OR($A94="",$F94="",$J94="Cancelada",AND($K94&lt;&gt;"",$L94&lt;&gt;"")),"",$F94-'Configuração'!$B$2)</f>
        <v/>
      </c>
      <c r="Q94" s="25">
        <f>IF(OR($A94="",$G94="",$K94="",$L94=""),"",$L94-$G94)</f>
        <v/>
      </c>
      <c r="R94" s="26">
        <f>IF($A94="","",IF($J94="Cancelada","",IF($O94="Cadastro incompleto","Completar campos obrigatórios",IF($O94="Pagamento incompleto","Completar dados do pagamento",IF($O94="Pago com divergência","Revisar diferença de valor",IF(AND($K94&lt;&gt;"",$L94&lt;&gt;"",$M94=""),"Informar referência do comprovante",IF(AND($K94&lt;&gt;"",$L94&lt;&gt;"",$M94&lt;&gt;"",$N94&lt;&gt;"Sim"),"Conferir comprovante",IF($O94="Vencida","Ação imediata",IF($O94="Vence hoje","Vence hoje",IF($O94="A vencer","Preparar pagamento",""))))))))))</f>
        <v/>
      </c>
      <c r="S94" s="20" t="n"/>
    </row>
    <row r="95" ht="31" customHeight="1">
      <c r="A95" s="19" t="n"/>
      <c r="B95" s="20" t="n"/>
      <c r="C95" s="19" t="n"/>
      <c r="D95" s="20" t="n"/>
      <c r="E95" s="36" t="n"/>
      <c r="F95" s="36" t="n"/>
      <c r="G95" s="22" t="n"/>
      <c r="H95" s="19" t="n"/>
      <c r="I95" s="19" t="n"/>
      <c r="J95" s="19" t="n"/>
      <c r="K95" s="36" t="n"/>
      <c r="L95" s="22" t="n"/>
      <c r="M95" s="20" t="n"/>
      <c r="N95" s="19" t="n"/>
      <c r="O95" s="23">
        <f>IF($A95="","",IF($J95="Cancelada","Cancelada",IF(OR($B95="",$C95="",$D95="",$E95="",$F95="",$G95="",$H95="",$I95="",$J95=""),"Cadastro incompleto",IF(OR($K95&lt;&gt;"",$L95&lt;&gt;""),IF(AND($K95&lt;&gt;"",$L95&lt;&gt;""),IF(ABS($L95-$G95)&gt;'Configuração'!$B$4,"Pago com divergência","Pago"),"Pagamento incompleto"),IF($F95&lt;'Configuração'!$B$2,"Vencida",IF($F95='Configuração'!$B$2,"Vence hoje",IF($F95&lt;='Configuração'!$B$2+'Configuração'!$B$3,"A vencer","Programada")))))))</f>
        <v/>
      </c>
      <c r="P95" s="24">
        <f>IF(OR($A95="",$F95="",$J95="Cancelada",AND($K95&lt;&gt;"",$L95&lt;&gt;"")),"",$F95-'Configuração'!$B$2)</f>
        <v/>
      </c>
      <c r="Q95" s="25">
        <f>IF(OR($A95="",$G95="",$K95="",$L95=""),"",$L95-$G95)</f>
        <v/>
      </c>
      <c r="R95" s="26">
        <f>IF($A95="","",IF($J95="Cancelada","",IF($O95="Cadastro incompleto","Completar campos obrigatórios",IF($O95="Pagamento incompleto","Completar dados do pagamento",IF($O95="Pago com divergência","Revisar diferença de valor",IF(AND($K95&lt;&gt;"",$L95&lt;&gt;"",$M95=""),"Informar referência do comprovante",IF(AND($K95&lt;&gt;"",$L95&lt;&gt;"",$M95&lt;&gt;"",$N95&lt;&gt;"Sim"),"Conferir comprovante",IF($O95="Vencida","Ação imediata",IF($O95="Vence hoje","Vence hoje",IF($O95="A vencer","Preparar pagamento",""))))))))))</f>
        <v/>
      </c>
      <c r="S95" s="20" t="n"/>
    </row>
    <row r="96" ht="31" customHeight="1">
      <c r="A96" s="19" t="n"/>
      <c r="B96" s="20" t="n"/>
      <c r="C96" s="19" t="n"/>
      <c r="D96" s="20" t="n"/>
      <c r="E96" s="36" t="n"/>
      <c r="F96" s="36" t="n"/>
      <c r="G96" s="22" t="n"/>
      <c r="H96" s="19" t="n"/>
      <c r="I96" s="19" t="n"/>
      <c r="J96" s="19" t="n"/>
      <c r="K96" s="36" t="n"/>
      <c r="L96" s="22" t="n"/>
      <c r="M96" s="20" t="n"/>
      <c r="N96" s="19" t="n"/>
      <c r="O96" s="23">
        <f>IF($A96="","",IF($J96="Cancelada","Cancelada",IF(OR($B96="",$C96="",$D96="",$E96="",$F96="",$G96="",$H96="",$I96="",$J96=""),"Cadastro incompleto",IF(OR($K96&lt;&gt;"",$L96&lt;&gt;""),IF(AND($K96&lt;&gt;"",$L96&lt;&gt;""),IF(ABS($L96-$G96)&gt;'Configuração'!$B$4,"Pago com divergência","Pago"),"Pagamento incompleto"),IF($F96&lt;'Configuração'!$B$2,"Vencida",IF($F96='Configuração'!$B$2,"Vence hoje",IF($F96&lt;='Configuração'!$B$2+'Configuração'!$B$3,"A vencer","Programada")))))))</f>
        <v/>
      </c>
      <c r="P96" s="24">
        <f>IF(OR($A96="",$F96="",$J96="Cancelada",AND($K96&lt;&gt;"",$L96&lt;&gt;"")),"",$F96-'Configuração'!$B$2)</f>
        <v/>
      </c>
      <c r="Q96" s="25">
        <f>IF(OR($A96="",$G96="",$K96="",$L96=""),"",$L96-$G96)</f>
        <v/>
      </c>
      <c r="R96" s="26">
        <f>IF($A96="","",IF($J96="Cancelada","",IF($O96="Cadastro incompleto","Completar campos obrigatórios",IF($O96="Pagamento incompleto","Completar dados do pagamento",IF($O96="Pago com divergência","Revisar diferença de valor",IF(AND($K96&lt;&gt;"",$L96&lt;&gt;"",$M96=""),"Informar referência do comprovante",IF(AND($K96&lt;&gt;"",$L96&lt;&gt;"",$M96&lt;&gt;"",$N96&lt;&gt;"Sim"),"Conferir comprovante",IF($O96="Vencida","Ação imediata",IF($O96="Vence hoje","Vence hoje",IF($O96="A vencer","Preparar pagamento",""))))))))))</f>
        <v/>
      </c>
      <c r="S96" s="20" t="n"/>
    </row>
    <row r="97" ht="31" customHeight="1">
      <c r="A97" s="19" t="n"/>
      <c r="B97" s="20" t="n"/>
      <c r="C97" s="19" t="n"/>
      <c r="D97" s="20" t="n"/>
      <c r="E97" s="36" t="n"/>
      <c r="F97" s="36" t="n"/>
      <c r="G97" s="22" t="n"/>
      <c r="H97" s="19" t="n"/>
      <c r="I97" s="19" t="n"/>
      <c r="J97" s="19" t="n"/>
      <c r="K97" s="36" t="n"/>
      <c r="L97" s="22" t="n"/>
      <c r="M97" s="20" t="n"/>
      <c r="N97" s="19" t="n"/>
      <c r="O97" s="23">
        <f>IF($A97="","",IF($J97="Cancelada","Cancelada",IF(OR($B97="",$C97="",$D97="",$E97="",$F97="",$G97="",$H97="",$I97="",$J97=""),"Cadastro incompleto",IF(OR($K97&lt;&gt;"",$L97&lt;&gt;""),IF(AND($K97&lt;&gt;"",$L97&lt;&gt;""),IF(ABS($L97-$G97)&gt;'Configuração'!$B$4,"Pago com divergência","Pago"),"Pagamento incompleto"),IF($F97&lt;'Configuração'!$B$2,"Vencida",IF($F97='Configuração'!$B$2,"Vence hoje",IF($F97&lt;='Configuração'!$B$2+'Configuração'!$B$3,"A vencer","Programada")))))))</f>
        <v/>
      </c>
      <c r="P97" s="24">
        <f>IF(OR($A97="",$F97="",$J97="Cancelada",AND($K97&lt;&gt;"",$L97&lt;&gt;"")),"",$F97-'Configuração'!$B$2)</f>
        <v/>
      </c>
      <c r="Q97" s="25">
        <f>IF(OR($A97="",$G97="",$K97="",$L97=""),"",$L97-$G97)</f>
        <v/>
      </c>
      <c r="R97" s="26">
        <f>IF($A97="","",IF($J97="Cancelada","",IF($O97="Cadastro incompleto","Completar campos obrigatórios",IF($O97="Pagamento incompleto","Completar dados do pagamento",IF($O97="Pago com divergência","Revisar diferença de valor",IF(AND($K97&lt;&gt;"",$L97&lt;&gt;"",$M97=""),"Informar referência do comprovante",IF(AND($K97&lt;&gt;"",$L97&lt;&gt;"",$M97&lt;&gt;"",$N97&lt;&gt;"Sim"),"Conferir comprovante",IF($O97="Vencida","Ação imediata",IF($O97="Vence hoje","Vence hoje",IF($O97="A vencer","Preparar pagamento",""))))))))))</f>
        <v/>
      </c>
      <c r="S97" s="20" t="n"/>
    </row>
    <row r="98" ht="31" customHeight="1">
      <c r="A98" s="19" t="n"/>
      <c r="B98" s="20" t="n"/>
      <c r="C98" s="19" t="n"/>
      <c r="D98" s="20" t="n"/>
      <c r="E98" s="36" t="n"/>
      <c r="F98" s="36" t="n"/>
      <c r="G98" s="22" t="n"/>
      <c r="H98" s="19" t="n"/>
      <c r="I98" s="19" t="n"/>
      <c r="J98" s="19" t="n"/>
      <c r="K98" s="36" t="n"/>
      <c r="L98" s="22" t="n"/>
      <c r="M98" s="20" t="n"/>
      <c r="N98" s="19" t="n"/>
      <c r="O98" s="23">
        <f>IF($A98="","",IF($J98="Cancelada","Cancelada",IF(OR($B98="",$C98="",$D98="",$E98="",$F98="",$G98="",$H98="",$I98="",$J98=""),"Cadastro incompleto",IF(OR($K98&lt;&gt;"",$L98&lt;&gt;""),IF(AND($K98&lt;&gt;"",$L98&lt;&gt;""),IF(ABS($L98-$G98)&gt;'Configuração'!$B$4,"Pago com divergência","Pago"),"Pagamento incompleto"),IF($F98&lt;'Configuração'!$B$2,"Vencida",IF($F98='Configuração'!$B$2,"Vence hoje",IF($F98&lt;='Configuração'!$B$2+'Configuração'!$B$3,"A vencer","Programada")))))))</f>
        <v/>
      </c>
      <c r="P98" s="24">
        <f>IF(OR($A98="",$F98="",$J98="Cancelada",AND($K98&lt;&gt;"",$L98&lt;&gt;"")),"",$F98-'Configuração'!$B$2)</f>
        <v/>
      </c>
      <c r="Q98" s="25">
        <f>IF(OR($A98="",$G98="",$K98="",$L98=""),"",$L98-$G98)</f>
        <v/>
      </c>
      <c r="R98" s="26">
        <f>IF($A98="","",IF($J98="Cancelada","",IF($O98="Cadastro incompleto","Completar campos obrigatórios",IF($O98="Pagamento incompleto","Completar dados do pagamento",IF($O98="Pago com divergência","Revisar diferença de valor",IF(AND($K98&lt;&gt;"",$L98&lt;&gt;"",$M98=""),"Informar referência do comprovante",IF(AND($K98&lt;&gt;"",$L98&lt;&gt;"",$M98&lt;&gt;"",$N98&lt;&gt;"Sim"),"Conferir comprovante",IF($O98="Vencida","Ação imediata",IF($O98="Vence hoje","Vence hoje",IF($O98="A vencer","Preparar pagamento",""))))))))))</f>
        <v/>
      </c>
      <c r="S98" s="20" t="n"/>
    </row>
    <row r="99" ht="31" customHeight="1">
      <c r="A99" s="19" t="n"/>
      <c r="B99" s="20" t="n"/>
      <c r="C99" s="19" t="n"/>
      <c r="D99" s="20" t="n"/>
      <c r="E99" s="36" t="n"/>
      <c r="F99" s="36" t="n"/>
      <c r="G99" s="22" t="n"/>
      <c r="H99" s="19" t="n"/>
      <c r="I99" s="19" t="n"/>
      <c r="J99" s="19" t="n"/>
      <c r="K99" s="36" t="n"/>
      <c r="L99" s="22" t="n"/>
      <c r="M99" s="20" t="n"/>
      <c r="N99" s="19" t="n"/>
      <c r="O99" s="23">
        <f>IF($A99="","",IF($J99="Cancelada","Cancelada",IF(OR($B99="",$C99="",$D99="",$E99="",$F99="",$G99="",$H99="",$I99="",$J99=""),"Cadastro incompleto",IF(OR($K99&lt;&gt;"",$L99&lt;&gt;""),IF(AND($K99&lt;&gt;"",$L99&lt;&gt;""),IF(ABS($L99-$G99)&gt;'Configuração'!$B$4,"Pago com divergência","Pago"),"Pagamento incompleto"),IF($F99&lt;'Configuração'!$B$2,"Vencida",IF($F99='Configuração'!$B$2,"Vence hoje",IF($F99&lt;='Configuração'!$B$2+'Configuração'!$B$3,"A vencer","Programada")))))))</f>
        <v/>
      </c>
      <c r="P99" s="24">
        <f>IF(OR($A99="",$F99="",$J99="Cancelada",AND($K99&lt;&gt;"",$L99&lt;&gt;"")),"",$F99-'Configuração'!$B$2)</f>
        <v/>
      </c>
      <c r="Q99" s="25">
        <f>IF(OR($A99="",$G99="",$K99="",$L99=""),"",$L99-$G99)</f>
        <v/>
      </c>
      <c r="R99" s="26">
        <f>IF($A99="","",IF($J99="Cancelada","",IF($O99="Cadastro incompleto","Completar campos obrigatórios",IF($O99="Pagamento incompleto","Completar dados do pagamento",IF($O99="Pago com divergência","Revisar diferença de valor",IF(AND($K99&lt;&gt;"",$L99&lt;&gt;"",$M99=""),"Informar referência do comprovante",IF(AND($K99&lt;&gt;"",$L99&lt;&gt;"",$M99&lt;&gt;"",$N99&lt;&gt;"Sim"),"Conferir comprovante",IF($O99="Vencida","Ação imediata",IF($O99="Vence hoje","Vence hoje",IF($O99="A vencer","Preparar pagamento",""))))))))))</f>
        <v/>
      </c>
      <c r="S99" s="20" t="n"/>
    </row>
    <row r="100" ht="31" customHeight="1">
      <c r="A100" s="19" t="n"/>
      <c r="B100" s="20" t="n"/>
      <c r="C100" s="19" t="n"/>
      <c r="D100" s="20" t="n"/>
      <c r="E100" s="36" t="n"/>
      <c r="F100" s="36" t="n"/>
      <c r="G100" s="22" t="n"/>
      <c r="H100" s="19" t="n"/>
      <c r="I100" s="19" t="n"/>
      <c r="J100" s="19" t="n"/>
      <c r="K100" s="36" t="n"/>
      <c r="L100" s="22" t="n"/>
      <c r="M100" s="20" t="n"/>
      <c r="N100" s="19" t="n"/>
      <c r="O100" s="23">
        <f>IF($A100="","",IF($J100="Cancelada","Cancelada",IF(OR($B100="",$C100="",$D100="",$E100="",$F100="",$G100="",$H100="",$I100="",$J100=""),"Cadastro incompleto",IF(OR($K100&lt;&gt;"",$L100&lt;&gt;""),IF(AND($K100&lt;&gt;"",$L100&lt;&gt;""),IF(ABS($L100-$G100)&gt;'Configuração'!$B$4,"Pago com divergência","Pago"),"Pagamento incompleto"),IF($F100&lt;'Configuração'!$B$2,"Vencida",IF($F100='Configuração'!$B$2,"Vence hoje",IF($F100&lt;='Configuração'!$B$2+'Configuração'!$B$3,"A vencer","Programada")))))))</f>
        <v/>
      </c>
      <c r="P100" s="24">
        <f>IF(OR($A100="",$F100="",$J100="Cancelada",AND($K100&lt;&gt;"",$L100&lt;&gt;"")),"",$F100-'Configuração'!$B$2)</f>
        <v/>
      </c>
      <c r="Q100" s="25">
        <f>IF(OR($A100="",$G100="",$K100="",$L100=""),"",$L100-$G100)</f>
        <v/>
      </c>
      <c r="R100" s="26">
        <f>IF($A100="","",IF($J100="Cancelada","",IF($O100="Cadastro incompleto","Completar campos obrigatórios",IF($O100="Pagamento incompleto","Completar dados do pagamento",IF($O100="Pago com divergência","Revisar diferença de valor",IF(AND($K100&lt;&gt;"",$L100&lt;&gt;"",$M100=""),"Informar referência do comprovante",IF(AND($K100&lt;&gt;"",$L100&lt;&gt;"",$M100&lt;&gt;"",$N100&lt;&gt;"Sim"),"Conferir comprovante",IF($O100="Vencida","Ação imediata",IF($O100="Vence hoje","Vence hoje",IF($O100="A vencer","Preparar pagamento",""))))))))))</f>
        <v/>
      </c>
      <c r="S100" s="20" t="n"/>
    </row>
    <row r="101" ht="31" customHeight="1">
      <c r="A101" s="19" t="n"/>
      <c r="B101" s="20" t="n"/>
      <c r="C101" s="19" t="n"/>
      <c r="D101" s="20" t="n"/>
      <c r="E101" s="36" t="n"/>
      <c r="F101" s="36" t="n"/>
      <c r="G101" s="22" t="n"/>
      <c r="H101" s="19" t="n"/>
      <c r="I101" s="19" t="n"/>
      <c r="J101" s="19" t="n"/>
      <c r="K101" s="36" t="n"/>
      <c r="L101" s="22" t="n"/>
      <c r="M101" s="20" t="n"/>
      <c r="N101" s="19" t="n"/>
      <c r="O101" s="23">
        <f>IF($A101="","",IF($J101="Cancelada","Cancelada",IF(OR($B101="",$C101="",$D101="",$E101="",$F101="",$G101="",$H101="",$I101="",$J101=""),"Cadastro incompleto",IF(OR($K101&lt;&gt;"",$L101&lt;&gt;""),IF(AND($K101&lt;&gt;"",$L101&lt;&gt;""),IF(ABS($L101-$G101)&gt;'Configuração'!$B$4,"Pago com divergência","Pago"),"Pagamento incompleto"),IF($F101&lt;'Configuração'!$B$2,"Vencida",IF($F101='Configuração'!$B$2,"Vence hoje",IF($F101&lt;='Configuração'!$B$2+'Configuração'!$B$3,"A vencer","Programada")))))))</f>
        <v/>
      </c>
      <c r="P101" s="24">
        <f>IF(OR($A101="",$F101="",$J101="Cancelada",AND($K101&lt;&gt;"",$L101&lt;&gt;"")),"",$F101-'Configuração'!$B$2)</f>
        <v/>
      </c>
      <c r="Q101" s="25">
        <f>IF(OR($A101="",$G101="",$K101="",$L101=""),"",$L101-$G101)</f>
        <v/>
      </c>
      <c r="R101" s="26">
        <f>IF($A101="","",IF($J101="Cancelada","",IF($O101="Cadastro incompleto","Completar campos obrigatórios",IF($O101="Pagamento incompleto","Completar dados do pagamento",IF($O101="Pago com divergência","Revisar diferença de valor",IF(AND($K101&lt;&gt;"",$L101&lt;&gt;"",$M101=""),"Informar referência do comprovante",IF(AND($K101&lt;&gt;"",$L101&lt;&gt;"",$M101&lt;&gt;"",$N101&lt;&gt;"Sim"),"Conferir comprovante",IF($O101="Vencida","Ação imediata",IF($O101="Vence hoje","Vence hoje",IF($O101="A vencer","Preparar pagamento",""))))))))))</f>
        <v/>
      </c>
      <c r="S101" s="20" t="n"/>
    </row>
    <row r="102" ht="31" customHeight="1">
      <c r="A102" s="19" t="n"/>
      <c r="B102" s="20" t="n"/>
      <c r="C102" s="19" t="n"/>
      <c r="D102" s="20" t="n"/>
      <c r="E102" s="36" t="n"/>
      <c r="F102" s="36" t="n"/>
      <c r="G102" s="22" t="n"/>
      <c r="H102" s="19" t="n"/>
      <c r="I102" s="19" t="n"/>
      <c r="J102" s="19" t="n"/>
      <c r="K102" s="36" t="n"/>
      <c r="L102" s="22" t="n"/>
      <c r="M102" s="20" t="n"/>
      <c r="N102" s="19" t="n"/>
      <c r="O102" s="23">
        <f>IF($A102="","",IF($J102="Cancelada","Cancelada",IF(OR($B102="",$C102="",$D102="",$E102="",$F102="",$G102="",$H102="",$I102="",$J102=""),"Cadastro incompleto",IF(OR($K102&lt;&gt;"",$L102&lt;&gt;""),IF(AND($K102&lt;&gt;"",$L102&lt;&gt;""),IF(ABS($L102-$G102)&gt;'Configuração'!$B$4,"Pago com divergência","Pago"),"Pagamento incompleto"),IF($F102&lt;'Configuração'!$B$2,"Vencida",IF($F102='Configuração'!$B$2,"Vence hoje",IF($F102&lt;='Configuração'!$B$2+'Configuração'!$B$3,"A vencer","Programada")))))))</f>
        <v/>
      </c>
      <c r="P102" s="24">
        <f>IF(OR($A102="",$F102="",$J102="Cancelada",AND($K102&lt;&gt;"",$L102&lt;&gt;"")),"",$F102-'Configuração'!$B$2)</f>
        <v/>
      </c>
      <c r="Q102" s="25">
        <f>IF(OR($A102="",$G102="",$K102="",$L102=""),"",$L102-$G102)</f>
        <v/>
      </c>
      <c r="R102" s="26">
        <f>IF($A102="","",IF($J102="Cancelada","",IF($O102="Cadastro incompleto","Completar campos obrigatórios",IF($O102="Pagamento incompleto","Completar dados do pagamento",IF($O102="Pago com divergência","Revisar diferença de valor",IF(AND($K102&lt;&gt;"",$L102&lt;&gt;"",$M102=""),"Informar referência do comprovante",IF(AND($K102&lt;&gt;"",$L102&lt;&gt;"",$M102&lt;&gt;"",$N102&lt;&gt;"Sim"),"Conferir comprovante",IF($O102="Vencida","Ação imediata",IF($O102="Vence hoje","Vence hoje",IF($O102="A vencer","Preparar pagamento",""))))))))))</f>
        <v/>
      </c>
      <c r="S102" s="20" t="n"/>
    </row>
    <row r="103" ht="31" customHeight="1">
      <c r="A103" s="19" t="n"/>
      <c r="B103" s="20" t="n"/>
      <c r="C103" s="19" t="n"/>
      <c r="D103" s="20" t="n"/>
      <c r="E103" s="36" t="n"/>
      <c r="F103" s="36" t="n"/>
      <c r="G103" s="22" t="n"/>
      <c r="H103" s="19" t="n"/>
      <c r="I103" s="19" t="n"/>
      <c r="J103" s="19" t="n"/>
      <c r="K103" s="36" t="n"/>
      <c r="L103" s="22" t="n"/>
      <c r="M103" s="20" t="n"/>
      <c r="N103" s="19" t="n"/>
      <c r="O103" s="23">
        <f>IF($A103="","",IF($J103="Cancelada","Cancelada",IF(OR($B103="",$C103="",$D103="",$E103="",$F103="",$G103="",$H103="",$I103="",$J103=""),"Cadastro incompleto",IF(OR($K103&lt;&gt;"",$L103&lt;&gt;""),IF(AND($K103&lt;&gt;"",$L103&lt;&gt;""),IF(ABS($L103-$G103)&gt;'Configuração'!$B$4,"Pago com divergência","Pago"),"Pagamento incompleto"),IF($F103&lt;'Configuração'!$B$2,"Vencida",IF($F103='Configuração'!$B$2,"Vence hoje",IF($F103&lt;='Configuração'!$B$2+'Configuração'!$B$3,"A vencer","Programada")))))))</f>
        <v/>
      </c>
      <c r="P103" s="24">
        <f>IF(OR($A103="",$F103="",$J103="Cancelada",AND($K103&lt;&gt;"",$L103&lt;&gt;"")),"",$F103-'Configuração'!$B$2)</f>
        <v/>
      </c>
      <c r="Q103" s="25">
        <f>IF(OR($A103="",$G103="",$K103="",$L103=""),"",$L103-$G103)</f>
        <v/>
      </c>
      <c r="R103" s="26">
        <f>IF($A103="","",IF($J103="Cancelada","",IF($O103="Cadastro incompleto","Completar campos obrigatórios",IF($O103="Pagamento incompleto","Completar dados do pagamento",IF($O103="Pago com divergência","Revisar diferença de valor",IF(AND($K103&lt;&gt;"",$L103&lt;&gt;"",$M103=""),"Informar referência do comprovante",IF(AND($K103&lt;&gt;"",$L103&lt;&gt;"",$M103&lt;&gt;"",$N103&lt;&gt;"Sim"),"Conferir comprovante",IF($O103="Vencida","Ação imediata",IF($O103="Vence hoje","Vence hoje",IF($O103="A vencer","Preparar pagamento",""))))))))))</f>
        <v/>
      </c>
      <c r="S103" s="20" t="n"/>
    </row>
    <row r="104" ht="31" customHeight="1">
      <c r="A104" s="19" t="n"/>
      <c r="B104" s="20" t="n"/>
      <c r="C104" s="19" t="n"/>
      <c r="D104" s="20" t="n"/>
      <c r="E104" s="36" t="n"/>
      <c r="F104" s="36" t="n"/>
      <c r="G104" s="22" t="n"/>
      <c r="H104" s="19" t="n"/>
      <c r="I104" s="19" t="n"/>
      <c r="J104" s="19" t="n"/>
      <c r="K104" s="36" t="n"/>
      <c r="L104" s="22" t="n"/>
      <c r="M104" s="20" t="n"/>
      <c r="N104" s="19" t="n"/>
      <c r="O104" s="23">
        <f>IF($A104="","",IF($J104="Cancelada","Cancelada",IF(OR($B104="",$C104="",$D104="",$E104="",$F104="",$G104="",$H104="",$I104="",$J104=""),"Cadastro incompleto",IF(OR($K104&lt;&gt;"",$L104&lt;&gt;""),IF(AND($K104&lt;&gt;"",$L104&lt;&gt;""),IF(ABS($L104-$G104)&gt;'Configuração'!$B$4,"Pago com divergência","Pago"),"Pagamento incompleto"),IF($F104&lt;'Configuração'!$B$2,"Vencida",IF($F104='Configuração'!$B$2,"Vence hoje",IF($F104&lt;='Configuração'!$B$2+'Configuração'!$B$3,"A vencer","Programada")))))))</f>
        <v/>
      </c>
      <c r="P104" s="24">
        <f>IF(OR($A104="",$F104="",$J104="Cancelada",AND($K104&lt;&gt;"",$L104&lt;&gt;"")),"",$F104-'Configuração'!$B$2)</f>
        <v/>
      </c>
      <c r="Q104" s="25">
        <f>IF(OR($A104="",$G104="",$K104="",$L104=""),"",$L104-$G104)</f>
        <v/>
      </c>
      <c r="R104" s="26">
        <f>IF($A104="","",IF($J104="Cancelada","",IF($O104="Cadastro incompleto","Completar campos obrigatórios",IF($O104="Pagamento incompleto","Completar dados do pagamento",IF($O104="Pago com divergência","Revisar diferença de valor",IF(AND($K104&lt;&gt;"",$L104&lt;&gt;"",$M104=""),"Informar referência do comprovante",IF(AND($K104&lt;&gt;"",$L104&lt;&gt;"",$M104&lt;&gt;"",$N104&lt;&gt;"Sim"),"Conferir comprovante",IF($O104="Vencida","Ação imediata",IF($O104="Vence hoje","Vence hoje",IF($O104="A vencer","Preparar pagamento",""))))))))))</f>
        <v/>
      </c>
      <c r="S104" s="20" t="n"/>
    </row>
    <row r="105" ht="31" customHeight="1">
      <c r="A105" s="19" t="n"/>
      <c r="B105" s="20" t="n"/>
      <c r="C105" s="19" t="n"/>
      <c r="D105" s="20" t="n"/>
      <c r="E105" s="36" t="n"/>
      <c r="F105" s="36" t="n"/>
      <c r="G105" s="22" t="n"/>
      <c r="H105" s="19" t="n"/>
      <c r="I105" s="19" t="n"/>
      <c r="J105" s="19" t="n"/>
      <c r="K105" s="36" t="n"/>
      <c r="L105" s="22" t="n"/>
      <c r="M105" s="20" t="n"/>
      <c r="N105" s="19" t="n"/>
      <c r="O105" s="23">
        <f>IF($A105="","",IF($J105="Cancelada","Cancelada",IF(OR($B105="",$C105="",$D105="",$E105="",$F105="",$G105="",$H105="",$I105="",$J105=""),"Cadastro incompleto",IF(OR($K105&lt;&gt;"",$L105&lt;&gt;""),IF(AND($K105&lt;&gt;"",$L105&lt;&gt;""),IF(ABS($L105-$G105)&gt;'Configuração'!$B$4,"Pago com divergência","Pago"),"Pagamento incompleto"),IF($F105&lt;'Configuração'!$B$2,"Vencida",IF($F105='Configuração'!$B$2,"Vence hoje",IF($F105&lt;='Configuração'!$B$2+'Configuração'!$B$3,"A vencer","Programada")))))))</f>
        <v/>
      </c>
      <c r="P105" s="24">
        <f>IF(OR($A105="",$F105="",$J105="Cancelada",AND($K105&lt;&gt;"",$L105&lt;&gt;"")),"",$F105-'Configuração'!$B$2)</f>
        <v/>
      </c>
      <c r="Q105" s="25">
        <f>IF(OR($A105="",$G105="",$K105="",$L105=""),"",$L105-$G105)</f>
        <v/>
      </c>
      <c r="R105" s="26">
        <f>IF($A105="","",IF($J105="Cancelada","",IF($O105="Cadastro incompleto","Completar campos obrigatórios",IF($O105="Pagamento incompleto","Completar dados do pagamento",IF($O105="Pago com divergência","Revisar diferença de valor",IF(AND($K105&lt;&gt;"",$L105&lt;&gt;"",$M105=""),"Informar referência do comprovante",IF(AND($K105&lt;&gt;"",$L105&lt;&gt;"",$M105&lt;&gt;"",$N105&lt;&gt;"Sim"),"Conferir comprovante",IF($O105="Vencida","Ação imediata",IF($O105="Vence hoje","Vence hoje",IF($O105="A vencer","Preparar pagamento",""))))))))))</f>
        <v/>
      </c>
      <c r="S105" s="20" t="n"/>
    </row>
    <row r="106" ht="31" customHeight="1">
      <c r="A106" s="19" t="n"/>
      <c r="B106" s="20" t="n"/>
      <c r="C106" s="19" t="n"/>
      <c r="D106" s="20" t="n"/>
      <c r="E106" s="36" t="n"/>
      <c r="F106" s="36" t="n"/>
      <c r="G106" s="22" t="n"/>
      <c r="H106" s="19" t="n"/>
      <c r="I106" s="19" t="n"/>
      <c r="J106" s="19" t="n"/>
      <c r="K106" s="36" t="n"/>
      <c r="L106" s="22" t="n"/>
      <c r="M106" s="20" t="n"/>
      <c r="N106" s="19" t="n"/>
      <c r="O106" s="23">
        <f>IF($A106="","",IF($J106="Cancelada","Cancelada",IF(OR($B106="",$C106="",$D106="",$E106="",$F106="",$G106="",$H106="",$I106="",$J106=""),"Cadastro incompleto",IF(OR($K106&lt;&gt;"",$L106&lt;&gt;""),IF(AND($K106&lt;&gt;"",$L106&lt;&gt;""),IF(ABS($L106-$G106)&gt;'Configuração'!$B$4,"Pago com divergência","Pago"),"Pagamento incompleto"),IF($F106&lt;'Configuração'!$B$2,"Vencida",IF($F106='Configuração'!$B$2,"Vence hoje",IF($F106&lt;='Configuração'!$B$2+'Configuração'!$B$3,"A vencer","Programada")))))))</f>
        <v/>
      </c>
      <c r="P106" s="24">
        <f>IF(OR($A106="",$F106="",$J106="Cancelada",AND($K106&lt;&gt;"",$L106&lt;&gt;"")),"",$F106-'Configuração'!$B$2)</f>
        <v/>
      </c>
      <c r="Q106" s="25">
        <f>IF(OR($A106="",$G106="",$K106="",$L106=""),"",$L106-$G106)</f>
        <v/>
      </c>
      <c r="R106" s="26">
        <f>IF($A106="","",IF($J106="Cancelada","",IF($O106="Cadastro incompleto","Completar campos obrigatórios",IF($O106="Pagamento incompleto","Completar dados do pagamento",IF($O106="Pago com divergência","Revisar diferença de valor",IF(AND($K106&lt;&gt;"",$L106&lt;&gt;"",$M106=""),"Informar referência do comprovante",IF(AND($K106&lt;&gt;"",$L106&lt;&gt;"",$M106&lt;&gt;"",$N106&lt;&gt;"Sim"),"Conferir comprovante",IF($O106="Vencida","Ação imediata",IF($O106="Vence hoje","Vence hoje",IF($O106="A vencer","Preparar pagamento",""))))))))))</f>
        <v/>
      </c>
      <c r="S106" s="20" t="n"/>
    </row>
    <row r="107" ht="31" customHeight="1">
      <c r="A107" s="19" t="n"/>
      <c r="B107" s="20" t="n"/>
      <c r="C107" s="19" t="n"/>
      <c r="D107" s="20" t="n"/>
      <c r="E107" s="36" t="n"/>
      <c r="F107" s="36" t="n"/>
      <c r="G107" s="22" t="n"/>
      <c r="H107" s="19" t="n"/>
      <c r="I107" s="19" t="n"/>
      <c r="J107" s="19" t="n"/>
      <c r="K107" s="36" t="n"/>
      <c r="L107" s="22" t="n"/>
      <c r="M107" s="20" t="n"/>
      <c r="N107" s="19" t="n"/>
      <c r="O107" s="23">
        <f>IF($A107="","",IF($J107="Cancelada","Cancelada",IF(OR($B107="",$C107="",$D107="",$E107="",$F107="",$G107="",$H107="",$I107="",$J107=""),"Cadastro incompleto",IF(OR($K107&lt;&gt;"",$L107&lt;&gt;""),IF(AND($K107&lt;&gt;"",$L107&lt;&gt;""),IF(ABS($L107-$G107)&gt;'Configuração'!$B$4,"Pago com divergência","Pago"),"Pagamento incompleto"),IF($F107&lt;'Configuração'!$B$2,"Vencida",IF($F107='Configuração'!$B$2,"Vence hoje",IF($F107&lt;='Configuração'!$B$2+'Configuração'!$B$3,"A vencer","Programada")))))))</f>
        <v/>
      </c>
      <c r="P107" s="24">
        <f>IF(OR($A107="",$F107="",$J107="Cancelada",AND($K107&lt;&gt;"",$L107&lt;&gt;"")),"",$F107-'Configuração'!$B$2)</f>
        <v/>
      </c>
      <c r="Q107" s="25">
        <f>IF(OR($A107="",$G107="",$K107="",$L107=""),"",$L107-$G107)</f>
        <v/>
      </c>
      <c r="R107" s="26">
        <f>IF($A107="","",IF($J107="Cancelada","",IF($O107="Cadastro incompleto","Completar campos obrigatórios",IF($O107="Pagamento incompleto","Completar dados do pagamento",IF($O107="Pago com divergência","Revisar diferença de valor",IF(AND($K107&lt;&gt;"",$L107&lt;&gt;"",$M107=""),"Informar referência do comprovante",IF(AND($K107&lt;&gt;"",$L107&lt;&gt;"",$M107&lt;&gt;"",$N107&lt;&gt;"Sim"),"Conferir comprovante",IF($O107="Vencida","Ação imediata",IF($O107="Vence hoje","Vence hoje",IF($O107="A vencer","Preparar pagamento",""))))))))))</f>
        <v/>
      </c>
      <c r="S107" s="20" t="n"/>
    </row>
    <row r="108" ht="31" customHeight="1">
      <c r="A108" s="19" t="n"/>
      <c r="B108" s="20" t="n"/>
      <c r="C108" s="19" t="n"/>
      <c r="D108" s="20" t="n"/>
      <c r="E108" s="36" t="n"/>
      <c r="F108" s="36" t="n"/>
      <c r="G108" s="22" t="n"/>
      <c r="H108" s="19" t="n"/>
      <c r="I108" s="19" t="n"/>
      <c r="J108" s="19" t="n"/>
      <c r="K108" s="36" t="n"/>
      <c r="L108" s="22" t="n"/>
      <c r="M108" s="20" t="n"/>
      <c r="N108" s="19" t="n"/>
      <c r="O108" s="23">
        <f>IF($A108="","",IF($J108="Cancelada","Cancelada",IF(OR($B108="",$C108="",$D108="",$E108="",$F108="",$G108="",$H108="",$I108="",$J108=""),"Cadastro incompleto",IF(OR($K108&lt;&gt;"",$L108&lt;&gt;""),IF(AND($K108&lt;&gt;"",$L108&lt;&gt;""),IF(ABS($L108-$G108)&gt;'Configuração'!$B$4,"Pago com divergência","Pago"),"Pagamento incompleto"),IF($F108&lt;'Configuração'!$B$2,"Vencida",IF($F108='Configuração'!$B$2,"Vence hoje",IF($F108&lt;='Configuração'!$B$2+'Configuração'!$B$3,"A vencer","Programada")))))))</f>
        <v/>
      </c>
      <c r="P108" s="24">
        <f>IF(OR($A108="",$F108="",$J108="Cancelada",AND($K108&lt;&gt;"",$L108&lt;&gt;"")),"",$F108-'Configuração'!$B$2)</f>
        <v/>
      </c>
      <c r="Q108" s="25">
        <f>IF(OR($A108="",$G108="",$K108="",$L108=""),"",$L108-$G108)</f>
        <v/>
      </c>
      <c r="R108" s="26">
        <f>IF($A108="","",IF($J108="Cancelada","",IF($O108="Cadastro incompleto","Completar campos obrigatórios",IF($O108="Pagamento incompleto","Completar dados do pagamento",IF($O108="Pago com divergência","Revisar diferença de valor",IF(AND($K108&lt;&gt;"",$L108&lt;&gt;"",$M108=""),"Informar referência do comprovante",IF(AND($K108&lt;&gt;"",$L108&lt;&gt;"",$M108&lt;&gt;"",$N108&lt;&gt;"Sim"),"Conferir comprovante",IF($O108="Vencida","Ação imediata",IF($O108="Vence hoje","Vence hoje",IF($O108="A vencer","Preparar pagamento",""))))))))))</f>
        <v/>
      </c>
      <c r="S108" s="20" t="n"/>
    </row>
    <row r="109" ht="31" customHeight="1">
      <c r="A109" s="19" t="n"/>
      <c r="B109" s="20" t="n"/>
      <c r="C109" s="19" t="n"/>
      <c r="D109" s="20" t="n"/>
      <c r="E109" s="36" t="n"/>
      <c r="F109" s="36" t="n"/>
      <c r="G109" s="22" t="n"/>
      <c r="H109" s="19" t="n"/>
      <c r="I109" s="19" t="n"/>
      <c r="J109" s="19" t="n"/>
      <c r="K109" s="36" t="n"/>
      <c r="L109" s="22" t="n"/>
      <c r="M109" s="20" t="n"/>
      <c r="N109" s="19" t="n"/>
      <c r="O109" s="23">
        <f>IF($A109="","",IF($J109="Cancelada","Cancelada",IF(OR($B109="",$C109="",$D109="",$E109="",$F109="",$G109="",$H109="",$I109="",$J109=""),"Cadastro incompleto",IF(OR($K109&lt;&gt;"",$L109&lt;&gt;""),IF(AND($K109&lt;&gt;"",$L109&lt;&gt;""),IF(ABS($L109-$G109)&gt;'Configuração'!$B$4,"Pago com divergência","Pago"),"Pagamento incompleto"),IF($F109&lt;'Configuração'!$B$2,"Vencida",IF($F109='Configuração'!$B$2,"Vence hoje",IF($F109&lt;='Configuração'!$B$2+'Configuração'!$B$3,"A vencer","Programada")))))))</f>
        <v/>
      </c>
      <c r="P109" s="24">
        <f>IF(OR($A109="",$F109="",$J109="Cancelada",AND($K109&lt;&gt;"",$L109&lt;&gt;"")),"",$F109-'Configuração'!$B$2)</f>
        <v/>
      </c>
      <c r="Q109" s="25">
        <f>IF(OR($A109="",$G109="",$K109="",$L109=""),"",$L109-$G109)</f>
        <v/>
      </c>
      <c r="R109" s="26">
        <f>IF($A109="","",IF($J109="Cancelada","",IF($O109="Cadastro incompleto","Completar campos obrigatórios",IF($O109="Pagamento incompleto","Completar dados do pagamento",IF($O109="Pago com divergência","Revisar diferença de valor",IF(AND($K109&lt;&gt;"",$L109&lt;&gt;"",$M109=""),"Informar referência do comprovante",IF(AND($K109&lt;&gt;"",$L109&lt;&gt;"",$M109&lt;&gt;"",$N109&lt;&gt;"Sim"),"Conferir comprovante",IF($O109="Vencida","Ação imediata",IF($O109="Vence hoje","Vence hoje",IF($O109="A vencer","Preparar pagamento",""))))))))))</f>
        <v/>
      </c>
      <c r="S109" s="20" t="n"/>
    </row>
    <row r="110" ht="31" customHeight="1">
      <c r="A110" s="19" t="n"/>
      <c r="B110" s="20" t="n"/>
      <c r="C110" s="19" t="n"/>
      <c r="D110" s="20" t="n"/>
      <c r="E110" s="36" t="n"/>
      <c r="F110" s="36" t="n"/>
      <c r="G110" s="22" t="n"/>
      <c r="H110" s="19" t="n"/>
      <c r="I110" s="19" t="n"/>
      <c r="J110" s="19" t="n"/>
      <c r="K110" s="36" t="n"/>
      <c r="L110" s="22" t="n"/>
      <c r="M110" s="20" t="n"/>
      <c r="N110" s="19" t="n"/>
      <c r="O110" s="23">
        <f>IF($A110="","",IF($J110="Cancelada","Cancelada",IF(OR($B110="",$C110="",$D110="",$E110="",$F110="",$G110="",$H110="",$I110="",$J110=""),"Cadastro incompleto",IF(OR($K110&lt;&gt;"",$L110&lt;&gt;""),IF(AND($K110&lt;&gt;"",$L110&lt;&gt;""),IF(ABS($L110-$G110)&gt;'Configuração'!$B$4,"Pago com divergência","Pago"),"Pagamento incompleto"),IF($F110&lt;'Configuração'!$B$2,"Vencida",IF($F110='Configuração'!$B$2,"Vence hoje",IF($F110&lt;='Configuração'!$B$2+'Configuração'!$B$3,"A vencer","Programada")))))))</f>
        <v/>
      </c>
      <c r="P110" s="24">
        <f>IF(OR($A110="",$F110="",$J110="Cancelada",AND($K110&lt;&gt;"",$L110&lt;&gt;"")),"",$F110-'Configuração'!$B$2)</f>
        <v/>
      </c>
      <c r="Q110" s="25">
        <f>IF(OR($A110="",$G110="",$K110="",$L110=""),"",$L110-$G110)</f>
        <v/>
      </c>
      <c r="R110" s="26">
        <f>IF($A110="","",IF($J110="Cancelada","",IF($O110="Cadastro incompleto","Completar campos obrigatórios",IF($O110="Pagamento incompleto","Completar dados do pagamento",IF($O110="Pago com divergência","Revisar diferença de valor",IF(AND($K110&lt;&gt;"",$L110&lt;&gt;"",$M110=""),"Informar referência do comprovante",IF(AND($K110&lt;&gt;"",$L110&lt;&gt;"",$M110&lt;&gt;"",$N110&lt;&gt;"Sim"),"Conferir comprovante",IF($O110="Vencida","Ação imediata",IF($O110="Vence hoje","Vence hoje",IF($O110="A vencer","Preparar pagamento",""))))))))))</f>
        <v/>
      </c>
      <c r="S110" s="20" t="n"/>
    </row>
    <row r="111" ht="31" customHeight="1">
      <c r="A111" s="19" t="n"/>
      <c r="B111" s="20" t="n"/>
      <c r="C111" s="19" t="n"/>
      <c r="D111" s="20" t="n"/>
      <c r="E111" s="36" t="n"/>
      <c r="F111" s="36" t="n"/>
      <c r="G111" s="22" t="n"/>
      <c r="H111" s="19" t="n"/>
      <c r="I111" s="19" t="n"/>
      <c r="J111" s="19" t="n"/>
      <c r="K111" s="36" t="n"/>
      <c r="L111" s="22" t="n"/>
      <c r="M111" s="20" t="n"/>
      <c r="N111" s="19" t="n"/>
      <c r="O111" s="23">
        <f>IF($A111="","",IF($J111="Cancelada","Cancelada",IF(OR($B111="",$C111="",$D111="",$E111="",$F111="",$G111="",$H111="",$I111="",$J111=""),"Cadastro incompleto",IF(OR($K111&lt;&gt;"",$L111&lt;&gt;""),IF(AND($K111&lt;&gt;"",$L111&lt;&gt;""),IF(ABS($L111-$G111)&gt;'Configuração'!$B$4,"Pago com divergência","Pago"),"Pagamento incompleto"),IF($F111&lt;'Configuração'!$B$2,"Vencida",IF($F111='Configuração'!$B$2,"Vence hoje",IF($F111&lt;='Configuração'!$B$2+'Configuração'!$B$3,"A vencer","Programada")))))))</f>
        <v/>
      </c>
      <c r="P111" s="24">
        <f>IF(OR($A111="",$F111="",$J111="Cancelada",AND($K111&lt;&gt;"",$L111&lt;&gt;"")),"",$F111-'Configuração'!$B$2)</f>
        <v/>
      </c>
      <c r="Q111" s="25">
        <f>IF(OR($A111="",$G111="",$K111="",$L111=""),"",$L111-$G111)</f>
        <v/>
      </c>
      <c r="R111" s="26">
        <f>IF($A111="","",IF($J111="Cancelada","",IF($O111="Cadastro incompleto","Completar campos obrigatórios",IF($O111="Pagamento incompleto","Completar dados do pagamento",IF($O111="Pago com divergência","Revisar diferença de valor",IF(AND($K111&lt;&gt;"",$L111&lt;&gt;"",$M111=""),"Informar referência do comprovante",IF(AND($K111&lt;&gt;"",$L111&lt;&gt;"",$M111&lt;&gt;"",$N111&lt;&gt;"Sim"),"Conferir comprovante",IF($O111="Vencida","Ação imediata",IF($O111="Vence hoje","Vence hoje",IF($O111="A vencer","Preparar pagamento",""))))))))))</f>
        <v/>
      </c>
      <c r="S111" s="20" t="n"/>
    </row>
    <row r="112" ht="31" customHeight="1">
      <c r="A112" s="19" t="n"/>
      <c r="B112" s="20" t="n"/>
      <c r="C112" s="19" t="n"/>
      <c r="D112" s="20" t="n"/>
      <c r="E112" s="36" t="n"/>
      <c r="F112" s="36" t="n"/>
      <c r="G112" s="22" t="n"/>
      <c r="H112" s="19" t="n"/>
      <c r="I112" s="19" t="n"/>
      <c r="J112" s="19" t="n"/>
      <c r="K112" s="36" t="n"/>
      <c r="L112" s="22" t="n"/>
      <c r="M112" s="20" t="n"/>
      <c r="N112" s="19" t="n"/>
      <c r="O112" s="23">
        <f>IF($A112="","",IF($J112="Cancelada","Cancelada",IF(OR($B112="",$C112="",$D112="",$E112="",$F112="",$G112="",$H112="",$I112="",$J112=""),"Cadastro incompleto",IF(OR($K112&lt;&gt;"",$L112&lt;&gt;""),IF(AND($K112&lt;&gt;"",$L112&lt;&gt;""),IF(ABS($L112-$G112)&gt;'Configuração'!$B$4,"Pago com divergência","Pago"),"Pagamento incompleto"),IF($F112&lt;'Configuração'!$B$2,"Vencida",IF($F112='Configuração'!$B$2,"Vence hoje",IF($F112&lt;='Configuração'!$B$2+'Configuração'!$B$3,"A vencer","Programada")))))))</f>
        <v/>
      </c>
      <c r="P112" s="24">
        <f>IF(OR($A112="",$F112="",$J112="Cancelada",AND($K112&lt;&gt;"",$L112&lt;&gt;"")),"",$F112-'Configuração'!$B$2)</f>
        <v/>
      </c>
      <c r="Q112" s="25">
        <f>IF(OR($A112="",$G112="",$K112="",$L112=""),"",$L112-$G112)</f>
        <v/>
      </c>
      <c r="R112" s="26">
        <f>IF($A112="","",IF($J112="Cancelada","",IF($O112="Cadastro incompleto","Completar campos obrigatórios",IF($O112="Pagamento incompleto","Completar dados do pagamento",IF($O112="Pago com divergência","Revisar diferença de valor",IF(AND($K112&lt;&gt;"",$L112&lt;&gt;"",$M112=""),"Informar referência do comprovante",IF(AND($K112&lt;&gt;"",$L112&lt;&gt;"",$M112&lt;&gt;"",$N112&lt;&gt;"Sim"),"Conferir comprovante",IF($O112="Vencida","Ação imediata",IF($O112="Vence hoje","Vence hoje",IF($O112="A vencer","Preparar pagamento",""))))))))))</f>
        <v/>
      </c>
      <c r="S112" s="20" t="n"/>
    </row>
    <row r="113" ht="31" customHeight="1">
      <c r="A113" s="19" t="n"/>
      <c r="B113" s="20" t="n"/>
      <c r="C113" s="19" t="n"/>
      <c r="D113" s="20" t="n"/>
      <c r="E113" s="36" t="n"/>
      <c r="F113" s="36" t="n"/>
      <c r="G113" s="22" t="n"/>
      <c r="H113" s="19" t="n"/>
      <c r="I113" s="19" t="n"/>
      <c r="J113" s="19" t="n"/>
      <c r="K113" s="36" t="n"/>
      <c r="L113" s="22" t="n"/>
      <c r="M113" s="20" t="n"/>
      <c r="N113" s="19" t="n"/>
      <c r="O113" s="23">
        <f>IF($A113="","",IF($J113="Cancelada","Cancelada",IF(OR($B113="",$C113="",$D113="",$E113="",$F113="",$G113="",$H113="",$I113="",$J113=""),"Cadastro incompleto",IF(OR($K113&lt;&gt;"",$L113&lt;&gt;""),IF(AND($K113&lt;&gt;"",$L113&lt;&gt;""),IF(ABS($L113-$G113)&gt;'Configuração'!$B$4,"Pago com divergência","Pago"),"Pagamento incompleto"),IF($F113&lt;'Configuração'!$B$2,"Vencida",IF($F113='Configuração'!$B$2,"Vence hoje",IF($F113&lt;='Configuração'!$B$2+'Configuração'!$B$3,"A vencer","Programada")))))))</f>
        <v/>
      </c>
      <c r="P113" s="24">
        <f>IF(OR($A113="",$F113="",$J113="Cancelada",AND($K113&lt;&gt;"",$L113&lt;&gt;"")),"",$F113-'Configuração'!$B$2)</f>
        <v/>
      </c>
      <c r="Q113" s="25">
        <f>IF(OR($A113="",$G113="",$K113="",$L113=""),"",$L113-$G113)</f>
        <v/>
      </c>
      <c r="R113" s="26">
        <f>IF($A113="","",IF($J113="Cancelada","",IF($O113="Cadastro incompleto","Completar campos obrigatórios",IF($O113="Pagamento incompleto","Completar dados do pagamento",IF($O113="Pago com divergência","Revisar diferença de valor",IF(AND($K113&lt;&gt;"",$L113&lt;&gt;"",$M113=""),"Informar referência do comprovante",IF(AND($K113&lt;&gt;"",$L113&lt;&gt;"",$M113&lt;&gt;"",$N113&lt;&gt;"Sim"),"Conferir comprovante",IF($O113="Vencida","Ação imediata",IF($O113="Vence hoje","Vence hoje",IF($O113="A vencer","Preparar pagamento",""))))))))))</f>
        <v/>
      </c>
      <c r="S113" s="20" t="n"/>
    </row>
    <row r="114" ht="31" customHeight="1">
      <c r="A114" s="19" t="n"/>
      <c r="B114" s="20" t="n"/>
      <c r="C114" s="19" t="n"/>
      <c r="D114" s="20" t="n"/>
      <c r="E114" s="36" t="n"/>
      <c r="F114" s="36" t="n"/>
      <c r="G114" s="22" t="n"/>
      <c r="H114" s="19" t="n"/>
      <c r="I114" s="19" t="n"/>
      <c r="J114" s="19" t="n"/>
      <c r="K114" s="36" t="n"/>
      <c r="L114" s="22" t="n"/>
      <c r="M114" s="20" t="n"/>
      <c r="N114" s="19" t="n"/>
      <c r="O114" s="23">
        <f>IF($A114="","",IF($J114="Cancelada","Cancelada",IF(OR($B114="",$C114="",$D114="",$E114="",$F114="",$G114="",$H114="",$I114="",$J114=""),"Cadastro incompleto",IF(OR($K114&lt;&gt;"",$L114&lt;&gt;""),IF(AND($K114&lt;&gt;"",$L114&lt;&gt;""),IF(ABS($L114-$G114)&gt;'Configuração'!$B$4,"Pago com divergência","Pago"),"Pagamento incompleto"),IF($F114&lt;'Configuração'!$B$2,"Vencida",IF($F114='Configuração'!$B$2,"Vence hoje",IF($F114&lt;='Configuração'!$B$2+'Configuração'!$B$3,"A vencer","Programada")))))))</f>
        <v/>
      </c>
      <c r="P114" s="24">
        <f>IF(OR($A114="",$F114="",$J114="Cancelada",AND($K114&lt;&gt;"",$L114&lt;&gt;"")),"",$F114-'Configuração'!$B$2)</f>
        <v/>
      </c>
      <c r="Q114" s="25">
        <f>IF(OR($A114="",$G114="",$K114="",$L114=""),"",$L114-$G114)</f>
        <v/>
      </c>
      <c r="R114" s="26">
        <f>IF($A114="","",IF($J114="Cancelada","",IF($O114="Cadastro incompleto","Completar campos obrigatórios",IF($O114="Pagamento incompleto","Completar dados do pagamento",IF($O114="Pago com divergência","Revisar diferença de valor",IF(AND($K114&lt;&gt;"",$L114&lt;&gt;"",$M114=""),"Informar referência do comprovante",IF(AND($K114&lt;&gt;"",$L114&lt;&gt;"",$M114&lt;&gt;"",$N114&lt;&gt;"Sim"),"Conferir comprovante",IF($O114="Vencida","Ação imediata",IF($O114="Vence hoje","Vence hoje",IF($O114="A vencer","Preparar pagamento",""))))))))))</f>
        <v/>
      </c>
      <c r="S114" s="20" t="n"/>
    </row>
    <row r="115" ht="31" customHeight="1">
      <c r="A115" s="19" t="n"/>
      <c r="B115" s="20" t="n"/>
      <c r="C115" s="19" t="n"/>
      <c r="D115" s="20" t="n"/>
      <c r="E115" s="36" t="n"/>
      <c r="F115" s="36" t="n"/>
      <c r="G115" s="22" t="n"/>
      <c r="H115" s="19" t="n"/>
      <c r="I115" s="19" t="n"/>
      <c r="J115" s="19" t="n"/>
      <c r="K115" s="36" t="n"/>
      <c r="L115" s="22" t="n"/>
      <c r="M115" s="20" t="n"/>
      <c r="N115" s="19" t="n"/>
      <c r="O115" s="23">
        <f>IF($A115="","",IF($J115="Cancelada","Cancelada",IF(OR($B115="",$C115="",$D115="",$E115="",$F115="",$G115="",$H115="",$I115="",$J115=""),"Cadastro incompleto",IF(OR($K115&lt;&gt;"",$L115&lt;&gt;""),IF(AND($K115&lt;&gt;"",$L115&lt;&gt;""),IF(ABS($L115-$G115)&gt;'Configuração'!$B$4,"Pago com divergência","Pago"),"Pagamento incompleto"),IF($F115&lt;'Configuração'!$B$2,"Vencida",IF($F115='Configuração'!$B$2,"Vence hoje",IF($F115&lt;='Configuração'!$B$2+'Configuração'!$B$3,"A vencer","Programada")))))))</f>
        <v/>
      </c>
      <c r="P115" s="24">
        <f>IF(OR($A115="",$F115="",$J115="Cancelada",AND($K115&lt;&gt;"",$L115&lt;&gt;"")),"",$F115-'Configuração'!$B$2)</f>
        <v/>
      </c>
      <c r="Q115" s="25">
        <f>IF(OR($A115="",$G115="",$K115="",$L115=""),"",$L115-$G115)</f>
        <v/>
      </c>
      <c r="R115" s="26">
        <f>IF($A115="","",IF($J115="Cancelada","",IF($O115="Cadastro incompleto","Completar campos obrigatórios",IF($O115="Pagamento incompleto","Completar dados do pagamento",IF($O115="Pago com divergência","Revisar diferença de valor",IF(AND($K115&lt;&gt;"",$L115&lt;&gt;"",$M115=""),"Informar referência do comprovante",IF(AND($K115&lt;&gt;"",$L115&lt;&gt;"",$M115&lt;&gt;"",$N115&lt;&gt;"Sim"),"Conferir comprovante",IF($O115="Vencida","Ação imediata",IF($O115="Vence hoje","Vence hoje",IF($O115="A vencer","Preparar pagamento",""))))))))))</f>
        <v/>
      </c>
      <c r="S115" s="20" t="n"/>
    </row>
    <row r="116" ht="31" customHeight="1">
      <c r="A116" s="19" t="n"/>
      <c r="B116" s="20" t="n"/>
      <c r="C116" s="19" t="n"/>
      <c r="D116" s="20" t="n"/>
      <c r="E116" s="36" t="n"/>
      <c r="F116" s="36" t="n"/>
      <c r="G116" s="22" t="n"/>
      <c r="H116" s="19" t="n"/>
      <c r="I116" s="19" t="n"/>
      <c r="J116" s="19" t="n"/>
      <c r="K116" s="36" t="n"/>
      <c r="L116" s="22" t="n"/>
      <c r="M116" s="20" t="n"/>
      <c r="N116" s="19" t="n"/>
      <c r="O116" s="23">
        <f>IF($A116="","",IF($J116="Cancelada","Cancelada",IF(OR($B116="",$C116="",$D116="",$E116="",$F116="",$G116="",$H116="",$I116="",$J116=""),"Cadastro incompleto",IF(OR($K116&lt;&gt;"",$L116&lt;&gt;""),IF(AND($K116&lt;&gt;"",$L116&lt;&gt;""),IF(ABS($L116-$G116)&gt;'Configuração'!$B$4,"Pago com divergência","Pago"),"Pagamento incompleto"),IF($F116&lt;'Configuração'!$B$2,"Vencida",IF($F116='Configuração'!$B$2,"Vence hoje",IF($F116&lt;='Configuração'!$B$2+'Configuração'!$B$3,"A vencer","Programada")))))))</f>
        <v/>
      </c>
      <c r="P116" s="24">
        <f>IF(OR($A116="",$F116="",$J116="Cancelada",AND($K116&lt;&gt;"",$L116&lt;&gt;"")),"",$F116-'Configuração'!$B$2)</f>
        <v/>
      </c>
      <c r="Q116" s="25">
        <f>IF(OR($A116="",$G116="",$K116="",$L116=""),"",$L116-$G116)</f>
        <v/>
      </c>
      <c r="R116" s="26">
        <f>IF($A116="","",IF($J116="Cancelada","",IF($O116="Cadastro incompleto","Completar campos obrigatórios",IF($O116="Pagamento incompleto","Completar dados do pagamento",IF($O116="Pago com divergência","Revisar diferença de valor",IF(AND($K116&lt;&gt;"",$L116&lt;&gt;"",$M116=""),"Informar referência do comprovante",IF(AND($K116&lt;&gt;"",$L116&lt;&gt;"",$M116&lt;&gt;"",$N116&lt;&gt;"Sim"),"Conferir comprovante",IF($O116="Vencida","Ação imediata",IF($O116="Vence hoje","Vence hoje",IF($O116="A vencer","Preparar pagamento",""))))))))))</f>
        <v/>
      </c>
      <c r="S116" s="20" t="n"/>
    </row>
    <row r="117" ht="31" customHeight="1">
      <c r="A117" s="19" t="n"/>
      <c r="B117" s="20" t="n"/>
      <c r="C117" s="19" t="n"/>
      <c r="D117" s="20" t="n"/>
      <c r="E117" s="36" t="n"/>
      <c r="F117" s="36" t="n"/>
      <c r="G117" s="22" t="n"/>
      <c r="H117" s="19" t="n"/>
      <c r="I117" s="19" t="n"/>
      <c r="J117" s="19" t="n"/>
      <c r="K117" s="36" t="n"/>
      <c r="L117" s="22" t="n"/>
      <c r="M117" s="20" t="n"/>
      <c r="N117" s="19" t="n"/>
      <c r="O117" s="23">
        <f>IF($A117="","",IF($J117="Cancelada","Cancelada",IF(OR($B117="",$C117="",$D117="",$E117="",$F117="",$G117="",$H117="",$I117="",$J117=""),"Cadastro incompleto",IF(OR($K117&lt;&gt;"",$L117&lt;&gt;""),IF(AND($K117&lt;&gt;"",$L117&lt;&gt;""),IF(ABS($L117-$G117)&gt;'Configuração'!$B$4,"Pago com divergência","Pago"),"Pagamento incompleto"),IF($F117&lt;'Configuração'!$B$2,"Vencida",IF($F117='Configuração'!$B$2,"Vence hoje",IF($F117&lt;='Configuração'!$B$2+'Configuração'!$B$3,"A vencer","Programada")))))))</f>
        <v/>
      </c>
      <c r="P117" s="24">
        <f>IF(OR($A117="",$F117="",$J117="Cancelada",AND($K117&lt;&gt;"",$L117&lt;&gt;"")),"",$F117-'Configuração'!$B$2)</f>
        <v/>
      </c>
      <c r="Q117" s="25">
        <f>IF(OR($A117="",$G117="",$K117="",$L117=""),"",$L117-$G117)</f>
        <v/>
      </c>
      <c r="R117" s="26">
        <f>IF($A117="","",IF($J117="Cancelada","",IF($O117="Cadastro incompleto","Completar campos obrigatórios",IF($O117="Pagamento incompleto","Completar dados do pagamento",IF($O117="Pago com divergência","Revisar diferença de valor",IF(AND($K117&lt;&gt;"",$L117&lt;&gt;"",$M117=""),"Informar referência do comprovante",IF(AND($K117&lt;&gt;"",$L117&lt;&gt;"",$M117&lt;&gt;"",$N117&lt;&gt;"Sim"),"Conferir comprovante",IF($O117="Vencida","Ação imediata",IF($O117="Vence hoje","Vence hoje",IF($O117="A vencer","Preparar pagamento",""))))))))))</f>
        <v/>
      </c>
      <c r="S117" s="20" t="n"/>
    </row>
    <row r="118" ht="31" customHeight="1">
      <c r="A118" s="19" t="n"/>
      <c r="B118" s="20" t="n"/>
      <c r="C118" s="19" t="n"/>
      <c r="D118" s="20" t="n"/>
      <c r="E118" s="36" t="n"/>
      <c r="F118" s="36" t="n"/>
      <c r="G118" s="22" t="n"/>
      <c r="H118" s="19" t="n"/>
      <c r="I118" s="19" t="n"/>
      <c r="J118" s="19" t="n"/>
      <c r="K118" s="36" t="n"/>
      <c r="L118" s="22" t="n"/>
      <c r="M118" s="20" t="n"/>
      <c r="N118" s="19" t="n"/>
      <c r="O118" s="23">
        <f>IF($A118="","",IF($J118="Cancelada","Cancelada",IF(OR($B118="",$C118="",$D118="",$E118="",$F118="",$G118="",$H118="",$I118="",$J118=""),"Cadastro incompleto",IF(OR($K118&lt;&gt;"",$L118&lt;&gt;""),IF(AND($K118&lt;&gt;"",$L118&lt;&gt;""),IF(ABS($L118-$G118)&gt;'Configuração'!$B$4,"Pago com divergência","Pago"),"Pagamento incompleto"),IF($F118&lt;'Configuração'!$B$2,"Vencida",IF($F118='Configuração'!$B$2,"Vence hoje",IF($F118&lt;='Configuração'!$B$2+'Configuração'!$B$3,"A vencer","Programada")))))))</f>
        <v/>
      </c>
      <c r="P118" s="24">
        <f>IF(OR($A118="",$F118="",$J118="Cancelada",AND($K118&lt;&gt;"",$L118&lt;&gt;"")),"",$F118-'Configuração'!$B$2)</f>
        <v/>
      </c>
      <c r="Q118" s="25">
        <f>IF(OR($A118="",$G118="",$K118="",$L118=""),"",$L118-$G118)</f>
        <v/>
      </c>
      <c r="R118" s="26">
        <f>IF($A118="","",IF($J118="Cancelada","",IF($O118="Cadastro incompleto","Completar campos obrigatórios",IF($O118="Pagamento incompleto","Completar dados do pagamento",IF($O118="Pago com divergência","Revisar diferença de valor",IF(AND($K118&lt;&gt;"",$L118&lt;&gt;"",$M118=""),"Informar referência do comprovante",IF(AND($K118&lt;&gt;"",$L118&lt;&gt;"",$M118&lt;&gt;"",$N118&lt;&gt;"Sim"),"Conferir comprovante",IF($O118="Vencida","Ação imediata",IF($O118="Vence hoje","Vence hoje",IF($O118="A vencer","Preparar pagamento",""))))))))))</f>
        <v/>
      </c>
      <c r="S118" s="20" t="n"/>
    </row>
    <row r="119" ht="31" customHeight="1">
      <c r="A119" s="19" t="n"/>
      <c r="B119" s="20" t="n"/>
      <c r="C119" s="19" t="n"/>
      <c r="D119" s="20" t="n"/>
      <c r="E119" s="36" t="n"/>
      <c r="F119" s="36" t="n"/>
      <c r="G119" s="22" t="n"/>
      <c r="H119" s="19" t="n"/>
      <c r="I119" s="19" t="n"/>
      <c r="J119" s="19" t="n"/>
      <c r="K119" s="36" t="n"/>
      <c r="L119" s="22" t="n"/>
      <c r="M119" s="20" t="n"/>
      <c r="N119" s="19" t="n"/>
      <c r="O119" s="23">
        <f>IF($A119="","",IF($J119="Cancelada","Cancelada",IF(OR($B119="",$C119="",$D119="",$E119="",$F119="",$G119="",$H119="",$I119="",$J119=""),"Cadastro incompleto",IF(OR($K119&lt;&gt;"",$L119&lt;&gt;""),IF(AND($K119&lt;&gt;"",$L119&lt;&gt;""),IF(ABS($L119-$G119)&gt;'Configuração'!$B$4,"Pago com divergência","Pago"),"Pagamento incompleto"),IF($F119&lt;'Configuração'!$B$2,"Vencida",IF($F119='Configuração'!$B$2,"Vence hoje",IF($F119&lt;='Configuração'!$B$2+'Configuração'!$B$3,"A vencer","Programada")))))))</f>
        <v/>
      </c>
      <c r="P119" s="24">
        <f>IF(OR($A119="",$F119="",$J119="Cancelada",AND($K119&lt;&gt;"",$L119&lt;&gt;"")),"",$F119-'Configuração'!$B$2)</f>
        <v/>
      </c>
      <c r="Q119" s="25">
        <f>IF(OR($A119="",$G119="",$K119="",$L119=""),"",$L119-$G119)</f>
        <v/>
      </c>
      <c r="R119" s="26">
        <f>IF($A119="","",IF($J119="Cancelada","",IF($O119="Cadastro incompleto","Completar campos obrigatórios",IF($O119="Pagamento incompleto","Completar dados do pagamento",IF($O119="Pago com divergência","Revisar diferença de valor",IF(AND($K119&lt;&gt;"",$L119&lt;&gt;"",$M119=""),"Informar referência do comprovante",IF(AND($K119&lt;&gt;"",$L119&lt;&gt;"",$M119&lt;&gt;"",$N119&lt;&gt;"Sim"),"Conferir comprovante",IF($O119="Vencida","Ação imediata",IF($O119="Vence hoje","Vence hoje",IF($O119="A vencer","Preparar pagamento",""))))))))))</f>
        <v/>
      </c>
      <c r="S119" s="20" t="n"/>
    </row>
    <row r="120" ht="31" customHeight="1">
      <c r="A120" s="19" t="n"/>
      <c r="B120" s="20" t="n"/>
      <c r="C120" s="19" t="n"/>
      <c r="D120" s="20" t="n"/>
      <c r="E120" s="36" t="n"/>
      <c r="F120" s="36" t="n"/>
      <c r="G120" s="22" t="n"/>
      <c r="H120" s="19" t="n"/>
      <c r="I120" s="19" t="n"/>
      <c r="J120" s="19" t="n"/>
      <c r="K120" s="36" t="n"/>
      <c r="L120" s="22" t="n"/>
      <c r="M120" s="20" t="n"/>
      <c r="N120" s="19" t="n"/>
      <c r="O120" s="23">
        <f>IF($A120="","",IF($J120="Cancelada","Cancelada",IF(OR($B120="",$C120="",$D120="",$E120="",$F120="",$G120="",$H120="",$I120="",$J120=""),"Cadastro incompleto",IF(OR($K120&lt;&gt;"",$L120&lt;&gt;""),IF(AND($K120&lt;&gt;"",$L120&lt;&gt;""),IF(ABS($L120-$G120)&gt;'Configuração'!$B$4,"Pago com divergência","Pago"),"Pagamento incompleto"),IF($F120&lt;'Configuração'!$B$2,"Vencida",IF($F120='Configuração'!$B$2,"Vence hoje",IF($F120&lt;='Configuração'!$B$2+'Configuração'!$B$3,"A vencer","Programada")))))))</f>
        <v/>
      </c>
      <c r="P120" s="24">
        <f>IF(OR($A120="",$F120="",$J120="Cancelada",AND($K120&lt;&gt;"",$L120&lt;&gt;"")),"",$F120-'Configuração'!$B$2)</f>
        <v/>
      </c>
      <c r="Q120" s="25">
        <f>IF(OR($A120="",$G120="",$K120="",$L120=""),"",$L120-$G120)</f>
        <v/>
      </c>
      <c r="R120" s="26">
        <f>IF($A120="","",IF($J120="Cancelada","",IF($O120="Cadastro incompleto","Completar campos obrigatórios",IF($O120="Pagamento incompleto","Completar dados do pagamento",IF($O120="Pago com divergência","Revisar diferença de valor",IF(AND($K120&lt;&gt;"",$L120&lt;&gt;"",$M120=""),"Informar referência do comprovante",IF(AND($K120&lt;&gt;"",$L120&lt;&gt;"",$M120&lt;&gt;"",$N120&lt;&gt;"Sim"),"Conferir comprovante",IF($O120="Vencida","Ação imediata",IF($O120="Vence hoje","Vence hoje",IF($O120="A vencer","Preparar pagamento",""))))))))))</f>
        <v/>
      </c>
      <c r="S120" s="20" t="n"/>
    </row>
    <row r="121" ht="31" customHeight="1">
      <c r="A121" s="19" t="n"/>
      <c r="B121" s="20" t="n"/>
      <c r="C121" s="19" t="n"/>
      <c r="D121" s="20" t="n"/>
      <c r="E121" s="36" t="n"/>
      <c r="F121" s="36" t="n"/>
      <c r="G121" s="22" t="n"/>
      <c r="H121" s="19" t="n"/>
      <c r="I121" s="19" t="n"/>
      <c r="J121" s="19" t="n"/>
      <c r="K121" s="36" t="n"/>
      <c r="L121" s="22" t="n"/>
      <c r="M121" s="20" t="n"/>
      <c r="N121" s="19" t="n"/>
      <c r="O121" s="23">
        <f>IF($A121="","",IF($J121="Cancelada","Cancelada",IF(OR($B121="",$C121="",$D121="",$E121="",$F121="",$G121="",$H121="",$I121="",$J121=""),"Cadastro incompleto",IF(OR($K121&lt;&gt;"",$L121&lt;&gt;""),IF(AND($K121&lt;&gt;"",$L121&lt;&gt;""),IF(ABS($L121-$G121)&gt;'Configuração'!$B$4,"Pago com divergência","Pago"),"Pagamento incompleto"),IF($F121&lt;'Configuração'!$B$2,"Vencida",IF($F121='Configuração'!$B$2,"Vence hoje",IF($F121&lt;='Configuração'!$B$2+'Configuração'!$B$3,"A vencer","Programada")))))))</f>
        <v/>
      </c>
      <c r="P121" s="24">
        <f>IF(OR($A121="",$F121="",$J121="Cancelada",AND($K121&lt;&gt;"",$L121&lt;&gt;"")),"",$F121-'Configuração'!$B$2)</f>
        <v/>
      </c>
      <c r="Q121" s="25">
        <f>IF(OR($A121="",$G121="",$K121="",$L121=""),"",$L121-$G121)</f>
        <v/>
      </c>
      <c r="R121" s="26">
        <f>IF($A121="","",IF($J121="Cancelada","",IF($O121="Cadastro incompleto","Completar campos obrigatórios",IF($O121="Pagamento incompleto","Completar dados do pagamento",IF($O121="Pago com divergência","Revisar diferença de valor",IF(AND($K121&lt;&gt;"",$L121&lt;&gt;"",$M121=""),"Informar referência do comprovante",IF(AND($K121&lt;&gt;"",$L121&lt;&gt;"",$M121&lt;&gt;"",$N121&lt;&gt;"Sim"),"Conferir comprovante",IF($O121="Vencida","Ação imediata",IF($O121="Vence hoje","Vence hoje",IF($O121="A vencer","Preparar pagamento",""))))))))))</f>
        <v/>
      </c>
      <c r="S121" s="20" t="n"/>
    </row>
    <row r="122" ht="31" customHeight="1">
      <c r="A122" s="19" t="n"/>
      <c r="B122" s="20" t="n"/>
      <c r="C122" s="19" t="n"/>
      <c r="D122" s="20" t="n"/>
      <c r="E122" s="36" t="n"/>
      <c r="F122" s="36" t="n"/>
      <c r="G122" s="22" t="n"/>
      <c r="H122" s="19" t="n"/>
      <c r="I122" s="19" t="n"/>
      <c r="J122" s="19" t="n"/>
      <c r="K122" s="36" t="n"/>
      <c r="L122" s="22" t="n"/>
      <c r="M122" s="20" t="n"/>
      <c r="N122" s="19" t="n"/>
      <c r="O122" s="23">
        <f>IF($A122="","",IF($J122="Cancelada","Cancelada",IF(OR($B122="",$C122="",$D122="",$E122="",$F122="",$G122="",$H122="",$I122="",$J122=""),"Cadastro incompleto",IF(OR($K122&lt;&gt;"",$L122&lt;&gt;""),IF(AND($K122&lt;&gt;"",$L122&lt;&gt;""),IF(ABS($L122-$G122)&gt;'Configuração'!$B$4,"Pago com divergência","Pago"),"Pagamento incompleto"),IF($F122&lt;'Configuração'!$B$2,"Vencida",IF($F122='Configuração'!$B$2,"Vence hoje",IF($F122&lt;='Configuração'!$B$2+'Configuração'!$B$3,"A vencer","Programada")))))))</f>
        <v/>
      </c>
      <c r="P122" s="24">
        <f>IF(OR($A122="",$F122="",$J122="Cancelada",AND($K122&lt;&gt;"",$L122&lt;&gt;"")),"",$F122-'Configuração'!$B$2)</f>
        <v/>
      </c>
      <c r="Q122" s="25">
        <f>IF(OR($A122="",$G122="",$K122="",$L122=""),"",$L122-$G122)</f>
        <v/>
      </c>
      <c r="R122" s="26">
        <f>IF($A122="","",IF($J122="Cancelada","",IF($O122="Cadastro incompleto","Completar campos obrigatórios",IF($O122="Pagamento incompleto","Completar dados do pagamento",IF($O122="Pago com divergência","Revisar diferença de valor",IF(AND($K122&lt;&gt;"",$L122&lt;&gt;"",$M122=""),"Informar referência do comprovante",IF(AND($K122&lt;&gt;"",$L122&lt;&gt;"",$M122&lt;&gt;"",$N122&lt;&gt;"Sim"),"Conferir comprovante",IF($O122="Vencida","Ação imediata",IF($O122="Vence hoje","Vence hoje",IF($O122="A vencer","Preparar pagamento",""))))))))))</f>
        <v/>
      </c>
      <c r="S122" s="20" t="n"/>
    </row>
    <row r="123" ht="31" customHeight="1">
      <c r="A123" s="19" t="n"/>
      <c r="B123" s="20" t="n"/>
      <c r="C123" s="19" t="n"/>
      <c r="D123" s="20" t="n"/>
      <c r="E123" s="36" t="n"/>
      <c r="F123" s="36" t="n"/>
      <c r="G123" s="22" t="n"/>
      <c r="H123" s="19" t="n"/>
      <c r="I123" s="19" t="n"/>
      <c r="J123" s="19" t="n"/>
      <c r="K123" s="36" t="n"/>
      <c r="L123" s="22" t="n"/>
      <c r="M123" s="20" t="n"/>
      <c r="N123" s="19" t="n"/>
      <c r="O123" s="23">
        <f>IF($A123="","",IF($J123="Cancelada","Cancelada",IF(OR($B123="",$C123="",$D123="",$E123="",$F123="",$G123="",$H123="",$I123="",$J123=""),"Cadastro incompleto",IF(OR($K123&lt;&gt;"",$L123&lt;&gt;""),IF(AND($K123&lt;&gt;"",$L123&lt;&gt;""),IF(ABS($L123-$G123)&gt;'Configuração'!$B$4,"Pago com divergência","Pago"),"Pagamento incompleto"),IF($F123&lt;'Configuração'!$B$2,"Vencida",IF($F123='Configuração'!$B$2,"Vence hoje",IF($F123&lt;='Configuração'!$B$2+'Configuração'!$B$3,"A vencer","Programada")))))))</f>
        <v/>
      </c>
      <c r="P123" s="24">
        <f>IF(OR($A123="",$F123="",$J123="Cancelada",AND($K123&lt;&gt;"",$L123&lt;&gt;"")),"",$F123-'Configuração'!$B$2)</f>
        <v/>
      </c>
      <c r="Q123" s="25">
        <f>IF(OR($A123="",$G123="",$K123="",$L123=""),"",$L123-$G123)</f>
        <v/>
      </c>
      <c r="R123" s="26">
        <f>IF($A123="","",IF($J123="Cancelada","",IF($O123="Cadastro incompleto","Completar campos obrigatórios",IF($O123="Pagamento incompleto","Completar dados do pagamento",IF($O123="Pago com divergência","Revisar diferença de valor",IF(AND($K123&lt;&gt;"",$L123&lt;&gt;"",$M123=""),"Informar referência do comprovante",IF(AND($K123&lt;&gt;"",$L123&lt;&gt;"",$M123&lt;&gt;"",$N123&lt;&gt;"Sim"),"Conferir comprovante",IF($O123="Vencida","Ação imediata",IF($O123="Vence hoje","Vence hoje",IF($O123="A vencer","Preparar pagamento",""))))))))))</f>
        <v/>
      </c>
      <c r="S123" s="20" t="n"/>
    </row>
    <row r="124" ht="31" customHeight="1">
      <c r="A124" s="19" t="n"/>
      <c r="B124" s="20" t="n"/>
      <c r="C124" s="19" t="n"/>
      <c r="D124" s="20" t="n"/>
      <c r="E124" s="36" t="n"/>
      <c r="F124" s="36" t="n"/>
      <c r="G124" s="22" t="n"/>
      <c r="H124" s="19" t="n"/>
      <c r="I124" s="19" t="n"/>
      <c r="J124" s="19" t="n"/>
      <c r="K124" s="36" t="n"/>
      <c r="L124" s="22" t="n"/>
      <c r="M124" s="20" t="n"/>
      <c r="N124" s="19" t="n"/>
      <c r="O124" s="23">
        <f>IF($A124="","",IF($J124="Cancelada","Cancelada",IF(OR($B124="",$C124="",$D124="",$E124="",$F124="",$G124="",$H124="",$I124="",$J124=""),"Cadastro incompleto",IF(OR($K124&lt;&gt;"",$L124&lt;&gt;""),IF(AND($K124&lt;&gt;"",$L124&lt;&gt;""),IF(ABS($L124-$G124)&gt;'Configuração'!$B$4,"Pago com divergência","Pago"),"Pagamento incompleto"),IF($F124&lt;'Configuração'!$B$2,"Vencida",IF($F124='Configuração'!$B$2,"Vence hoje",IF($F124&lt;='Configuração'!$B$2+'Configuração'!$B$3,"A vencer","Programada")))))))</f>
        <v/>
      </c>
      <c r="P124" s="24">
        <f>IF(OR($A124="",$F124="",$J124="Cancelada",AND($K124&lt;&gt;"",$L124&lt;&gt;"")),"",$F124-'Configuração'!$B$2)</f>
        <v/>
      </c>
      <c r="Q124" s="25">
        <f>IF(OR($A124="",$G124="",$K124="",$L124=""),"",$L124-$G124)</f>
        <v/>
      </c>
      <c r="R124" s="26">
        <f>IF($A124="","",IF($J124="Cancelada","",IF($O124="Cadastro incompleto","Completar campos obrigatórios",IF($O124="Pagamento incompleto","Completar dados do pagamento",IF($O124="Pago com divergência","Revisar diferença de valor",IF(AND($K124&lt;&gt;"",$L124&lt;&gt;"",$M124=""),"Informar referência do comprovante",IF(AND($K124&lt;&gt;"",$L124&lt;&gt;"",$M124&lt;&gt;"",$N124&lt;&gt;"Sim"),"Conferir comprovante",IF($O124="Vencida","Ação imediata",IF($O124="Vence hoje","Vence hoje",IF($O124="A vencer","Preparar pagamento",""))))))))))</f>
        <v/>
      </c>
      <c r="S124" s="20" t="n"/>
    </row>
    <row r="125" ht="31" customHeight="1">
      <c r="A125" s="19" t="n"/>
      <c r="B125" s="20" t="n"/>
      <c r="C125" s="19" t="n"/>
      <c r="D125" s="20" t="n"/>
      <c r="E125" s="36" t="n"/>
      <c r="F125" s="36" t="n"/>
      <c r="G125" s="22" t="n"/>
      <c r="H125" s="19" t="n"/>
      <c r="I125" s="19" t="n"/>
      <c r="J125" s="19" t="n"/>
      <c r="K125" s="36" t="n"/>
      <c r="L125" s="22" t="n"/>
      <c r="M125" s="20" t="n"/>
      <c r="N125" s="19" t="n"/>
      <c r="O125" s="23">
        <f>IF($A125="","",IF($J125="Cancelada","Cancelada",IF(OR($B125="",$C125="",$D125="",$E125="",$F125="",$G125="",$H125="",$I125="",$J125=""),"Cadastro incompleto",IF(OR($K125&lt;&gt;"",$L125&lt;&gt;""),IF(AND($K125&lt;&gt;"",$L125&lt;&gt;""),IF(ABS($L125-$G125)&gt;'Configuração'!$B$4,"Pago com divergência","Pago"),"Pagamento incompleto"),IF($F125&lt;'Configuração'!$B$2,"Vencida",IF($F125='Configuração'!$B$2,"Vence hoje",IF($F125&lt;='Configuração'!$B$2+'Configuração'!$B$3,"A vencer","Programada")))))))</f>
        <v/>
      </c>
      <c r="P125" s="24">
        <f>IF(OR($A125="",$F125="",$J125="Cancelada",AND($K125&lt;&gt;"",$L125&lt;&gt;"")),"",$F125-'Configuração'!$B$2)</f>
        <v/>
      </c>
      <c r="Q125" s="25">
        <f>IF(OR($A125="",$G125="",$K125="",$L125=""),"",$L125-$G125)</f>
        <v/>
      </c>
      <c r="R125" s="26">
        <f>IF($A125="","",IF($J125="Cancelada","",IF($O125="Cadastro incompleto","Completar campos obrigatórios",IF($O125="Pagamento incompleto","Completar dados do pagamento",IF($O125="Pago com divergência","Revisar diferença de valor",IF(AND($K125&lt;&gt;"",$L125&lt;&gt;"",$M125=""),"Informar referência do comprovante",IF(AND($K125&lt;&gt;"",$L125&lt;&gt;"",$M125&lt;&gt;"",$N125&lt;&gt;"Sim"),"Conferir comprovante",IF($O125="Vencida","Ação imediata",IF($O125="Vence hoje","Vence hoje",IF($O125="A vencer","Preparar pagamento",""))))))))))</f>
        <v/>
      </c>
      <c r="S125" s="20" t="n"/>
    </row>
    <row r="126" ht="31" customHeight="1">
      <c r="A126" s="19" t="n"/>
      <c r="B126" s="20" t="n"/>
      <c r="C126" s="19" t="n"/>
      <c r="D126" s="20" t="n"/>
      <c r="E126" s="36" t="n"/>
      <c r="F126" s="36" t="n"/>
      <c r="G126" s="22" t="n"/>
      <c r="H126" s="19" t="n"/>
      <c r="I126" s="19" t="n"/>
      <c r="J126" s="19" t="n"/>
      <c r="K126" s="36" t="n"/>
      <c r="L126" s="22" t="n"/>
      <c r="M126" s="20" t="n"/>
      <c r="N126" s="19" t="n"/>
      <c r="O126" s="23">
        <f>IF($A126="","",IF($J126="Cancelada","Cancelada",IF(OR($B126="",$C126="",$D126="",$E126="",$F126="",$G126="",$H126="",$I126="",$J126=""),"Cadastro incompleto",IF(OR($K126&lt;&gt;"",$L126&lt;&gt;""),IF(AND($K126&lt;&gt;"",$L126&lt;&gt;""),IF(ABS($L126-$G126)&gt;'Configuração'!$B$4,"Pago com divergência","Pago"),"Pagamento incompleto"),IF($F126&lt;'Configuração'!$B$2,"Vencida",IF($F126='Configuração'!$B$2,"Vence hoje",IF($F126&lt;='Configuração'!$B$2+'Configuração'!$B$3,"A vencer","Programada")))))))</f>
        <v/>
      </c>
      <c r="P126" s="24">
        <f>IF(OR($A126="",$F126="",$J126="Cancelada",AND($K126&lt;&gt;"",$L126&lt;&gt;"")),"",$F126-'Configuração'!$B$2)</f>
        <v/>
      </c>
      <c r="Q126" s="25">
        <f>IF(OR($A126="",$G126="",$K126="",$L126=""),"",$L126-$G126)</f>
        <v/>
      </c>
      <c r="R126" s="26">
        <f>IF($A126="","",IF($J126="Cancelada","",IF($O126="Cadastro incompleto","Completar campos obrigatórios",IF($O126="Pagamento incompleto","Completar dados do pagamento",IF($O126="Pago com divergência","Revisar diferença de valor",IF(AND($K126&lt;&gt;"",$L126&lt;&gt;"",$M126=""),"Informar referência do comprovante",IF(AND($K126&lt;&gt;"",$L126&lt;&gt;"",$M126&lt;&gt;"",$N126&lt;&gt;"Sim"),"Conferir comprovante",IF($O126="Vencida","Ação imediata",IF($O126="Vence hoje","Vence hoje",IF($O126="A vencer","Preparar pagamento",""))))))))))</f>
        <v/>
      </c>
      <c r="S126" s="20" t="n"/>
    </row>
    <row r="127" ht="31" customHeight="1">
      <c r="A127" s="19" t="n"/>
      <c r="B127" s="20" t="n"/>
      <c r="C127" s="19" t="n"/>
      <c r="D127" s="20" t="n"/>
      <c r="E127" s="36" t="n"/>
      <c r="F127" s="36" t="n"/>
      <c r="G127" s="22" t="n"/>
      <c r="H127" s="19" t="n"/>
      <c r="I127" s="19" t="n"/>
      <c r="J127" s="19" t="n"/>
      <c r="K127" s="36" t="n"/>
      <c r="L127" s="22" t="n"/>
      <c r="M127" s="20" t="n"/>
      <c r="N127" s="19" t="n"/>
      <c r="O127" s="23">
        <f>IF($A127="","",IF($J127="Cancelada","Cancelada",IF(OR($B127="",$C127="",$D127="",$E127="",$F127="",$G127="",$H127="",$I127="",$J127=""),"Cadastro incompleto",IF(OR($K127&lt;&gt;"",$L127&lt;&gt;""),IF(AND($K127&lt;&gt;"",$L127&lt;&gt;""),IF(ABS($L127-$G127)&gt;'Configuração'!$B$4,"Pago com divergência","Pago"),"Pagamento incompleto"),IF($F127&lt;'Configuração'!$B$2,"Vencida",IF($F127='Configuração'!$B$2,"Vence hoje",IF($F127&lt;='Configuração'!$B$2+'Configuração'!$B$3,"A vencer","Programada")))))))</f>
        <v/>
      </c>
      <c r="P127" s="24">
        <f>IF(OR($A127="",$F127="",$J127="Cancelada",AND($K127&lt;&gt;"",$L127&lt;&gt;"")),"",$F127-'Configuração'!$B$2)</f>
        <v/>
      </c>
      <c r="Q127" s="25">
        <f>IF(OR($A127="",$G127="",$K127="",$L127=""),"",$L127-$G127)</f>
        <v/>
      </c>
      <c r="R127" s="26">
        <f>IF($A127="","",IF($J127="Cancelada","",IF($O127="Cadastro incompleto","Completar campos obrigatórios",IF($O127="Pagamento incompleto","Completar dados do pagamento",IF($O127="Pago com divergência","Revisar diferença de valor",IF(AND($K127&lt;&gt;"",$L127&lt;&gt;"",$M127=""),"Informar referência do comprovante",IF(AND($K127&lt;&gt;"",$L127&lt;&gt;"",$M127&lt;&gt;"",$N127&lt;&gt;"Sim"),"Conferir comprovante",IF($O127="Vencida","Ação imediata",IF($O127="Vence hoje","Vence hoje",IF($O127="A vencer","Preparar pagamento",""))))))))))</f>
        <v/>
      </c>
      <c r="S127" s="20" t="n"/>
    </row>
    <row r="128" ht="31" customHeight="1">
      <c r="A128" s="19" t="n"/>
      <c r="B128" s="20" t="n"/>
      <c r="C128" s="19" t="n"/>
      <c r="D128" s="20" t="n"/>
      <c r="E128" s="36" t="n"/>
      <c r="F128" s="36" t="n"/>
      <c r="G128" s="22" t="n"/>
      <c r="H128" s="19" t="n"/>
      <c r="I128" s="19" t="n"/>
      <c r="J128" s="19" t="n"/>
      <c r="K128" s="36" t="n"/>
      <c r="L128" s="22" t="n"/>
      <c r="M128" s="20" t="n"/>
      <c r="N128" s="19" t="n"/>
      <c r="O128" s="23">
        <f>IF($A128="","",IF($J128="Cancelada","Cancelada",IF(OR($B128="",$C128="",$D128="",$E128="",$F128="",$G128="",$H128="",$I128="",$J128=""),"Cadastro incompleto",IF(OR($K128&lt;&gt;"",$L128&lt;&gt;""),IF(AND($K128&lt;&gt;"",$L128&lt;&gt;""),IF(ABS($L128-$G128)&gt;'Configuração'!$B$4,"Pago com divergência","Pago"),"Pagamento incompleto"),IF($F128&lt;'Configuração'!$B$2,"Vencida",IF($F128='Configuração'!$B$2,"Vence hoje",IF($F128&lt;='Configuração'!$B$2+'Configuração'!$B$3,"A vencer","Programada")))))))</f>
        <v/>
      </c>
      <c r="P128" s="24">
        <f>IF(OR($A128="",$F128="",$J128="Cancelada",AND($K128&lt;&gt;"",$L128&lt;&gt;"")),"",$F128-'Configuração'!$B$2)</f>
        <v/>
      </c>
      <c r="Q128" s="25">
        <f>IF(OR($A128="",$G128="",$K128="",$L128=""),"",$L128-$G128)</f>
        <v/>
      </c>
      <c r="R128" s="26">
        <f>IF($A128="","",IF($J128="Cancelada","",IF($O128="Cadastro incompleto","Completar campos obrigatórios",IF($O128="Pagamento incompleto","Completar dados do pagamento",IF($O128="Pago com divergência","Revisar diferença de valor",IF(AND($K128&lt;&gt;"",$L128&lt;&gt;"",$M128=""),"Informar referência do comprovante",IF(AND($K128&lt;&gt;"",$L128&lt;&gt;"",$M128&lt;&gt;"",$N128&lt;&gt;"Sim"),"Conferir comprovante",IF($O128="Vencida","Ação imediata",IF($O128="Vence hoje","Vence hoje",IF($O128="A vencer","Preparar pagamento",""))))))))))</f>
        <v/>
      </c>
      <c r="S128" s="20" t="n"/>
    </row>
    <row r="129" ht="31" customHeight="1">
      <c r="A129" s="19" t="n"/>
      <c r="B129" s="20" t="n"/>
      <c r="C129" s="19" t="n"/>
      <c r="D129" s="20" t="n"/>
      <c r="E129" s="36" t="n"/>
      <c r="F129" s="36" t="n"/>
      <c r="G129" s="22" t="n"/>
      <c r="H129" s="19" t="n"/>
      <c r="I129" s="19" t="n"/>
      <c r="J129" s="19" t="n"/>
      <c r="K129" s="36" t="n"/>
      <c r="L129" s="22" t="n"/>
      <c r="M129" s="20" t="n"/>
      <c r="N129" s="19" t="n"/>
      <c r="O129" s="23">
        <f>IF($A129="","",IF($J129="Cancelada","Cancelada",IF(OR($B129="",$C129="",$D129="",$E129="",$F129="",$G129="",$H129="",$I129="",$J129=""),"Cadastro incompleto",IF(OR($K129&lt;&gt;"",$L129&lt;&gt;""),IF(AND($K129&lt;&gt;"",$L129&lt;&gt;""),IF(ABS($L129-$G129)&gt;'Configuração'!$B$4,"Pago com divergência","Pago"),"Pagamento incompleto"),IF($F129&lt;'Configuração'!$B$2,"Vencida",IF($F129='Configuração'!$B$2,"Vence hoje",IF($F129&lt;='Configuração'!$B$2+'Configuração'!$B$3,"A vencer","Programada")))))))</f>
        <v/>
      </c>
      <c r="P129" s="24">
        <f>IF(OR($A129="",$F129="",$J129="Cancelada",AND($K129&lt;&gt;"",$L129&lt;&gt;"")),"",$F129-'Configuração'!$B$2)</f>
        <v/>
      </c>
      <c r="Q129" s="25">
        <f>IF(OR($A129="",$G129="",$K129="",$L129=""),"",$L129-$G129)</f>
        <v/>
      </c>
      <c r="R129" s="26">
        <f>IF($A129="","",IF($J129="Cancelada","",IF($O129="Cadastro incompleto","Completar campos obrigatórios",IF($O129="Pagamento incompleto","Completar dados do pagamento",IF($O129="Pago com divergência","Revisar diferença de valor",IF(AND($K129&lt;&gt;"",$L129&lt;&gt;"",$M129=""),"Informar referência do comprovante",IF(AND($K129&lt;&gt;"",$L129&lt;&gt;"",$M129&lt;&gt;"",$N129&lt;&gt;"Sim"),"Conferir comprovante",IF($O129="Vencida","Ação imediata",IF($O129="Vence hoje","Vence hoje",IF($O129="A vencer","Preparar pagamento",""))))))))))</f>
        <v/>
      </c>
      <c r="S129" s="20" t="n"/>
    </row>
    <row r="130" ht="31" customHeight="1">
      <c r="A130" s="19" t="n"/>
      <c r="B130" s="20" t="n"/>
      <c r="C130" s="19" t="n"/>
      <c r="D130" s="20" t="n"/>
      <c r="E130" s="36" t="n"/>
      <c r="F130" s="36" t="n"/>
      <c r="G130" s="22" t="n"/>
      <c r="H130" s="19" t="n"/>
      <c r="I130" s="19" t="n"/>
      <c r="J130" s="19" t="n"/>
      <c r="K130" s="36" t="n"/>
      <c r="L130" s="22" t="n"/>
      <c r="M130" s="20" t="n"/>
      <c r="N130" s="19" t="n"/>
      <c r="O130" s="23">
        <f>IF($A130="","",IF($J130="Cancelada","Cancelada",IF(OR($B130="",$C130="",$D130="",$E130="",$F130="",$G130="",$H130="",$I130="",$J130=""),"Cadastro incompleto",IF(OR($K130&lt;&gt;"",$L130&lt;&gt;""),IF(AND($K130&lt;&gt;"",$L130&lt;&gt;""),IF(ABS($L130-$G130)&gt;'Configuração'!$B$4,"Pago com divergência","Pago"),"Pagamento incompleto"),IF($F130&lt;'Configuração'!$B$2,"Vencida",IF($F130='Configuração'!$B$2,"Vence hoje",IF($F130&lt;='Configuração'!$B$2+'Configuração'!$B$3,"A vencer","Programada")))))))</f>
        <v/>
      </c>
      <c r="P130" s="24">
        <f>IF(OR($A130="",$F130="",$J130="Cancelada",AND($K130&lt;&gt;"",$L130&lt;&gt;"")),"",$F130-'Configuração'!$B$2)</f>
        <v/>
      </c>
      <c r="Q130" s="25">
        <f>IF(OR($A130="",$G130="",$K130="",$L130=""),"",$L130-$G130)</f>
        <v/>
      </c>
      <c r="R130" s="26">
        <f>IF($A130="","",IF($J130="Cancelada","",IF($O130="Cadastro incompleto","Completar campos obrigatórios",IF($O130="Pagamento incompleto","Completar dados do pagamento",IF($O130="Pago com divergência","Revisar diferença de valor",IF(AND($K130&lt;&gt;"",$L130&lt;&gt;"",$M130=""),"Informar referência do comprovante",IF(AND($K130&lt;&gt;"",$L130&lt;&gt;"",$M130&lt;&gt;"",$N130&lt;&gt;"Sim"),"Conferir comprovante",IF($O130="Vencida","Ação imediata",IF($O130="Vence hoje","Vence hoje",IF($O130="A vencer","Preparar pagamento",""))))))))))</f>
        <v/>
      </c>
      <c r="S130" s="20" t="n"/>
    </row>
    <row r="131" ht="31" customHeight="1">
      <c r="A131" s="19" t="n"/>
      <c r="B131" s="20" t="n"/>
      <c r="C131" s="19" t="n"/>
      <c r="D131" s="20" t="n"/>
      <c r="E131" s="36" t="n"/>
      <c r="F131" s="36" t="n"/>
      <c r="G131" s="22" t="n"/>
      <c r="H131" s="19" t="n"/>
      <c r="I131" s="19" t="n"/>
      <c r="J131" s="19" t="n"/>
      <c r="K131" s="36" t="n"/>
      <c r="L131" s="22" t="n"/>
      <c r="M131" s="20" t="n"/>
      <c r="N131" s="19" t="n"/>
      <c r="O131" s="23">
        <f>IF($A131="","",IF($J131="Cancelada","Cancelada",IF(OR($B131="",$C131="",$D131="",$E131="",$F131="",$G131="",$H131="",$I131="",$J131=""),"Cadastro incompleto",IF(OR($K131&lt;&gt;"",$L131&lt;&gt;""),IF(AND($K131&lt;&gt;"",$L131&lt;&gt;""),IF(ABS($L131-$G131)&gt;'Configuração'!$B$4,"Pago com divergência","Pago"),"Pagamento incompleto"),IF($F131&lt;'Configuração'!$B$2,"Vencida",IF($F131='Configuração'!$B$2,"Vence hoje",IF($F131&lt;='Configuração'!$B$2+'Configuração'!$B$3,"A vencer","Programada")))))))</f>
        <v/>
      </c>
      <c r="P131" s="24">
        <f>IF(OR($A131="",$F131="",$J131="Cancelada",AND($K131&lt;&gt;"",$L131&lt;&gt;"")),"",$F131-'Configuração'!$B$2)</f>
        <v/>
      </c>
      <c r="Q131" s="25">
        <f>IF(OR($A131="",$G131="",$K131="",$L131=""),"",$L131-$G131)</f>
        <v/>
      </c>
      <c r="R131" s="26">
        <f>IF($A131="","",IF($J131="Cancelada","",IF($O131="Cadastro incompleto","Completar campos obrigatórios",IF($O131="Pagamento incompleto","Completar dados do pagamento",IF($O131="Pago com divergência","Revisar diferença de valor",IF(AND($K131&lt;&gt;"",$L131&lt;&gt;"",$M131=""),"Informar referência do comprovante",IF(AND($K131&lt;&gt;"",$L131&lt;&gt;"",$M131&lt;&gt;"",$N131&lt;&gt;"Sim"),"Conferir comprovante",IF($O131="Vencida","Ação imediata",IF($O131="Vence hoje","Vence hoje",IF($O131="A vencer","Preparar pagamento",""))))))))))</f>
        <v/>
      </c>
      <c r="S131" s="20" t="n"/>
    </row>
    <row r="132" ht="31" customHeight="1">
      <c r="A132" s="19" t="n"/>
      <c r="B132" s="20" t="n"/>
      <c r="C132" s="19" t="n"/>
      <c r="D132" s="20" t="n"/>
      <c r="E132" s="36" t="n"/>
      <c r="F132" s="36" t="n"/>
      <c r="G132" s="22" t="n"/>
      <c r="H132" s="19" t="n"/>
      <c r="I132" s="19" t="n"/>
      <c r="J132" s="19" t="n"/>
      <c r="K132" s="36" t="n"/>
      <c r="L132" s="22" t="n"/>
      <c r="M132" s="20" t="n"/>
      <c r="N132" s="19" t="n"/>
      <c r="O132" s="23">
        <f>IF($A132="","",IF($J132="Cancelada","Cancelada",IF(OR($B132="",$C132="",$D132="",$E132="",$F132="",$G132="",$H132="",$I132="",$J132=""),"Cadastro incompleto",IF(OR($K132&lt;&gt;"",$L132&lt;&gt;""),IF(AND($K132&lt;&gt;"",$L132&lt;&gt;""),IF(ABS($L132-$G132)&gt;'Configuração'!$B$4,"Pago com divergência","Pago"),"Pagamento incompleto"),IF($F132&lt;'Configuração'!$B$2,"Vencida",IF($F132='Configuração'!$B$2,"Vence hoje",IF($F132&lt;='Configuração'!$B$2+'Configuração'!$B$3,"A vencer","Programada")))))))</f>
        <v/>
      </c>
      <c r="P132" s="24">
        <f>IF(OR($A132="",$F132="",$J132="Cancelada",AND($K132&lt;&gt;"",$L132&lt;&gt;"")),"",$F132-'Configuração'!$B$2)</f>
        <v/>
      </c>
      <c r="Q132" s="25">
        <f>IF(OR($A132="",$G132="",$K132="",$L132=""),"",$L132-$G132)</f>
        <v/>
      </c>
      <c r="R132" s="26">
        <f>IF($A132="","",IF($J132="Cancelada","",IF($O132="Cadastro incompleto","Completar campos obrigatórios",IF($O132="Pagamento incompleto","Completar dados do pagamento",IF($O132="Pago com divergência","Revisar diferença de valor",IF(AND($K132&lt;&gt;"",$L132&lt;&gt;"",$M132=""),"Informar referência do comprovante",IF(AND($K132&lt;&gt;"",$L132&lt;&gt;"",$M132&lt;&gt;"",$N132&lt;&gt;"Sim"),"Conferir comprovante",IF($O132="Vencida","Ação imediata",IF($O132="Vence hoje","Vence hoje",IF($O132="A vencer","Preparar pagamento",""))))))))))</f>
        <v/>
      </c>
      <c r="S132" s="20" t="n"/>
    </row>
    <row r="133" ht="31" customHeight="1">
      <c r="A133" s="19" t="n"/>
      <c r="B133" s="20" t="n"/>
      <c r="C133" s="19" t="n"/>
      <c r="D133" s="20" t="n"/>
      <c r="E133" s="36" t="n"/>
      <c r="F133" s="36" t="n"/>
      <c r="G133" s="22" t="n"/>
      <c r="H133" s="19" t="n"/>
      <c r="I133" s="19" t="n"/>
      <c r="J133" s="19" t="n"/>
      <c r="K133" s="36" t="n"/>
      <c r="L133" s="22" t="n"/>
      <c r="M133" s="20" t="n"/>
      <c r="N133" s="19" t="n"/>
      <c r="O133" s="23">
        <f>IF($A133="","",IF($J133="Cancelada","Cancelada",IF(OR($B133="",$C133="",$D133="",$E133="",$F133="",$G133="",$H133="",$I133="",$J133=""),"Cadastro incompleto",IF(OR($K133&lt;&gt;"",$L133&lt;&gt;""),IF(AND($K133&lt;&gt;"",$L133&lt;&gt;""),IF(ABS($L133-$G133)&gt;'Configuração'!$B$4,"Pago com divergência","Pago"),"Pagamento incompleto"),IF($F133&lt;'Configuração'!$B$2,"Vencida",IF($F133='Configuração'!$B$2,"Vence hoje",IF($F133&lt;='Configuração'!$B$2+'Configuração'!$B$3,"A vencer","Programada")))))))</f>
        <v/>
      </c>
      <c r="P133" s="24">
        <f>IF(OR($A133="",$F133="",$J133="Cancelada",AND($K133&lt;&gt;"",$L133&lt;&gt;"")),"",$F133-'Configuração'!$B$2)</f>
        <v/>
      </c>
      <c r="Q133" s="25">
        <f>IF(OR($A133="",$G133="",$K133="",$L133=""),"",$L133-$G133)</f>
        <v/>
      </c>
      <c r="R133" s="26">
        <f>IF($A133="","",IF($J133="Cancelada","",IF($O133="Cadastro incompleto","Completar campos obrigatórios",IF($O133="Pagamento incompleto","Completar dados do pagamento",IF($O133="Pago com divergência","Revisar diferença de valor",IF(AND($K133&lt;&gt;"",$L133&lt;&gt;"",$M133=""),"Informar referência do comprovante",IF(AND($K133&lt;&gt;"",$L133&lt;&gt;"",$M133&lt;&gt;"",$N133&lt;&gt;"Sim"),"Conferir comprovante",IF($O133="Vencida","Ação imediata",IF($O133="Vence hoje","Vence hoje",IF($O133="A vencer","Preparar pagamento",""))))))))))</f>
        <v/>
      </c>
      <c r="S133" s="20" t="n"/>
    </row>
    <row r="134" ht="31" customHeight="1">
      <c r="A134" s="19" t="n"/>
      <c r="B134" s="20" t="n"/>
      <c r="C134" s="19" t="n"/>
      <c r="D134" s="20" t="n"/>
      <c r="E134" s="36" t="n"/>
      <c r="F134" s="36" t="n"/>
      <c r="G134" s="22" t="n"/>
      <c r="H134" s="19" t="n"/>
      <c r="I134" s="19" t="n"/>
      <c r="J134" s="19" t="n"/>
      <c r="K134" s="36" t="n"/>
      <c r="L134" s="22" t="n"/>
      <c r="M134" s="20" t="n"/>
      <c r="N134" s="19" t="n"/>
      <c r="O134" s="23">
        <f>IF($A134="","",IF($J134="Cancelada","Cancelada",IF(OR($B134="",$C134="",$D134="",$E134="",$F134="",$G134="",$H134="",$I134="",$J134=""),"Cadastro incompleto",IF(OR($K134&lt;&gt;"",$L134&lt;&gt;""),IF(AND($K134&lt;&gt;"",$L134&lt;&gt;""),IF(ABS($L134-$G134)&gt;'Configuração'!$B$4,"Pago com divergência","Pago"),"Pagamento incompleto"),IF($F134&lt;'Configuração'!$B$2,"Vencida",IF($F134='Configuração'!$B$2,"Vence hoje",IF($F134&lt;='Configuração'!$B$2+'Configuração'!$B$3,"A vencer","Programada")))))))</f>
        <v/>
      </c>
      <c r="P134" s="24">
        <f>IF(OR($A134="",$F134="",$J134="Cancelada",AND($K134&lt;&gt;"",$L134&lt;&gt;"")),"",$F134-'Configuração'!$B$2)</f>
        <v/>
      </c>
      <c r="Q134" s="25">
        <f>IF(OR($A134="",$G134="",$K134="",$L134=""),"",$L134-$G134)</f>
        <v/>
      </c>
      <c r="R134" s="26">
        <f>IF($A134="","",IF($J134="Cancelada","",IF($O134="Cadastro incompleto","Completar campos obrigatórios",IF($O134="Pagamento incompleto","Completar dados do pagamento",IF($O134="Pago com divergência","Revisar diferença de valor",IF(AND($K134&lt;&gt;"",$L134&lt;&gt;"",$M134=""),"Informar referência do comprovante",IF(AND($K134&lt;&gt;"",$L134&lt;&gt;"",$M134&lt;&gt;"",$N134&lt;&gt;"Sim"),"Conferir comprovante",IF($O134="Vencida","Ação imediata",IF($O134="Vence hoje","Vence hoje",IF($O134="A vencer","Preparar pagamento",""))))))))))</f>
        <v/>
      </c>
      <c r="S134" s="20" t="n"/>
    </row>
    <row r="135" ht="31" customHeight="1">
      <c r="A135" s="19" t="n"/>
      <c r="B135" s="20" t="n"/>
      <c r="C135" s="19" t="n"/>
      <c r="D135" s="20" t="n"/>
      <c r="E135" s="36" t="n"/>
      <c r="F135" s="36" t="n"/>
      <c r="G135" s="22" t="n"/>
      <c r="H135" s="19" t="n"/>
      <c r="I135" s="19" t="n"/>
      <c r="J135" s="19" t="n"/>
      <c r="K135" s="36" t="n"/>
      <c r="L135" s="22" t="n"/>
      <c r="M135" s="20" t="n"/>
      <c r="N135" s="19" t="n"/>
      <c r="O135" s="23">
        <f>IF($A135="","",IF($J135="Cancelada","Cancelada",IF(OR($B135="",$C135="",$D135="",$E135="",$F135="",$G135="",$H135="",$I135="",$J135=""),"Cadastro incompleto",IF(OR($K135&lt;&gt;"",$L135&lt;&gt;""),IF(AND($K135&lt;&gt;"",$L135&lt;&gt;""),IF(ABS($L135-$G135)&gt;'Configuração'!$B$4,"Pago com divergência","Pago"),"Pagamento incompleto"),IF($F135&lt;'Configuração'!$B$2,"Vencida",IF($F135='Configuração'!$B$2,"Vence hoje",IF($F135&lt;='Configuração'!$B$2+'Configuração'!$B$3,"A vencer","Programada")))))))</f>
        <v/>
      </c>
      <c r="P135" s="24">
        <f>IF(OR($A135="",$F135="",$J135="Cancelada",AND($K135&lt;&gt;"",$L135&lt;&gt;"")),"",$F135-'Configuração'!$B$2)</f>
        <v/>
      </c>
      <c r="Q135" s="25">
        <f>IF(OR($A135="",$G135="",$K135="",$L135=""),"",$L135-$G135)</f>
        <v/>
      </c>
      <c r="R135" s="26">
        <f>IF($A135="","",IF($J135="Cancelada","",IF($O135="Cadastro incompleto","Completar campos obrigatórios",IF($O135="Pagamento incompleto","Completar dados do pagamento",IF($O135="Pago com divergência","Revisar diferença de valor",IF(AND($K135&lt;&gt;"",$L135&lt;&gt;"",$M135=""),"Informar referência do comprovante",IF(AND($K135&lt;&gt;"",$L135&lt;&gt;"",$M135&lt;&gt;"",$N135&lt;&gt;"Sim"),"Conferir comprovante",IF($O135="Vencida","Ação imediata",IF($O135="Vence hoje","Vence hoje",IF($O135="A vencer","Preparar pagamento",""))))))))))</f>
        <v/>
      </c>
      <c r="S135" s="20" t="n"/>
    </row>
    <row r="136" ht="31" customHeight="1">
      <c r="A136" s="19" t="n"/>
      <c r="B136" s="20" t="n"/>
      <c r="C136" s="19" t="n"/>
      <c r="D136" s="20" t="n"/>
      <c r="E136" s="36" t="n"/>
      <c r="F136" s="36" t="n"/>
      <c r="G136" s="22" t="n"/>
      <c r="H136" s="19" t="n"/>
      <c r="I136" s="19" t="n"/>
      <c r="J136" s="19" t="n"/>
      <c r="K136" s="36" t="n"/>
      <c r="L136" s="22" t="n"/>
      <c r="M136" s="20" t="n"/>
      <c r="N136" s="19" t="n"/>
      <c r="O136" s="23">
        <f>IF($A136="","",IF($J136="Cancelada","Cancelada",IF(OR($B136="",$C136="",$D136="",$E136="",$F136="",$G136="",$H136="",$I136="",$J136=""),"Cadastro incompleto",IF(OR($K136&lt;&gt;"",$L136&lt;&gt;""),IF(AND($K136&lt;&gt;"",$L136&lt;&gt;""),IF(ABS($L136-$G136)&gt;'Configuração'!$B$4,"Pago com divergência","Pago"),"Pagamento incompleto"),IF($F136&lt;'Configuração'!$B$2,"Vencida",IF($F136='Configuração'!$B$2,"Vence hoje",IF($F136&lt;='Configuração'!$B$2+'Configuração'!$B$3,"A vencer","Programada")))))))</f>
        <v/>
      </c>
      <c r="P136" s="24">
        <f>IF(OR($A136="",$F136="",$J136="Cancelada",AND($K136&lt;&gt;"",$L136&lt;&gt;"")),"",$F136-'Configuração'!$B$2)</f>
        <v/>
      </c>
      <c r="Q136" s="25">
        <f>IF(OR($A136="",$G136="",$K136="",$L136=""),"",$L136-$G136)</f>
        <v/>
      </c>
      <c r="R136" s="26">
        <f>IF($A136="","",IF($J136="Cancelada","",IF($O136="Cadastro incompleto","Completar campos obrigatórios",IF($O136="Pagamento incompleto","Completar dados do pagamento",IF($O136="Pago com divergência","Revisar diferença de valor",IF(AND($K136&lt;&gt;"",$L136&lt;&gt;"",$M136=""),"Informar referência do comprovante",IF(AND($K136&lt;&gt;"",$L136&lt;&gt;"",$M136&lt;&gt;"",$N136&lt;&gt;"Sim"),"Conferir comprovante",IF($O136="Vencida","Ação imediata",IF($O136="Vence hoje","Vence hoje",IF($O136="A vencer","Preparar pagamento",""))))))))))</f>
        <v/>
      </c>
      <c r="S136" s="20" t="n"/>
    </row>
    <row r="137" ht="31" customHeight="1">
      <c r="A137" s="19" t="n"/>
      <c r="B137" s="20" t="n"/>
      <c r="C137" s="19" t="n"/>
      <c r="D137" s="20" t="n"/>
      <c r="E137" s="36" t="n"/>
      <c r="F137" s="36" t="n"/>
      <c r="G137" s="22" t="n"/>
      <c r="H137" s="19" t="n"/>
      <c r="I137" s="19" t="n"/>
      <c r="J137" s="19" t="n"/>
      <c r="K137" s="36" t="n"/>
      <c r="L137" s="22" t="n"/>
      <c r="M137" s="20" t="n"/>
      <c r="N137" s="19" t="n"/>
      <c r="O137" s="23">
        <f>IF($A137="","",IF($J137="Cancelada","Cancelada",IF(OR($B137="",$C137="",$D137="",$E137="",$F137="",$G137="",$H137="",$I137="",$J137=""),"Cadastro incompleto",IF(OR($K137&lt;&gt;"",$L137&lt;&gt;""),IF(AND($K137&lt;&gt;"",$L137&lt;&gt;""),IF(ABS($L137-$G137)&gt;'Configuração'!$B$4,"Pago com divergência","Pago"),"Pagamento incompleto"),IF($F137&lt;'Configuração'!$B$2,"Vencida",IF($F137='Configuração'!$B$2,"Vence hoje",IF($F137&lt;='Configuração'!$B$2+'Configuração'!$B$3,"A vencer","Programada")))))))</f>
        <v/>
      </c>
      <c r="P137" s="24">
        <f>IF(OR($A137="",$F137="",$J137="Cancelada",AND($K137&lt;&gt;"",$L137&lt;&gt;"")),"",$F137-'Configuração'!$B$2)</f>
        <v/>
      </c>
      <c r="Q137" s="25">
        <f>IF(OR($A137="",$G137="",$K137="",$L137=""),"",$L137-$G137)</f>
        <v/>
      </c>
      <c r="R137" s="26">
        <f>IF($A137="","",IF($J137="Cancelada","",IF($O137="Cadastro incompleto","Completar campos obrigatórios",IF($O137="Pagamento incompleto","Completar dados do pagamento",IF($O137="Pago com divergência","Revisar diferença de valor",IF(AND($K137&lt;&gt;"",$L137&lt;&gt;"",$M137=""),"Informar referência do comprovante",IF(AND($K137&lt;&gt;"",$L137&lt;&gt;"",$M137&lt;&gt;"",$N137&lt;&gt;"Sim"),"Conferir comprovante",IF($O137="Vencida","Ação imediata",IF($O137="Vence hoje","Vence hoje",IF($O137="A vencer","Preparar pagamento",""))))))))))</f>
        <v/>
      </c>
      <c r="S137" s="20" t="n"/>
    </row>
    <row r="138" ht="31" customHeight="1">
      <c r="A138" s="19" t="n"/>
      <c r="B138" s="20" t="n"/>
      <c r="C138" s="19" t="n"/>
      <c r="D138" s="20" t="n"/>
      <c r="E138" s="36" t="n"/>
      <c r="F138" s="36" t="n"/>
      <c r="G138" s="22" t="n"/>
      <c r="H138" s="19" t="n"/>
      <c r="I138" s="19" t="n"/>
      <c r="J138" s="19" t="n"/>
      <c r="K138" s="36" t="n"/>
      <c r="L138" s="22" t="n"/>
      <c r="M138" s="20" t="n"/>
      <c r="N138" s="19" t="n"/>
      <c r="O138" s="23">
        <f>IF($A138="","",IF($J138="Cancelada","Cancelada",IF(OR($B138="",$C138="",$D138="",$E138="",$F138="",$G138="",$H138="",$I138="",$J138=""),"Cadastro incompleto",IF(OR($K138&lt;&gt;"",$L138&lt;&gt;""),IF(AND($K138&lt;&gt;"",$L138&lt;&gt;""),IF(ABS($L138-$G138)&gt;'Configuração'!$B$4,"Pago com divergência","Pago"),"Pagamento incompleto"),IF($F138&lt;'Configuração'!$B$2,"Vencida",IF($F138='Configuração'!$B$2,"Vence hoje",IF($F138&lt;='Configuração'!$B$2+'Configuração'!$B$3,"A vencer","Programada")))))))</f>
        <v/>
      </c>
      <c r="P138" s="24">
        <f>IF(OR($A138="",$F138="",$J138="Cancelada",AND($K138&lt;&gt;"",$L138&lt;&gt;"")),"",$F138-'Configuração'!$B$2)</f>
        <v/>
      </c>
      <c r="Q138" s="25">
        <f>IF(OR($A138="",$G138="",$K138="",$L138=""),"",$L138-$G138)</f>
        <v/>
      </c>
      <c r="R138" s="26">
        <f>IF($A138="","",IF($J138="Cancelada","",IF($O138="Cadastro incompleto","Completar campos obrigatórios",IF($O138="Pagamento incompleto","Completar dados do pagamento",IF($O138="Pago com divergência","Revisar diferença de valor",IF(AND($K138&lt;&gt;"",$L138&lt;&gt;"",$M138=""),"Informar referência do comprovante",IF(AND($K138&lt;&gt;"",$L138&lt;&gt;"",$M138&lt;&gt;"",$N138&lt;&gt;"Sim"),"Conferir comprovante",IF($O138="Vencida","Ação imediata",IF($O138="Vence hoje","Vence hoje",IF($O138="A vencer","Preparar pagamento",""))))))))))</f>
        <v/>
      </c>
      <c r="S138" s="20" t="n"/>
    </row>
    <row r="139" ht="31" customHeight="1">
      <c r="A139" s="19" t="n"/>
      <c r="B139" s="20" t="n"/>
      <c r="C139" s="19" t="n"/>
      <c r="D139" s="20" t="n"/>
      <c r="E139" s="36" t="n"/>
      <c r="F139" s="36" t="n"/>
      <c r="G139" s="22" t="n"/>
      <c r="H139" s="19" t="n"/>
      <c r="I139" s="19" t="n"/>
      <c r="J139" s="19" t="n"/>
      <c r="K139" s="36" t="n"/>
      <c r="L139" s="22" t="n"/>
      <c r="M139" s="20" t="n"/>
      <c r="N139" s="19" t="n"/>
      <c r="O139" s="23">
        <f>IF($A139="","",IF($J139="Cancelada","Cancelada",IF(OR($B139="",$C139="",$D139="",$E139="",$F139="",$G139="",$H139="",$I139="",$J139=""),"Cadastro incompleto",IF(OR($K139&lt;&gt;"",$L139&lt;&gt;""),IF(AND($K139&lt;&gt;"",$L139&lt;&gt;""),IF(ABS($L139-$G139)&gt;'Configuração'!$B$4,"Pago com divergência","Pago"),"Pagamento incompleto"),IF($F139&lt;'Configuração'!$B$2,"Vencida",IF($F139='Configuração'!$B$2,"Vence hoje",IF($F139&lt;='Configuração'!$B$2+'Configuração'!$B$3,"A vencer","Programada")))))))</f>
        <v/>
      </c>
      <c r="P139" s="24">
        <f>IF(OR($A139="",$F139="",$J139="Cancelada",AND($K139&lt;&gt;"",$L139&lt;&gt;"")),"",$F139-'Configuração'!$B$2)</f>
        <v/>
      </c>
      <c r="Q139" s="25">
        <f>IF(OR($A139="",$G139="",$K139="",$L139=""),"",$L139-$G139)</f>
        <v/>
      </c>
      <c r="R139" s="26">
        <f>IF($A139="","",IF($J139="Cancelada","",IF($O139="Cadastro incompleto","Completar campos obrigatórios",IF($O139="Pagamento incompleto","Completar dados do pagamento",IF($O139="Pago com divergência","Revisar diferença de valor",IF(AND($K139&lt;&gt;"",$L139&lt;&gt;"",$M139=""),"Informar referência do comprovante",IF(AND($K139&lt;&gt;"",$L139&lt;&gt;"",$M139&lt;&gt;"",$N139&lt;&gt;"Sim"),"Conferir comprovante",IF($O139="Vencida","Ação imediata",IF($O139="Vence hoje","Vence hoje",IF($O139="A vencer","Preparar pagamento",""))))))))))</f>
        <v/>
      </c>
      <c r="S139" s="20" t="n"/>
    </row>
    <row r="140" ht="31" customHeight="1">
      <c r="A140" s="19" t="n"/>
      <c r="B140" s="20" t="n"/>
      <c r="C140" s="19" t="n"/>
      <c r="D140" s="20" t="n"/>
      <c r="E140" s="36" t="n"/>
      <c r="F140" s="36" t="n"/>
      <c r="G140" s="22" t="n"/>
      <c r="H140" s="19" t="n"/>
      <c r="I140" s="19" t="n"/>
      <c r="J140" s="19" t="n"/>
      <c r="K140" s="36" t="n"/>
      <c r="L140" s="22" t="n"/>
      <c r="M140" s="20" t="n"/>
      <c r="N140" s="19" t="n"/>
      <c r="O140" s="23">
        <f>IF($A140="","",IF($J140="Cancelada","Cancelada",IF(OR($B140="",$C140="",$D140="",$E140="",$F140="",$G140="",$H140="",$I140="",$J140=""),"Cadastro incompleto",IF(OR($K140&lt;&gt;"",$L140&lt;&gt;""),IF(AND($K140&lt;&gt;"",$L140&lt;&gt;""),IF(ABS($L140-$G140)&gt;'Configuração'!$B$4,"Pago com divergência","Pago"),"Pagamento incompleto"),IF($F140&lt;'Configuração'!$B$2,"Vencida",IF($F140='Configuração'!$B$2,"Vence hoje",IF($F140&lt;='Configuração'!$B$2+'Configuração'!$B$3,"A vencer","Programada")))))))</f>
        <v/>
      </c>
      <c r="P140" s="24">
        <f>IF(OR($A140="",$F140="",$J140="Cancelada",AND($K140&lt;&gt;"",$L140&lt;&gt;"")),"",$F140-'Configuração'!$B$2)</f>
        <v/>
      </c>
      <c r="Q140" s="25">
        <f>IF(OR($A140="",$G140="",$K140="",$L140=""),"",$L140-$G140)</f>
        <v/>
      </c>
      <c r="R140" s="26">
        <f>IF($A140="","",IF($J140="Cancelada","",IF($O140="Cadastro incompleto","Completar campos obrigatórios",IF($O140="Pagamento incompleto","Completar dados do pagamento",IF($O140="Pago com divergência","Revisar diferença de valor",IF(AND($K140&lt;&gt;"",$L140&lt;&gt;"",$M140=""),"Informar referência do comprovante",IF(AND($K140&lt;&gt;"",$L140&lt;&gt;"",$M140&lt;&gt;"",$N140&lt;&gt;"Sim"),"Conferir comprovante",IF($O140="Vencida","Ação imediata",IF($O140="Vence hoje","Vence hoje",IF($O140="A vencer","Preparar pagamento",""))))))))))</f>
        <v/>
      </c>
      <c r="S140" s="20" t="n"/>
    </row>
    <row r="141" ht="31" customHeight="1">
      <c r="A141" s="19" t="n"/>
      <c r="B141" s="20" t="n"/>
      <c r="C141" s="19" t="n"/>
      <c r="D141" s="20" t="n"/>
      <c r="E141" s="36" t="n"/>
      <c r="F141" s="36" t="n"/>
      <c r="G141" s="22" t="n"/>
      <c r="H141" s="19" t="n"/>
      <c r="I141" s="19" t="n"/>
      <c r="J141" s="19" t="n"/>
      <c r="K141" s="36" t="n"/>
      <c r="L141" s="22" t="n"/>
      <c r="M141" s="20" t="n"/>
      <c r="N141" s="19" t="n"/>
      <c r="O141" s="23">
        <f>IF($A141="","",IF($J141="Cancelada","Cancelada",IF(OR($B141="",$C141="",$D141="",$E141="",$F141="",$G141="",$H141="",$I141="",$J141=""),"Cadastro incompleto",IF(OR($K141&lt;&gt;"",$L141&lt;&gt;""),IF(AND($K141&lt;&gt;"",$L141&lt;&gt;""),IF(ABS($L141-$G141)&gt;'Configuração'!$B$4,"Pago com divergência","Pago"),"Pagamento incompleto"),IF($F141&lt;'Configuração'!$B$2,"Vencida",IF($F141='Configuração'!$B$2,"Vence hoje",IF($F141&lt;='Configuração'!$B$2+'Configuração'!$B$3,"A vencer","Programada")))))))</f>
        <v/>
      </c>
      <c r="P141" s="24">
        <f>IF(OR($A141="",$F141="",$J141="Cancelada",AND($K141&lt;&gt;"",$L141&lt;&gt;"")),"",$F141-'Configuração'!$B$2)</f>
        <v/>
      </c>
      <c r="Q141" s="25">
        <f>IF(OR($A141="",$G141="",$K141="",$L141=""),"",$L141-$G141)</f>
        <v/>
      </c>
      <c r="R141" s="26">
        <f>IF($A141="","",IF($J141="Cancelada","",IF($O141="Cadastro incompleto","Completar campos obrigatórios",IF($O141="Pagamento incompleto","Completar dados do pagamento",IF($O141="Pago com divergência","Revisar diferença de valor",IF(AND($K141&lt;&gt;"",$L141&lt;&gt;"",$M141=""),"Informar referência do comprovante",IF(AND($K141&lt;&gt;"",$L141&lt;&gt;"",$M141&lt;&gt;"",$N141&lt;&gt;"Sim"),"Conferir comprovante",IF($O141="Vencida","Ação imediata",IF($O141="Vence hoje","Vence hoje",IF($O141="A vencer","Preparar pagamento",""))))))))))</f>
        <v/>
      </c>
      <c r="S141" s="20" t="n"/>
    </row>
    <row r="142" ht="31" customHeight="1">
      <c r="A142" s="19" t="n"/>
      <c r="B142" s="20" t="n"/>
      <c r="C142" s="19" t="n"/>
      <c r="D142" s="20" t="n"/>
      <c r="E142" s="36" t="n"/>
      <c r="F142" s="36" t="n"/>
      <c r="G142" s="22" t="n"/>
      <c r="H142" s="19" t="n"/>
      <c r="I142" s="19" t="n"/>
      <c r="J142" s="19" t="n"/>
      <c r="K142" s="36" t="n"/>
      <c r="L142" s="22" t="n"/>
      <c r="M142" s="20" t="n"/>
      <c r="N142" s="19" t="n"/>
      <c r="O142" s="23">
        <f>IF($A142="","",IF($J142="Cancelada","Cancelada",IF(OR($B142="",$C142="",$D142="",$E142="",$F142="",$G142="",$H142="",$I142="",$J142=""),"Cadastro incompleto",IF(OR($K142&lt;&gt;"",$L142&lt;&gt;""),IF(AND($K142&lt;&gt;"",$L142&lt;&gt;""),IF(ABS($L142-$G142)&gt;'Configuração'!$B$4,"Pago com divergência","Pago"),"Pagamento incompleto"),IF($F142&lt;'Configuração'!$B$2,"Vencida",IF($F142='Configuração'!$B$2,"Vence hoje",IF($F142&lt;='Configuração'!$B$2+'Configuração'!$B$3,"A vencer","Programada")))))))</f>
        <v/>
      </c>
      <c r="P142" s="24">
        <f>IF(OR($A142="",$F142="",$J142="Cancelada",AND($K142&lt;&gt;"",$L142&lt;&gt;"")),"",$F142-'Configuração'!$B$2)</f>
        <v/>
      </c>
      <c r="Q142" s="25">
        <f>IF(OR($A142="",$G142="",$K142="",$L142=""),"",$L142-$G142)</f>
        <v/>
      </c>
      <c r="R142" s="26">
        <f>IF($A142="","",IF($J142="Cancelada","",IF($O142="Cadastro incompleto","Completar campos obrigatórios",IF($O142="Pagamento incompleto","Completar dados do pagamento",IF($O142="Pago com divergência","Revisar diferença de valor",IF(AND($K142&lt;&gt;"",$L142&lt;&gt;"",$M142=""),"Informar referência do comprovante",IF(AND($K142&lt;&gt;"",$L142&lt;&gt;"",$M142&lt;&gt;"",$N142&lt;&gt;"Sim"),"Conferir comprovante",IF($O142="Vencida","Ação imediata",IF($O142="Vence hoje","Vence hoje",IF($O142="A vencer","Preparar pagamento",""))))))))))</f>
        <v/>
      </c>
      <c r="S142" s="20" t="n"/>
    </row>
    <row r="143" ht="31" customHeight="1">
      <c r="A143" s="19" t="n"/>
      <c r="B143" s="20" t="n"/>
      <c r="C143" s="19" t="n"/>
      <c r="D143" s="20" t="n"/>
      <c r="E143" s="36" t="n"/>
      <c r="F143" s="36" t="n"/>
      <c r="G143" s="22" t="n"/>
      <c r="H143" s="19" t="n"/>
      <c r="I143" s="19" t="n"/>
      <c r="J143" s="19" t="n"/>
      <c r="K143" s="36" t="n"/>
      <c r="L143" s="22" t="n"/>
      <c r="M143" s="20" t="n"/>
      <c r="N143" s="19" t="n"/>
      <c r="O143" s="23">
        <f>IF($A143="","",IF($J143="Cancelada","Cancelada",IF(OR($B143="",$C143="",$D143="",$E143="",$F143="",$G143="",$H143="",$I143="",$J143=""),"Cadastro incompleto",IF(OR($K143&lt;&gt;"",$L143&lt;&gt;""),IF(AND($K143&lt;&gt;"",$L143&lt;&gt;""),IF(ABS($L143-$G143)&gt;'Configuração'!$B$4,"Pago com divergência","Pago"),"Pagamento incompleto"),IF($F143&lt;'Configuração'!$B$2,"Vencida",IF($F143='Configuração'!$B$2,"Vence hoje",IF($F143&lt;='Configuração'!$B$2+'Configuração'!$B$3,"A vencer","Programada")))))))</f>
        <v/>
      </c>
      <c r="P143" s="24">
        <f>IF(OR($A143="",$F143="",$J143="Cancelada",AND($K143&lt;&gt;"",$L143&lt;&gt;"")),"",$F143-'Configuração'!$B$2)</f>
        <v/>
      </c>
      <c r="Q143" s="25">
        <f>IF(OR($A143="",$G143="",$K143="",$L143=""),"",$L143-$G143)</f>
        <v/>
      </c>
      <c r="R143" s="26">
        <f>IF($A143="","",IF($J143="Cancelada","",IF($O143="Cadastro incompleto","Completar campos obrigatórios",IF($O143="Pagamento incompleto","Completar dados do pagamento",IF($O143="Pago com divergência","Revisar diferença de valor",IF(AND($K143&lt;&gt;"",$L143&lt;&gt;"",$M143=""),"Informar referência do comprovante",IF(AND($K143&lt;&gt;"",$L143&lt;&gt;"",$M143&lt;&gt;"",$N143&lt;&gt;"Sim"),"Conferir comprovante",IF($O143="Vencida","Ação imediata",IF($O143="Vence hoje","Vence hoje",IF($O143="A vencer","Preparar pagamento",""))))))))))</f>
        <v/>
      </c>
      <c r="S143" s="20" t="n"/>
    </row>
    <row r="144" ht="31" customHeight="1">
      <c r="A144" s="19" t="n"/>
      <c r="B144" s="20" t="n"/>
      <c r="C144" s="19" t="n"/>
      <c r="D144" s="20" t="n"/>
      <c r="E144" s="36" t="n"/>
      <c r="F144" s="36" t="n"/>
      <c r="G144" s="22" t="n"/>
      <c r="H144" s="19" t="n"/>
      <c r="I144" s="19" t="n"/>
      <c r="J144" s="19" t="n"/>
      <c r="K144" s="36" t="n"/>
      <c r="L144" s="22" t="n"/>
      <c r="M144" s="20" t="n"/>
      <c r="N144" s="19" t="n"/>
      <c r="O144" s="23">
        <f>IF($A144="","",IF($J144="Cancelada","Cancelada",IF(OR($B144="",$C144="",$D144="",$E144="",$F144="",$G144="",$H144="",$I144="",$J144=""),"Cadastro incompleto",IF(OR($K144&lt;&gt;"",$L144&lt;&gt;""),IF(AND($K144&lt;&gt;"",$L144&lt;&gt;""),IF(ABS($L144-$G144)&gt;'Configuração'!$B$4,"Pago com divergência","Pago"),"Pagamento incompleto"),IF($F144&lt;'Configuração'!$B$2,"Vencida",IF($F144='Configuração'!$B$2,"Vence hoje",IF($F144&lt;='Configuração'!$B$2+'Configuração'!$B$3,"A vencer","Programada")))))))</f>
        <v/>
      </c>
      <c r="P144" s="24">
        <f>IF(OR($A144="",$F144="",$J144="Cancelada",AND($K144&lt;&gt;"",$L144&lt;&gt;"")),"",$F144-'Configuração'!$B$2)</f>
        <v/>
      </c>
      <c r="Q144" s="25">
        <f>IF(OR($A144="",$G144="",$K144="",$L144=""),"",$L144-$G144)</f>
        <v/>
      </c>
      <c r="R144" s="26">
        <f>IF($A144="","",IF($J144="Cancelada","",IF($O144="Cadastro incompleto","Completar campos obrigatórios",IF($O144="Pagamento incompleto","Completar dados do pagamento",IF($O144="Pago com divergência","Revisar diferença de valor",IF(AND($K144&lt;&gt;"",$L144&lt;&gt;"",$M144=""),"Informar referência do comprovante",IF(AND($K144&lt;&gt;"",$L144&lt;&gt;"",$M144&lt;&gt;"",$N144&lt;&gt;"Sim"),"Conferir comprovante",IF($O144="Vencida","Ação imediata",IF($O144="Vence hoje","Vence hoje",IF($O144="A vencer","Preparar pagamento",""))))))))))</f>
        <v/>
      </c>
      <c r="S144" s="20" t="n"/>
    </row>
    <row r="145" ht="31" customHeight="1">
      <c r="A145" s="19" t="n"/>
      <c r="B145" s="20" t="n"/>
      <c r="C145" s="19" t="n"/>
      <c r="D145" s="20" t="n"/>
      <c r="E145" s="36" t="n"/>
      <c r="F145" s="36" t="n"/>
      <c r="G145" s="22" t="n"/>
      <c r="H145" s="19" t="n"/>
      <c r="I145" s="19" t="n"/>
      <c r="J145" s="19" t="n"/>
      <c r="K145" s="36" t="n"/>
      <c r="L145" s="22" t="n"/>
      <c r="M145" s="20" t="n"/>
      <c r="N145" s="19" t="n"/>
      <c r="O145" s="23">
        <f>IF($A145="","",IF($J145="Cancelada","Cancelada",IF(OR($B145="",$C145="",$D145="",$E145="",$F145="",$G145="",$H145="",$I145="",$J145=""),"Cadastro incompleto",IF(OR($K145&lt;&gt;"",$L145&lt;&gt;""),IF(AND($K145&lt;&gt;"",$L145&lt;&gt;""),IF(ABS($L145-$G145)&gt;'Configuração'!$B$4,"Pago com divergência","Pago"),"Pagamento incompleto"),IF($F145&lt;'Configuração'!$B$2,"Vencida",IF($F145='Configuração'!$B$2,"Vence hoje",IF($F145&lt;='Configuração'!$B$2+'Configuração'!$B$3,"A vencer","Programada")))))))</f>
        <v/>
      </c>
      <c r="P145" s="24">
        <f>IF(OR($A145="",$F145="",$J145="Cancelada",AND($K145&lt;&gt;"",$L145&lt;&gt;"")),"",$F145-'Configuração'!$B$2)</f>
        <v/>
      </c>
      <c r="Q145" s="25">
        <f>IF(OR($A145="",$G145="",$K145="",$L145=""),"",$L145-$G145)</f>
        <v/>
      </c>
      <c r="R145" s="26">
        <f>IF($A145="","",IF($J145="Cancelada","",IF($O145="Cadastro incompleto","Completar campos obrigatórios",IF($O145="Pagamento incompleto","Completar dados do pagamento",IF($O145="Pago com divergência","Revisar diferença de valor",IF(AND($K145&lt;&gt;"",$L145&lt;&gt;"",$M145=""),"Informar referência do comprovante",IF(AND($K145&lt;&gt;"",$L145&lt;&gt;"",$M145&lt;&gt;"",$N145&lt;&gt;"Sim"),"Conferir comprovante",IF($O145="Vencida","Ação imediata",IF($O145="Vence hoje","Vence hoje",IF($O145="A vencer","Preparar pagamento",""))))))))))</f>
        <v/>
      </c>
      <c r="S145" s="20" t="n"/>
    </row>
    <row r="146" ht="31" customHeight="1">
      <c r="A146" s="19" t="n"/>
      <c r="B146" s="20" t="n"/>
      <c r="C146" s="19" t="n"/>
      <c r="D146" s="20" t="n"/>
      <c r="E146" s="36" t="n"/>
      <c r="F146" s="36" t="n"/>
      <c r="G146" s="22" t="n"/>
      <c r="H146" s="19" t="n"/>
      <c r="I146" s="19" t="n"/>
      <c r="J146" s="19" t="n"/>
      <c r="K146" s="36" t="n"/>
      <c r="L146" s="22" t="n"/>
      <c r="M146" s="20" t="n"/>
      <c r="N146" s="19" t="n"/>
      <c r="O146" s="23">
        <f>IF($A146="","",IF($J146="Cancelada","Cancelada",IF(OR($B146="",$C146="",$D146="",$E146="",$F146="",$G146="",$H146="",$I146="",$J146=""),"Cadastro incompleto",IF(OR($K146&lt;&gt;"",$L146&lt;&gt;""),IF(AND($K146&lt;&gt;"",$L146&lt;&gt;""),IF(ABS($L146-$G146)&gt;'Configuração'!$B$4,"Pago com divergência","Pago"),"Pagamento incompleto"),IF($F146&lt;'Configuração'!$B$2,"Vencida",IF($F146='Configuração'!$B$2,"Vence hoje",IF($F146&lt;='Configuração'!$B$2+'Configuração'!$B$3,"A vencer","Programada")))))))</f>
        <v/>
      </c>
      <c r="P146" s="24">
        <f>IF(OR($A146="",$F146="",$J146="Cancelada",AND($K146&lt;&gt;"",$L146&lt;&gt;"")),"",$F146-'Configuração'!$B$2)</f>
        <v/>
      </c>
      <c r="Q146" s="25">
        <f>IF(OR($A146="",$G146="",$K146="",$L146=""),"",$L146-$G146)</f>
        <v/>
      </c>
      <c r="R146" s="26">
        <f>IF($A146="","",IF($J146="Cancelada","",IF($O146="Cadastro incompleto","Completar campos obrigatórios",IF($O146="Pagamento incompleto","Completar dados do pagamento",IF($O146="Pago com divergência","Revisar diferença de valor",IF(AND($K146&lt;&gt;"",$L146&lt;&gt;"",$M146=""),"Informar referência do comprovante",IF(AND($K146&lt;&gt;"",$L146&lt;&gt;"",$M146&lt;&gt;"",$N146&lt;&gt;"Sim"),"Conferir comprovante",IF($O146="Vencida","Ação imediata",IF($O146="Vence hoje","Vence hoje",IF($O146="A vencer","Preparar pagamento",""))))))))))</f>
        <v/>
      </c>
      <c r="S146" s="20" t="n"/>
    </row>
    <row r="147" ht="31" customHeight="1">
      <c r="A147" s="19" t="n"/>
      <c r="B147" s="20" t="n"/>
      <c r="C147" s="19" t="n"/>
      <c r="D147" s="20" t="n"/>
      <c r="E147" s="36" t="n"/>
      <c r="F147" s="36" t="n"/>
      <c r="G147" s="22" t="n"/>
      <c r="H147" s="19" t="n"/>
      <c r="I147" s="19" t="n"/>
      <c r="J147" s="19" t="n"/>
      <c r="K147" s="36" t="n"/>
      <c r="L147" s="22" t="n"/>
      <c r="M147" s="20" t="n"/>
      <c r="N147" s="19" t="n"/>
      <c r="O147" s="23">
        <f>IF($A147="","",IF($J147="Cancelada","Cancelada",IF(OR($B147="",$C147="",$D147="",$E147="",$F147="",$G147="",$H147="",$I147="",$J147=""),"Cadastro incompleto",IF(OR($K147&lt;&gt;"",$L147&lt;&gt;""),IF(AND($K147&lt;&gt;"",$L147&lt;&gt;""),IF(ABS($L147-$G147)&gt;'Configuração'!$B$4,"Pago com divergência","Pago"),"Pagamento incompleto"),IF($F147&lt;'Configuração'!$B$2,"Vencida",IF($F147='Configuração'!$B$2,"Vence hoje",IF($F147&lt;='Configuração'!$B$2+'Configuração'!$B$3,"A vencer","Programada")))))))</f>
        <v/>
      </c>
      <c r="P147" s="24">
        <f>IF(OR($A147="",$F147="",$J147="Cancelada",AND($K147&lt;&gt;"",$L147&lt;&gt;"")),"",$F147-'Configuração'!$B$2)</f>
        <v/>
      </c>
      <c r="Q147" s="25">
        <f>IF(OR($A147="",$G147="",$K147="",$L147=""),"",$L147-$G147)</f>
        <v/>
      </c>
      <c r="R147" s="26">
        <f>IF($A147="","",IF($J147="Cancelada","",IF($O147="Cadastro incompleto","Completar campos obrigatórios",IF($O147="Pagamento incompleto","Completar dados do pagamento",IF($O147="Pago com divergência","Revisar diferença de valor",IF(AND($K147&lt;&gt;"",$L147&lt;&gt;"",$M147=""),"Informar referência do comprovante",IF(AND($K147&lt;&gt;"",$L147&lt;&gt;"",$M147&lt;&gt;"",$N147&lt;&gt;"Sim"),"Conferir comprovante",IF($O147="Vencida","Ação imediata",IF($O147="Vence hoje","Vence hoje",IF($O147="A vencer","Preparar pagamento",""))))))))))</f>
        <v/>
      </c>
      <c r="S147" s="20" t="n"/>
    </row>
    <row r="148" ht="31" customHeight="1">
      <c r="A148" s="19" t="n"/>
      <c r="B148" s="20" t="n"/>
      <c r="C148" s="19" t="n"/>
      <c r="D148" s="20" t="n"/>
      <c r="E148" s="36" t="n"/>
      <c r="F148" s="36" t="n"/>
      <c r="G148" s="22" t="n"/>
      <c r="H148" s="19" t="n"/>
      <c r="I148" s="19" t="n"/>
      <c r="J148" s="19" t="n"/>
      <c r="K148" s="36" t="n"/>
      <c r="L148" s="22" t="n"/>
      <c r="M148" s="20" t="n"/>
      <c r="N148" s="19" t="n"/>
      <c r="O148" s="23">
        <f>IF($A148="","",IF($J148="Cancelada","Cancelada",IF(OR($B148="",$C148="",$D148="",$E148="",$F148="",$G148="",$H148="",$I148="",$J148=""),"Cadastro incompleto",IF(OR($K148&lt;&gt;"",$L148&lt;&gt;""),IF(AND($K148&lt;&gt;"",$L148&lt;&gt;""),IF(ABS($L148-$G148)&gt;'Configuração'!$B$4,"Pago com divergência","Pago"),"Pagamento incompleto"),IF($F148&lt;'Configuração'!$B$2,"Vencida",IF($F148='Configuração'!$B$2,"Vence hoje",IF($F148&lt;='Configuração'!$B$2+'Configuração'!$B$3,"A vencer","Programada")))))))</f>
        <v/>
      </c>
      <c r="P148" s="24">
        <f>IF(OR($A148="",$F148="",$J148="Cancelada",AND($K148&lt;&gt;"",$L148&lt;&gt;"")),"",$F148-'Configuração'!$B$2)</f>
        <v/>
      </c>
      <c r="Q148" s="25">
        <f>IF(OR($A148="",$G148="",$K148="",$L148=""),"",$L148-$G148)</f>
        <v/>
      </c>
      <c r="R148" s="26">
        <f>IF($A148="","",IF($J148="Cancelada","",IF($O148="Cadastro incompleto","Completar campos obrigatórios",IF($O148="Pagamento incompleto","Completar dados do pagamento",IF($O148="Pago com divergência","Revisar diferença de valor",IF(AND($K148&lt;&gt;"",$L148&lt;&gt;"",$M148=""),"Informar referência do comprovante",IF(AND($K148&lt;&gt;"",$L148&lt;&gt;"",$M148&lt;&gt;"",$N148&lt;&gt;"Sim"),"Conferir comprovante",IF($O148="Vencida","Ação imediata",IF($O148="Vence hoje","Vence hoje",IF($O148="A vencer","Preparar pagamento",""))))))))))</f>
        <v/>
      </c>
      <c r="S148" s="20" t="n"/>
    </row>
    <row r="149" ht="31" customHeight="1">
      <c r="A149" s="19" t="n"/>
      <c r="B149" s="20" t="n"/>
      <c r="C149" s="19" t="n"/>
      <c r="D149" s="20" t="n"/>
      <c r="E149" s="36" t="n"/>
      <c r="F149" s="36" t="n"/>
      <c r="G149" s="22" t="n"/>
      <c r="H149" s="19" t="n"/>
      <c r="I149" s="19" t="n"/>
      <c r="J149" s="19" t="n"/>
      <c r="K149" s="36" t="n"/>
      <c r="L149" s="22" t="n"/>
      <c r="M149" s="20" t="n"/>
      <c r="N149" s="19" t="n"/>
      <c r="O149" s="23">
        <f>IF($A149="","",IF($J149="Cancelada","Cancelada",IF(OR($B149="",$C149="",$D149="",$E149="",$F149="",$G149="",$H149="",$I149="",$J149=""),"Cadastro incompleto",IF(OR($K149&lt;&gt;"",$L149&lt;&gt;""),IF(AND($K149&lt;&gt;"",$L149&lt;&gt;""),IF(ABS($L149-$G149)&gt;'Configuração'!$B$4,"Pago com divergência","Pago"),"Pagamento incompleto"),IF($F149&lt;'Configuração'!$B$2,"Vencida",IF($F149='Configuração'!$B$2,"Vence hoje",IF($F149&lt;='Configuração'!$B$2+'Configuração'!$B$3,"A vencer","Programada")))))))</f>
        <v/>
      </c>
      <c r="P149" s="24">
        <f>IF(OR($A149="",$F149="",$J149="Cancelada",AND($K149&lt;&gt;"",$L149&lt;&gt;"")),"",$F149-'Configuração'!$B$2)</f>
        <v/>
      </c>
      <c r="Q149" s="25">
        <f>IF(OR($A149="",$G149="",$K149="",$L149=""),"",$L149-$G149)</f>
        <v/>
      </c>
      <c r="R149" s="26">
        <f>IF($A149="","",IF($J149="Cancelada","",IF($O149="Cadastro incompleto","Completar campos obrigatórios",IF($O149="Pagamento incompleto","Completar dados do pagamento",IF($O149="Pago com divergência","Revisar diferença de valor",IF(AND($K149&lt;&gt;"",$L149&lt;&gt;"",$M149=""),"Informar referência do comprovante",IF(AND($K149&lt;&gt;"",$L149&lt;&gt;"",$M149&lt;&gt;"",$N149&lt;&gt;"Sim"),"Conferir comprovante",IF($O149="Vencida","Ação imediata",IF($O149="Vence hoje","Vence hoje",IF($O149="A vencer","Preparar pagamento",""))))))))))</f>
        <v/>
      </c>
      <c r="S149" s="20" t="n"/>
    </row>
    <row r="150" ht="31" customHeight="1">
      <c r="A150" s="19" t="n"/>
      <c r="B150" s="20" t="n"/>
      <c r="C150" s="19" t="n"/>
      <c r="D150" s="20" t="n"/>
      <c r="E150" s="36" t="n"/>
      <c r="F150" s="36" t="n"/>
      <c r="G150" s="22" t="n"/>
      <c r="H150" s="19" t="n"/>
      <c r="I150" s="19" t="n"/>
      <c r="J150" s="19" t="n"/>
      <c r="K150" s="36" t="n"/>
      <c r="L150" s="22" t="n"/>
      <c r="M150" s="20" t="n"/>
      <c r="N150" s="19" t="n"/>
      <c r="O150" s="23">
        <f>IF($A150="","",IF($J150="Cancelada","Cancelada",IF(OR($B150="",$C150="",$D150="",$E150="",$F150="",$G150="",$H150="",$I150="",$J150=""),"Cadastro incompleto",IF(OR($K150&lt;&gt;"",$L150&lt;&gt;""),IF(AND($K150&lt;&gt;"",$L150&lt;&gt;""),IF(ABS($L150-$G150)&gt;'Configuração'!$B$4,"Pago com divergência","Pago"),"Pagamento incompleto"),IF($F150&lt;'Configuração'!$B$2,"Vencida",IF($F150='Configuração'!$B$2,"Vence hoje",IF($F150&lt;='Configuração'!$B$2+'Configuração'!$B$3,"A vencer","Programada")))))))</f>
        <v/>
      </c>
      <c r="P150" s="24">
        <f>IF(OR($A150="",$F150="",$J150="Cancelada",AND($K150&lt;&gt;"",$L150&lt;&gt;"")),"",$F150-'Configuração'!$B$2)</f>
        <v/>
      </c>
      <c r="Q150" s="25">
        <f>IF(OR($A150="",$G150="",$K150="",$L150=""),"",$L150-$G150)</f>
        <v/>
      </c>
      <c r="R150" s="26">
        <f>IF($A150="","",IF($J150="Cancelada","",IF($O150="Cadastro incompleto","Completar campos obrigatórios",IF($O150="Pagamento incompleto","Completar dados do pagamento",IF($O150="Pago com divergência","Revisar diferença de valor",IF(AND($K150&lt;&gt;"",$L150&lt;&gt;"",$M150=""),"Informar referência do comprovante",IF(AND($K150&lt;&gt;"",$L150&lt;&gt;"",$M150&lt;&gt;"",$N150&lt;&gt;"Sim"),"Conferir comprovante",IF($O150="Vencida","Ação imediata",IF($O150="Vence hoje","Vence hoje",IF($O150="A vencer","Preparar pagamento",""))))))))))</f>
        <v/>
      </c>
      <c r="S150" s="20" t="n"/>
    </row>
    <row r="151" ht="31" customHeight="1">
      <c r="A151" s="19" t="n"/>
      <c r="B151" s="20" t="n"/>
      <c r="C151" s="19" t="n"/>
      <c r="D151" s="20" t="n"/>
      <c r="E151" s="36" t="n"/>
      <c r="F151" s="36" t="n"/>
      <c r="G151" s="22" t="n"/>
      <c r="H151" s="19" t="n"/>
      <c r="I151" s="19" t="n"/>
      <c r="J151" s="19" t="n"/>
      <c r="K151" s="36" t="n"/>
      <c r="L151" s="22" t="n"/>
      <c r="M151" s="20" t="n"/>
      <c r="N151" s="19" t="n"/>
      <c r="O151" s="23">
        <f>IF($A151="","",IF($J151="Cancelada","Cancelada",IF(OR($B151="",$C151="",$D151="",$E151="",$F151="",$G151="",$H151="",$I151="",$J151=""),"Cadastro incompleto",IF(OR($K151&lt;&gt;"",$L151&lt;&gt;""),IF(AND($K151&lt;&gt;"",$L151&lt;&gt;""),IF(ABS($L151-$G151)&gt;'Configuração'!$B$4,"Pago com divergência","Pago"),"Pagamento incompleto"),IF($F151&lt;'Configuração'!$B$2,"Vencida",IF($F151='Configuração'!$B$2,"Vence hoje",IF($F151&lt;='Configuração'!$B$2+'Configuração'!$B$3,"A vencer","Programada")))))))</f>
        <v/>
      </c>
      <c r="P151" s="24">
        <f>IF(OR($A151="",$F151="",$J151="Cancelada",AND($K151&lt;&gt;"",$L151&lt;&gt;"")),"",$F151-'Configuração'!$B$2)</f>
        <v/>
      </c>
      <c r="Q151" s="25">
        <f>IF(OR($A151="",$G151="",$K151="",$L151=""),"",$L151-$G151)</f>
        <v/>
      </c>
      <c r="R151" s="26">
        <f>IF($A151="","",IF($J151="Cancelada","",IF($O151="Cadastro incompleto","Completar campos obrigatórios",IF($O151="Pagamento incompleto","Completar dados do pagamento",IF($O151="Pago com divergência","Revisar diferença de valor",IF(AND($K151&lt;&gt;"",$L151&lt;&gt;"",$M151=""),"Informar referência do comprovante",IF(AND($K151&lt;&gt;"",$L151&lt;&gt;"",$M151&lt;&gt;"",$N151&lt;&gt;"Sim"),"Conferir comprovante",IF($O151="Vencida","Ação imediata",IF($O151="Vence hoje","Vence hoje",IF($O151="A vencer","Preparar pagamento",""))))))))))</f>
        <v/>
      </c>
      <c r="S151" s="20" t="n"/>
    </row>
  </sheetData>
  <conditionalFormatting sqref="A2:S151">
    <cfRule type="expression" priority="1" dxfId="2" stopIfTrue="1">
      <formula>$O2="Cancelada"</formula>
    </cfRule>
    <cfRule type="expression" priority="2" dxfId="0">
      <formula>$O2="Vencida"</formula>
    </cfRule>
    <cfRule type="expression" priority="3" dxfId="3">
      <formula>$O2="Vence hoje"</formula>
    </cfRule>
    <cfRule type="expression" priority="4" dxfId="1">
      <formula>$O2="A vencer"</formula>
    </cfRule>
    <cfRule type="expression" priority="5" dxfId="4">
      <formula>$O2="Pago"</formula>
    </cfRule>
    <cfRule type="expression" priority="6" dxfId="5">
      <formula>OR($O2="Pago com divergência",$O2="Pagamento incompleto",$O2="Cadastro incompleto")</formula>
    </cfRule>
  </conditionalFormatting>
  <conditionalFormatting sqref="A2:A151">
    <cfRule type="expression" priority="7" dxfId="0">
      <formula>AND($A2&lt;&gt;"",COUNTIF($A$2:$A$151,$A2)&gt;1)</formula>
    </cfRule>
    <cfRule type="expression" priority="8" dxfId="6">
      <formula>AND($A2="",COUNTA($B2:$N2,$S2)&gt;0)</formula>
    </cfRule>
  </conditionalFormatting>
  <conditionalFormatting sqref="Q2:Q151">
    <cfRule type="expression" priority="9" dxfId="0">
      <formula>AND($Q2&lt;&gt;"",ABS($Q2)&gt;'Configuração'!$B$4)</formula>
    </cfRule>
  </conditionalFormatting>
  <conditionalFormatting sqref="M2:M151">
    <cfRule type="expression" priority="10" dxfId="1">
      <formula>AND($K2&lt;&gt;"",$L2&lt;&gt;"",$M2="")</formula>
    </cfRule>
  </conditionalFormatting>
  <conditionalFormatting sqref="N2:N151">
    <cfRule type="expression" priority="11" dxfId="1">
      <formula>AND($K2&lt;&gt;"",$L2&lt;&gt;"",$M2&lt;&gt;"",$N2&lt;&gt;"Sim")</formula>
    </cfRule>
  </conditionalFormatting>
  <conditionalFormatting sqref="R2:R151">
    <cfRule type="expression" priority="12" dxfId="7">
      <formula>$R2&lt;&gt;""</formula>
    </cfRule>
  </conditionalFormatting>
  <dataValidations count="10">
    <dataValidation sqref="A2:A151" showDropDown="0" showInputMessage="0" showErrorMessage="1" allowBlank="0" errorTitle="Identificador repetido" error="Use um identificador único" type="custom">
      <formula1>OR(A2="",COUNTIF($A$2:$A$151,A2)=1)</formula1>
    </dataValidation>
    <dataValidation sqref="E2:F151 K2:K151" showDropDown="0" showInputMessage="0" showErrorMessage="1" allowBlank="0" errorTitle="Data inválida" error="Informe uma data válida" type="date" operator="between">
      <formula1>DATE(2000,1,1)</formula1>
      <formula2>DATE(2100,12,31)</formula2>
    </dataValidation>
    <dataValidation sqref="G2:G151" showDropDown="0" showInputMessage="0" showErrorMessage="1" allowBlank="0" errorTitle="Valor inválido" error="Informe um valor válido" type="decimal" operator="greaterThan">
      <formula1>0</formula1>
    </dataValidation>
    <dataValidation sqref="L2:L151" showDropDown="0" showInputMessage="0" showErrorMessage="1" allowBlank="0" errorTitle="Valor inválido" error="Informe um valor válido" type="decimal" operator="greaterThanOrEqual">
      <formula1>0</formula1>
    </dataValidation>
    <dataValidation sqref="C2:C151" showDropDown="0" showInputMessage="0" showErrorMessage="1" allowBlank="0" errorTitle="Categoria inválida" error="Selecione um item da lista" type="list">
      <formula1>INDIRECT("'Configuração'!$D$2:$D$10")</formula1>
    </dataValidation>
    <dataValidation sqref="H2:H151" showDropDown="0" showInputMessage="0" showErrorMessage="1" allowBlank="0" errorTitle="Responsável inválido" error="Selecione um item da lista" type="list">
      <formula1>INDIRECT("'Configuração'!$E$2:$E$5")</formula1>
    </dataValidation>
    <dataValidation sqref="I2:I151" showDropDown="0" showInputMessage="0" showErrorMessage="1" allowBlank="0" errorTitle="Prioridade inválida" error="Selecione um item da lista" type="list">
      <formula1>INDIRECT("'Configuração'!$F$2:$F$4")</formula1>
    </dataValidation>
    <dataValidation sqref="J2:J151" showDropDown="0" showInputMessage="0" showErrorMessage="1" allowBlank="0" errorTitle="Condição inválida" error="Selecione um item da lista" type="list">
      <formula1>INDIRECT("'Configuração'!$G$2:$G$3")</formula1>
    </dataValidation>
    <dataValidation sqref="N2:N151" showDropDown="0" showInputMessage="0" showErrorMessage="1" allowBlank="0" errorTitle="Opção inválida" error="Selecione um item da lista" type="list">
      <formula1>INDIRECT("'Configuração'!$H$2:$H$3")</formula1>
    </dataValidation>
    <dataValidation sqref="O2:R151" showDropDown="0" showInputMessage="0" showErrorMessage="1" allowBlank="0" errorTitle="Edição não permitida" error="Célula calculada" type="custom">
      <formula1>FALSE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3" customWidth="1" min="3" max="3"/>
    <col width="25" customWidth="1" min="4" max="4"/>
    <col width="30" customWidth="1" min="5" max="5"/>
    <col width="15" customWidth="1" min="6" max="6"/>
    <col width="15" customWidth="1" min="7" max="7"/>
    <col width="24" customWidth="1" min="8" max="8"/>
  </cols>
  <sheetData>
    <row r="1" ht="30" customHeight="1">
      <c r="A1" s="18" t="inlineStr">
        <is>
          <t>Premissa</t>
        </is>
      </c>
      <c r="B1" s="18" t="inlineStr">
        <is>
          <t>Valor</t>
        </is>
      </c>
      <c r="D1" s="12" t="inlineStr">
        <is>
          <t>Categorias</t>
        </is>
      </c>
      <c r="E1" s="12" t="inlineStr">
        <is>
          <t>Responsáveis</t>
        </is>
      </c>
      <c r="F1" s="12" t="inlineStr">
        <is>
          <t>Prioridades</t>
        </is>
      </c>
      <c r="G1" s="12" t="inlineStr">
        <is>
          <t>Condições</t>
        </is>
      </c>
      <c r="H1" s="12" t="inlineStr">
        <is>
          <t>Comprovante conferido</t>
        </is>
      </c>
    </row>
    <row r="2">
      <c r="A2" s="6" t="inlineStr">
        <is>
          <t>Data de referência</t>
        </is>
      </c>
      <c r="B2" s="37" t="n">
        <v>46275</v>
      </c>
      <c r="D2" s="28" t="inlineStr">
        <is>
          <t>Locação</t>
        </is>
      </c>
      <c r="E2" s="28" t="inlineStr">
        <is>
          <t>Tesouraria</t>
        </is>
      </c>
      <c r="F2" s="28" t="inlineStr">
        <is>
          <t>Alta</t>
        </is>
      </c>
      <c r="G2" s="28" t="inlineStr">
        <is>
          <t>Ativa</t>
        </is>
      </c>
      <c r="H2" s="28" t="inlineStr">
        <is>
          <t>Sim</t>
        </is>
      </c>
    </row>
    <row r="3">
      <c r="A3" s="6" t="inlineStr">
        <is>
          <t>Horizonte de alerta (dias)</t>
        </is>
      </c>
      <c r="B3" s="29" t="n">
        <v>7</v>
      </c>
      <c r="D3" s="28" t="inlineStr">
        <is>
          <t>Água e esgoto</t>
        </is>
      </c>
      <c r="E3" s="28" t="inlineStr">
        <is>
          <t>Secretaria administrativa</t>
        </is>
      </c>
      <c r="F3" s="28" t="inlineStr">
        <is>
          <t>Média</t>
        </is>
      </c>
      <c r="G3" s="28" t="inlineStr">
        <is>
          <t>Cancelada</t>
        </is>
      </c>
      <c r="H3" s="28" t="inlineStr">
        <is>
          <t>Não</t>
        </is>
      </c>
    </row>
    <row r="4">
      <c r="A4" s="6" t="inlineStr">
        <is>
          <t>Tolerância para diferença de valor</t>
        </is>
      </c>
      <c r="B4" s="30" t="n">
        <v>0.01</v>
      </c>
      <c r="D4" s="28" t="inlineStr">
        <is>
          <t>Energia elétrica</t>
        </is>
      </c>
      <c r="E4" s="28" t="inlineStr">
        <is>
          <t>Coordenação de manutenção</t>
        </is>
      </c>
      <c r="F4" s="28" t="inlineStr">
        <is>
          <t>Baixa</t>
        </is>
      </c>
    </row>
    <row r="5">
      <c r="D5" s="28" t="inlineStr">
        <is>
          <t>Internet e telefonia</t>
        </is>
      </c>
      <c r="E5" s="28" t="inlineStr">
        <is>
          <t>Compras</t>
        </is>
      </c>
    </row>
    <row r="6" ht="32" customHeight="1">
      <c r="A6" s="31" t="inlineStr">
        <is>
          <t>Orientação</t>
        </is>
      </c>
      <c r="B6" s="17" t="inlineStr">
        <is>
          <t>Revise as premissas antes de conferir a posição da agenda.</t>
        </is>
      </c>
      <c r="D6" s="28" t="inlineStr">
        <is>
          <t>Manutenção</t>
        </is>
      </c>
    </row>
    <row r="7">
      <c r="D7" s="28" t="inlineStr">
        <is>
          <t>Material de consumo</t>
        </is>
      </c>
    </row>
    <row r="8">
      <c r="D8" s="28" t="inlineStr">
        <is>
          <t>Serviços contratados</t>
        </is>
      </c>
    </row>
    <row r="9">
      <c r="D9" s="28" t="inlineStr">
        <is>
          <t>Taxas administrativas</t>
        </is>
      </c>
    </row>
    <row r="10">
      <c r="D10" s="28" t="inlineStr">
        <is>
          <t>Outros</t>
        </is>
      </c>
    </row>
  </sheetData>
  <dataValidations count="3">
    <dataValidation sqref="B2" showDropDown="0" showInputMessage="0" showErrorMessage="1" allowBlank="0" errorTitle="Data inválida" error="Informe uma data válida" type="date" operator="between">
      <formula1>DATE(2000,1,1)</formula1>
      <formula2>DATE(2100,12,31)</formula2>
    </dataValidation>
    <dataValidation sqref="B3" showDropDown="0" showInputMessage="0" showErrorMessage="1" allowBlank="0" errorTitle="Horizonte inválido" error="Informe de 0 a 60 dias" type="whole" operator="between">
      <formula1>0</formula1>
      <formula2>60</formula2>
    </dataValidation>
    <dataValidation sqref="B4" showDropDown="0" showInputMessage="0" showErrorMessage="1" allowBlank="0" errorTitle="Valor inválido" error="Informe um valor válido" type="decimal" operator="between">
      <formula1>0</formula1>
      <formula2>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2026-09-10T22:53:19Z</dcterms:created>
  <dcterms:modified xmlns:dcterms="http://purl.org/dc/terms/" xmlns:xsi="http://www.w3.org/2001/XMLSchema-instance" xsi:type="dcterms:W3CDTF">2026-09-10T22:53:20+00:00Z</dcterms:modified>
</cp:coreProperties>
</file>