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articipantes" sheetId="2" state="visible" r:id="rId2"/>
    <sheet xmlns:r="http://schemas.openxmlformats.org/officeDocument/2006/relationships" name="Encontros" sheetId="3" state="visible" r:id="rId3"/>
    <sheet xmlns:r="http://schemas.openxmlformats.org/officeDocument/2006/relationships" name="Presenças" sheetId="4" state="visible" r:id="rId4"/>
    <sheet xmlns:r="http://schemas.openxmlformats.org/officeDocument/2006/relationships" name="Premissas" sheetId="5" state="visible" r:id="rId5"/>
  </sheets>
  <definedNames>
    <definedName name="_xlnm._FilterDatabase" localSheetId="1" hidden="1">'Participantes'!$A$2:$K$102</definedName>
    <definedName name="_xlnm._FilterDatabase" localSheetId="2" hidden="1">'Encontros'!$A$4:$H$104</definedName>
    <definedName name="_xlnm._FilterDatabase" localSheetId="3" hidden="1">'Presenças'!$A$2:$I$102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0 &quot;h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63B39"/>
      <sz val="10"/>
    </font>
    <font>
      <name val="Calibri"/>
      <b val="1"/>
      <color rgb="00263B39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C8873A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9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9" fontId="3" fillId="5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9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Situação da classe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'Resumo'!E3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'Resumo'!$D$4:$D$7</f>
            </numRef>
          </cat>
          <val>
            <numRef>
              <f>'Resumo'!$E$4:$E$7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Participantes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67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3" customWidth="1" min="3" max="3"/>
    <col width="24" customWidth="1" min="4" max="4"/>
    <col width="15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30" customHeight="1">
      <c r="A1" s="1" t="inlineStr">
        <is>
          <t>Resumo — classe de novos convertidos</t>
        </is>
      </c>
    </row>
    <row r="2"/>
    <row r="3" ht="25" customHeight="1">
      <c r="A3" s="2" t="inlineStr">
        <is>
          <t>Indicador</t>
        </is>
      </c>
      <c r="B3" s="2" t="inlineStr">
        <is>
          <t>Valor</t>
        </is>
      </c>
      <c r="D3" s="3" t="inlineStr">
        <is>
          <t>Situação</t>
        </is>
      </c>
      <c r="E3" s="3" t="inlineStr">
        <is>
          <t>Participantes</t>
        </is>
      </c>
    </row>
    <row r="4">
      <c r="A4" s="4" t="inlineStr">
        <is>
          <t>Participantes cadastrados</t>
        </is>
      </c>
      <c r="B4" s="5">
        <f>COUNTIF(Participantes!$A$3:$A$102,"&lt;&gt;")</f>
        <v/>
      </c>
      <c r="D4" s="6" t="inlineStr">
        <is>
          <t>Concluído</t>
        </is>
      </c>
      <c r="E4" s="5">
        <f>COUNTIF(Participantes!$K$3:$K$102,$D4)</f>
        <v/>
      </c>
    </row>
    <row r="5">
      <c r="A5" s="7" t="inlineStr">
        <is>
          <t>Em acompanhamento</t>
        </is>
      </c>
      <c r="B5" s="8">
        <f>COUNTIF(Participantes!$G$3:$G$102,"Em acompanhamento")</f>
        <v/>
      </c>
      <c r="D5" s="9" t="inlineStr">
        <is>
          <t>Em andamento</t>
        </is>
      </c>
      <c r="E5" s="8">
        <f>COUNTIF(Participantes!$K$3:$K$102,$D5)</f>
        <v/>
      </c>
    </row>
    <row r="6">
      <c r="A6" s="4" t="inlineStr">
        <is>
          <t>Conclusões apuradas</t>
        </is>
      </c>
      <c r="B6" s="5">
        <f>COUNTIF(Participantes!$K$3:$K$102,"Concluído")</f>
        <v/>
      </c>
      <c r="D6" s="6" t="inlineStr">
        <is>
          <t>Conferir frequência</t>
        </is>
      </c>
      <c r="E6" s="5">
        <f>COUNTIF(Participantes!$K$3:$K$102,$D6)</f>
        <v/>
      </c>
    </row>
    <row r="7">
      <c r="A7" s="7" t="inlineStr">
        <is>
          <t>Frequência média</t>
        </is>
      </c>
      <c r="B7" s="10">
        <f>IFERROR(AVERAGEIF(Participantes!$J$3:$J$102,"&gt;=0",Participantes!$J$3:$J$102),"")</f>
        <v/>
      </c>
      <c r="D7" s="9" t="inlineStr">
        <is>
          <t>Aguardando encontro</t>
        </is>
      </c>
      <c r="E7" s="8">
        <f>COUNTIF(Participantes!$K$3:$K$102,$D7)</f>
        <v/>
      </c>
    </row>
    <row r="8">
      <c r="A8" s="4" t="inlineStr">
        <is>
          <t>Encontros realizados</t>
        </is>
      </c>
      <c r="B8" s="5">
        <f>COUNTIF(Encontros!$G$5:$G$104,"Realizado")</f>
        <v/>
      </c>
    </row>
    <row r="9">
      <c r="A9" s="7" t="inlineStr">
        <is>
          <t>Presenças registradas</t>
        </is>
      </c>
      <c r="B9" s="8">
        <f>COUNTIF('Presenças'!$G$3:$G$102,"Presente")</f>
        <v/>
      </c>
    </row>
    <row r="10">
      <c r="A10" s="4" t="inlineStr">
        <is>
          <t>Encontros planejados em atraso</t>
        </is>
      </c>
      <c r="B10" s="5">
        <f>COUNTIFS(Encontros!$G$5:$G$104,"Planejado",Encontros!$B$5:$B$104,"&lt;"&amp;Premissas!$B$7)</f>
        <v/>
      </c>
    </row>
    <row r="11">
      <c r="A11" s="7" t="inlineStr">
        <is>
          <t>Registros a conferir</t>
        </is>
      </c>
      <c r="B11" s="8">
        <f>COUNTIF('Presenças'!$I$3:$I$102,"Conferir*")</f>
        <v/>
      </c>
    </row>
  </sheetData>
  <mergeCells count="1">
    <mergeCell ref="A1:J1"/>
  </mergeCells>
  <conditionalFormatting sqref="B6">
    <cfRule type="expression" priority="1" dxfId="0">
      <formula>$B$6&gt;0</formula>
    </cfRule>
  </conditionalFormatting>
  <conditionalFormatting sqref="B10:B11">
    <cfRule type="expression" priority="2" dxfId="1">
      <formula>B10&gt;0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25" customWidth="1" min="2" max="2"/>
    <col width="16" customWidth="1" min="3" max="3"/>
    <col width="19" customWidth="1" min="4" max="4"/>
    <col width="27" customWidth="1" min="5" max="5"/>
    <col width="29" customWidth="1" min="6" max="6"/>
    <col width="20" customWidth="1" min="7" max="7"/>
    <col width="12" customWidth="1" min="8" max="8"/>
    <col width="20" customWidth="1" min="9" max="9"/>
    <col width="13" customWidth="1" min="10" max="10"/>
    <col width="22" customWidth="1" min="11" max="11"/>
  </cols>
  <sheetData>
    <row r="1" ht="30" customHeight="1">
      <c r="A1" s="1" t="inlineStr">
        <is>
          <t>Participantes — classe de novos convertidos</t>
        </is>
      </c>
    </row>
    <row r="2" ht="25" customHeight="1">
      <c r="A2" s="2" t="inlineStr">
        <is>
          <t>Código</t>
        </is>
      </c>
      <c r="B2" s="2" t="inlineStr">
        <is>
          <t>Nome fictício</t>
        </is>
      </c>
      <c r="C2" s="2" t="inlineStr">
        <is>
          <t>Data de inscrição</t>
        </is>
      </c>
      <c r="D2" s="2" t="inlineStr">
        <is>
          <t>Turma</t>
        </is>
      </c>
      <c r="E2" s="2" t="inlineStr">
        <is>
          <t>Responsável fictício</t>
        </is>
      </c>
      <c r="F2" s="2" t="inlineStr">
        <is>
          <t>Ministério fictício</t>
        </is>
      </c>
      <c r="G2" s="2" t="inlineStr">
        <is>
          <t>Situação</t>
        </is>
      </c>
      <c r="H2" s="2" t="inlineStr">
        <is>
          <t>Presenças</t>
        </is>
      </c>
      <c r="I2" s="2" t="inlineStr">
        <is>
          <t>Encontros realizados</t>
        </is>
      </c>
      <c r="J2" s="2" t="inlineStr">
        <is>
          <t>Frequência</t>
        </is>
      </c>
      <c r="K2" s="2" t="inlineStr">
        <is>
          <t>Resultado apurado</t>
        </is>
      </c>
    </row>
    <row r="3">
      <c r="A3" s="11" t="inlineStr">
        <is>
          <t>CONV-FIC-001</t>
        </is>
      </c>
      <c r="B3" s="12" t="inlineStr">
        <is>
          <t>Pessoa Fictícia Alfa</t>
        </is>
      </c>
      <c r="C3" s="28" t="n">
        <v>46231</v>
      </c>
      <c r="D3" s="11" t="inlineStr">
        <is>
          <t>Turma Horizonte</t>
        </is>
      </c>
      <c r="E3" s="12" t="inlineStr">
        <is>
          <t>Acompanhante Fictício Sol</t>
        </is>
      </c>
      <c r="F3" s="12" t="inlineStr">
        <is>
          <t>Ministério Fictício Ponte</t>
        </is>
      </c>
      <c r="G3" s="11" t="inlineStr">
        <is>
          <t>Em acompanhamento</t>
        </is>
      </c>
      <c r="H3" s="14">
        <f>IF($A3="","",COUNTIFS('Presenças'!$B$3:$B$102,$A3,'Presenças'!$G$3:$G$102,"Presente"))</f>
        <v/>
      </c>
      <c r="I3" s="14">
        <f>IF($A3="","",COUNTIFS(Encontros!$C$5:$C$104,$D3,Encontros!$G$5:$G$104,"Realizado"))</f>
        <v/>
      </c>
      <c r="J3" s="10">
        <f>IF($A3="","",IFERROR($H3/$I3,""))</f>
        <v/>
      </c>
      <c r="K3" s="8">
        <f>IF($A3="","",IF($G3&lt;&gt;"Em acompanhamento","Não aplicável",IF($I3=0,"Aguardando encontro",IF(AND($H3&gt;=Premissas!$B$4,$J3&gt;=Premissas!$B$3),"Concluído",IF($I3&gt;=Premissas!$B$4,"Conferir frequência","Em andamento")))))</f>
        <v/>
      </c>
    </row>
    <row r="4">
      <c r="A4" s="11" t="inlineStr">
        <is>
          <t>CONV-FIC-002</t>
        </is>
      </c>
      <c r="B4" s="12" t="inlineStr">
        <is>
          <t>Pessoa Fictícia Brisa</t>
        </is>
      </c>
      <c r="C4" s="28" t="n">
        <v>46232</v>
      </c>
      <c r="D4" s="11" t="inlineStr">
        <is>
          <t>Turma Horizonte</t>
        </is>
      </c>
      <c r="E4" s="12" t="inlineStr">
        <is>
          <t>Acompanhante Fictício Lua</t>
        </is>
      </c>
      <c r="F4" s="12" t="inlineStr">
        <is>
          <t>Ministério Fictício Acolher</t>
        </is>
      </c>
      <c r="G4" s="11" t="inlineStr">
        <is>
          <t>Em acompanhamento</t>
        </is>
      </c>
      <c r="H4" s="15">
        <f>IF($A4="","",COUNTIFS('Presenças'!$B$3:$B$102,$A4,'Presenças'!$G$3:$G$102,"Presente"))</f>
        <v/>
      </c>
      <c r="I4" s="15">
        <f>IF($A4="","",COUNTIFS(Encontros!$C$5:$C$104,$D4,Encontros!$G$5:$G$104,"Realizado"))</f>
        <v/>
      </c>
      <c r="J4" s="16">
        <f>IF($A4="","",IFERROR($H4/$I4,""))</f>
        <v/>
      </c>
      <c r="K4" s="5">
        <f>IF($A4="","",IF($G4&lt;&gt;"Em acompanhamento","Não aplicável",IF($I4=0,"Aguardando encontro",IF(AND($H4&gt;=Premissas!$B$4,$J4&gt;=Premissas!$B$3),"Concluído",IF($I4&gt;=Premissas!$B$4,"Conferir frequência","Em andamento")))))</f>
        <v/>
      </c>
    </row>
    <row r="5">
      <c r="A5" s="11" t="inlineStr">
        <is>
          <t>CONV-FIC-003</t>
        </is>
      </c>
      <c r="B5" s="12" t="inlineStr">
        <is>
          <t>Pessoa Fictícia Cedro</t>
        </is>
      </c>
      <c r="C5" s="28" t="n">
        <v>46233</v>
      </c>
      <c r="D5" s="11" t="inlineStr">
        <is>
          <t>Turma Horizonte</t>
        </is>
      </c>
      <c r="E5" s="12" t="inlineStr">
        <is>
          <t>Acompanhante Fictício Nuvem</t>
        </is>
      </c>
      <c r="F5" s="12" t="inlineStr">
        <is>
          <t>Ministério Fictício Ponte</t>
        </is>
      </c>
      <c r="G5" s="11" t="inlineStr">
        <is>
          <t>Em acompanhamento</t>
        </is>
      </c>
      <c r="H5" s="14">
        <f>IF($A5="","",COUNTIFS('Presenças'!$B$3:$B$102,$A5,'Presenças'!$G$3:$G$102,"Presente"))</f>
        <v/>
      </c>
      <c r="I5" s="14">
        <f>IF($A5="","",COUNTIFS(Encontros!$C$5:$C$104,$D5,Encontros!$G$5:$G$104,"Realizado"))</f>
        <v/>
      </c>
      <c r="J5" s="10">
        <f>IF($A5="","",IFERROR($H5/$I5,""))</f>
        <v/>
      </c>
      <c r="K5" s="8">
        <f>IF($A5="","",IF($G5&lt;&gt;"Em acompanhamento","Não aplicável",IF($I5=0,"Aguardando encontro",IF(AND($H5&gt;=Premissas!$B$4,$J5&gt;=Premissas!$B$3),"Concluído",IF($I5&gt;=Premissas!$B$4,"Conferir frequência","Em andamento")))))</f>
        <v/>
      </c>
    </row>
    <row r="6">
      <c r="A6" s="11" t="inlineStr">
        <is>
          <t>CONV-FIC-004</t>
        </is>
      </c>
      <c r="B6" s="12" t="inlineStr">
        <is>
          <t>Pessoa Fictícia Duna</t>
        </is>
      </c>
      <c r="C6" s="28" t="n">
        <v>46235</v>
      </c>
      <c r="D6" s="11" t="inlineStr">
        <is>
          <t>Turma Horizonte</t>
        </is>
      </c>
      <c r="E6" s="12" t="inlineStr">
        <is>
          <t>Acompanhante Fictício Sol</t>
        </is>
      </c>
      <c r="F6" s="12" t="inlineStr">
        <is>
          <t>Núcleo Fictício Boas-vindas</t>
        </is>
      </c>
      <c r="G6" s="11" t="inlineStr">
        <is>
          <t>Pausado</t>
        </is>
      </c>
      <c r="H6" s="15">
        <f>IF($A6="","",COUNTIFS('Presenças'!$B$3:$B$102,$A6,'Presenças'!$G$3:$G$102,"Presente"))</f>
        <v/>
      </c>
      <c r="I6" s="15">
        <f>IF($A6="","",COUNTIFS(Encontros!$C$5:$C$104,$D6,Encontros!$G$5:$G$104,"Realizado"))</f>
        <v/>
      </c>
      <c r="J6" s="16">
        <f>IF($A6="","",IFERROR($H6/$I6,""))</f>
        <v/>
      </c>
      <c r="K6" s="5">
        <f>IF($A6="","",IF($G6&lt;&gt;"Em acompanhamento","Não aplicável",IF($I6=0,"Aguardando encontro",IF(AND($H6&gt;=Premissas!$B$4,$J6&gt;=Premissas!$B$3),"Concluído",IF($I6&gt;=Premissas!$B$4,"Conferir frequência","Em andamento")))))</f>
        <v/>
      </c>
    </row>
    <row r="7">
      <c r="A7" s="11" t="inlineStr">
        <is>
          <t>CONV-FIC-005</t>
        </is>
      </c>
      <c r="B7" s="12" t="inlineStr">
        <is>
          <t>Pessoa Fictícia Estrela</t>
        </is>
      </c>
      <c r="C7" s="28" t="n">
        <v>46259</v>
      </c>
      <c r="D7" s="11" t="inlineStr">
        <is>
          <t>Turma Semente</t>
        </is>
      </c>
      <c r="E7" s="12" t="inlineStr">
        <is>
          <t>Acompanhante Fictício Lua</t>
        </is>
      </c>
      <c r="F7" s="12" t="inlineStr">
        <is>
          <t>Ministério Fictício Acolher</t>
        </is>
      </c>
      <c r="G7" s="11" t="inlineStr">
        <is>
          <t>Em acompanhamento</t>
        </is>
      </c>
      <c r="H7" s="14">
        <f>IF($A7="","",COUNTIFS('Presenças'!$B$3:$B$102,$A7,'Presenças'!$G$3:$G$102,"Presente"))</f>
        <v/>
      </c>
      <c r="I7" s="14">
        <f>IF($A7="","",COUNTIFS(Encontros!$C$5:$C$104,$D7,Encontros!$G$5:$G$104,"Realizado"))</f>
        <v/>
      </c>
      <c r="J7" s="10">
        <f>IF($A7="","",IFERROR($H7/$I7,""))</f>
        <v/>
      </c>
      <c r="K7" s="8">
        <f>IF($A7="","",IF($G7&lt;&gt;"Em acompanhamento","Não aplicável",IF($I7=0,"Aguardando encontro",IF(AND($H7&gt;=Premissas!$B$4,$J7&gt;=Premissas!$B$3),"Concluído",IF($I7&gt;=Premissas!$B$4,"Conferir frequência","Em andamento")))))</f>
        <v/>
      </c>
    </row>
    <row r="8">
      <c r="A8" s="11" t="inlineStr">
        <is>
          <t>CONV-FIC-006</t>
        </is>
      </c>
      <c r="B8" s="12" t="inlineStr">
        <is>
          <t>Pessoa Fictícia Farol</t>
        </is>
      </c>
      <c r="C8" s="28" t="n">
        <v>46260</v>
      </c>
      <c r="D8" s="11" t="inlineStr">
        <is>
          <t>Turma Semente</t>
        </is>
      </c>
      <c r="E8" s="12" t="inlineStr">
        <is>
          <t>Acompanhante Fictício Nuvem</t>
        </is>
      </c>
      <c r="F8" s="12" t="inlineStr">
        <is>
          <t>Núcleo Fictício Boas-vindas</t>
        </is>
      </c>
      <c r="G8" s="11" t="inlineStr">
        <is>
          <t>Desistente</t>
        </is>
      </c>
      <c r="H8" s="15">
        <f>IF($A8="","",COUNTIFS('Presenças'!$B$3:$B$102,$A8,'Presenças'!$G$3:$G$102,"Presente"))</f>
        <v/>
      </c>
      <c r="I8" s="15">
        <f>IF($A8="","",COUNTIFS(Encontros!$C$5:$C$104,$D8,Encontros!$G$5:$G$104,"Realizado"))</f>
        <v/>
      </c>
      <c r="J8" s="16">
        <f>IF($A8="","",IFERROR($H8/$I8,""))</f>
        <v/>
      </c>
      <c r="K8" s="5">
        <f>IF($A8="","",IF($G8&lt;&gt;"Em acompanhamento","Não aplicável",IF($I8=0,"Aguardando encontro",IF(AND($H8&gt;=Premissas!$B$4,$J8&gt;=Premissas!$B$3),"Concluído",IF($I8&gt;=Premissas!$B$4,"Conferir frequência","Em andamento")))))</f>
        <v/>
      </c>
    </row>
    <row r="9">
      <c r="A9" s="11" t="inlineStr">
        <is>
          <t>CONV-FIC-007</t>
        </is>
      </c>
      <c r="B9" s="12" t="inlineStr">
        <is>
          <t>Pessoa Fictícia Girassol</t>
        </is>
      </c>
      <c r="C9" s="28" t="n">
        <v>46261</v>
      </c>
      <c r="D9" s="11" t="inlineStr">
        <is>
          <t>Turma Semente</t>
        </is>
      </c>
      <c r="E9" s="12" t="inlineStr">
        <is>
          <t>Acompanhante Fictício Sol</t>
        </is>
      </c>
      <c r="F9" s="12" t="inlineStr">
        <is>
          <t>Ministério Fictício Ponte</t>
        </is>
      </c>
      <c r="G9" s="11" t="inlineStr">
        <is>
          <t>Em acompanhamento</t>
        </is>
      </c>
      <c r="H9" s="14">
        <f>IF($A9="","",COUNTIFS('Presenças'!$B$3:$B$102,$A9,'Presenças'!$G$3:$G$102,"Presente"))</f>
        <v/>
      </c>
      <c r="I9" s="14">
        <f>IF($A9="","",COUNTIFS(Encontros!$C$5:$C$104,$D9,Encontros!$G$5:$G$104,"Realizado"))</f>
        <v/>
      </c>
      <c r="J9" s="10">
        <f>IF($A9="","",IFERROR($H9/$I9,""))</f>
        <v/>
      </c>
      <c r="K9" s="8">
        <f>IF($A9="","",IF($G9&lt;&gt;"Em acompanhamento","Não aplicável",IF($I9=0,"Aguardando encontro",IF(AND($H9&gt;=Premissas!$B$4,$J9&gt;=Premissas!$B$3),"Concluído",IF($I9&gt;=Premissas!$B$4,"Conferir frequência","Em andamento")))))</f>
        <v/>
      </c>
    </row>
    <row r="10">
      <c r="A10" s="11" t="inlineStr">
        <is>
          <t>CONV-FIC-008</t>
        </is>
      </c>
      <c r="B10" s="12" t="inlineStr">
        <is>
          <t>Pessoa Fictícia Horizonte</t>
        </is>
      </c>
      <c r="C10" s="28" t="n">
        <v>46236</v>
      </c>
      <c r="D10" s="11" t="inlineStr">
        <is>
          <t>Turma Horizonte</t>
        </is>
      </c>
      <c r="E10" s="12" t="inlineStr">
        <is>
          <t>Acompanhante Fictício Lua</t>
        </is>
      </c>
      <c r="F10" s="12" t="inlineStr">
        <is>
          <t>Ministério Fictício Acolher</t>
        </is>
      </c>
      <c r="G10" s="11" t="inlineStr">
        <is>
          <t>Em acompanhamento</t>
        </is>
      </c>
      <c r="H10" s="15">
        <f>IF($A10="","",COUNTIFS('Presenças'!$B$3:$B$102,$A10,'Presenças'!$G$3:$G$102,"Presente"))</f>
        <v/>
      </c>
      <c r="I10" s="15">
        <f>IF($A10="","",COUNTIFS(Encontros!$C$5:$C$104,$D10,Encontros!$G$5:$G$104,"Realizado"))</f>
        <v/>
      </c>
      <c r="J10" s="16">
        <f>IF($A10="","",IFERROR($H10/$I10,""))</f>
        <v/>
      </c>
      <c r="K10" s="5">
        <f>IF($A10="","",IF($G10&lt;&gt;"Em acompanhamento","Não aplicável",IF($I10=0,"Aguardando encontro",IF(AND($H10&gt;=Premissas!$B$4,$J10&gt;=Premissas!$B$3),"Concluído",IF($I10&gt;=Premissas!$B$4,"Conferir frequência","Em andamento")))))</f>
        <v/>
      </c>
    </row>
    <row r="11">
      <c r="A11" s="11" t="n"/>
      <c r="B11" s="12" t="n"/>
      <c r="C11" s="28" t="n"/>
      <c r="D11" s="11" t="n"/>
      <c r="E11" s="12" t="n"/>
      <c r="F11" s="12" t="n"/>
      <c r="G11" s="11" t="n"/>
      <c r="H11" s="14">
        <f>IF($A11="","",COUNTIFS('Presenças'!$B$3:$B$102,$A11,'Presenças'!$G$3:$G$102,"Presente"))</f>
        <v/>
      </c>
      <c r="I11" s="14">
        <f>IF($A11="","",COUNTIFS(Encontros!$C$5:$C$104,$D11,Encontros!$G$5:$G$104,"Realizado"))</f>
        <v/>
      </c>
      <c r="J11" s="10">
        <f>IF($A11="","",IFERROR($H11/$I11,""))</f>
        <v/>
      </c>
      <c r="K11" s="8">
        <f>IF($A11="","",IF($G11&lt;&gt;"Em acompanhamento","Não aplicável",IF($I11=0,"Aguardando encontro",IF(AND($H11&gt;=Premissas!$B$4,$J11&gt;=Premissas!$B$3),"Concluído",IF($I11&gt;=Premissas!$B$4,"Conferir frequência","Em andamento")))))</f>
        <v/>
      </c>
    </row>
    <row r="12">
      <c r="A12" s="11" t="n"/>
      <c r="B12" s="12" t="n"/>
      <c r="C12" s="28" t="n"/>
      <c r="D12" s="11" t="n"/>
      <c r="E12" s="12" t="n"/>
      <c r="F12" s="12" t="n"/>
      <c r="G12" s="11" t="n"/>
      <c r="H12" s="15">
        <f>IF($A12="","",COUNTIFS('Presenças'!$B$3:$B$102,$A12,'Presenças'!$G$3:$G$102,"Presente"))</f>
        <v/>
      </c>
      <c r="I12" s="15">
        <f>IF($A12="","",COUNTIFS(Encontros!$C$5:$C$104,$D12,Encontros!$G$5:$G$104,"Realizado"))</f>
        <v/>
      </c>
      <c r="J12" s="16">
        <f>IF($A12="","",IFERROR($H12/$I12,""))</f>
        <v/>
      </c>
      <c r="K12" s="5">
        <f>IF($A12="","",IF($G12&lt;&gt;"Em acompanhamento","Não aplicável",IF($I12=0,"Aguardando encontro",IF(AND($H12&gt;=Premissas!$B$4,$J12&gt;=Premissas!$B$3),"Concluído",IF($I12&gt;=Premissas!$B$4,"Conferir frequência","Em andamento")))))</f>
        <v/>
      </c>
    </row>
    <row r="13">
      <c r="A13" s="11" t="n"/>
      <c r="B13" s="12" t="n"/>
      <c r="C13" s="28" t="n"/>
      <c r="D13" s="11" t="n"/>
      <c r="E13" s="12" t="n"/>
      <c r="F13" s="12" t="n"/>
      <c r="G13" s="11" t="n"/>
      <c r="H13" s="14">
        <f>IF($A13="","",COUNTIFS('Presenças'!$B$3:$B$102,$A13,'Presenças'!$G$3:$G$102,"Presente"))</f>
        <v/>
      </c>
      <c r="I13" s="14">
        <f>IF($A13="","",COUNTIFS(Encontros!$C$5:$C$104,$D13,Encontros!$G$5:$G$104,"Realizado"))</f>
        <v/>
      </c>
      <c r="J13" s="10">
        <f>IF($A13="","",IFERROR($H13/$I13,""))</f>
        <v/>
      </c>
      <c r="K13" s="8">
        <f>IF($A13="","",IF($G13&lt;&gt;"Em acompanhamento","Não aplicável",IF($I13=0,"Aguardando encontro",IF(AND($H13&gt;=Premissas!$B$4,$J13&gt;=Premissas!$B$3),"Concluído",IF($I13&gt;=Premissas!$B$4,"Conferir frequência","Em andamento")))))</f>
        <v/>
      </c>
    </row>
    <row r="14">
      <c r="A14" s="11" t="n"/>
      <c r="B14" s="12" t="n"/>
      <c r="C14" s="28" t="n"/>
      <c r="D14" s="11" t="n"/>
      <c r="E14" s="12" t="n"/>
      <c r="F14" s="12" t="n"/>
      <c r="G14" s="11" t="n"/>
      <c r="H14" s="15">
        <f>IF($A14="","",COUNTIFS('Presenças'!$B$3:$B$102,$A14,'Presenças'!$G$3:$G$102,"Presente"))</f>
        <v/>
      </c>
      <c r="I14" s="15">
        <f>IF($A14="","",COUNTIFS(Encontros!$C$5:$C$104,$D14,Encontros!$G$5:$G$104,"Realizado"))</f>
        <v/>
      </c>
      <c r="J14" s="16">
        <f>IF($A14="","",IFERROR($H14/$I14,""))</f>
        <v/>
      </c>
      <c r="K14" s="5">
        <f>IF($A14="","",IF($G14&lt;&gt;"Em acompanhamento","Não aplicável",IF($I14=0,"Aguardando encontro",IF(AND($H14&gt;=Premissas!$B$4,$J14&gt;=Premissas!$B$3),"Concluído",IF($I14&gt;=Premissas!$B$4,"Conferir frequência","Em andamento")))))</f>
        <v/>
      </c>
    </row>
    <row r="15">
      <c r="A15" s="11" t="n"/>
      <c r="B15" s="12" t="n"/>
      <c r="C15" s="28" t="n"/>
      <c r="D15" s="11" t="n"/>
      <c r="E15" s="12" t="n"/>
      <c r="F15" s="12" t="n"/>
      <c r="G15" s="11" t="n"/>
      <c r="H15" s="14">
        <f>IF($A15="","",COUNTIFS('Presenças'!$B$3:$B$102,$A15,'Presenças'!$G$3:$G$102,"Presente"))</f>
        <v/>
      </c>
      <c r="I15" s="14">
        <f>IF($A15="","",COUNTIFS(Encontros!$C$5:$C$104,$D15,Encontros!$G$5:$G$104,"Realizado"))</f>
        <v/>
      </c>
      <c r="J15" s="10">
        <f>IF($A15="","",IFERROR($H15/$I15,""))</f>
        <v/>
      </c>
      <c r="K15" s="8">
        <f>IF($A15="","",IF($G15&lt;&gt;"Em acompanhamento","Não aplicável",IF($I15=0,"Aguardando encontro",IF(AND($H15&gt;=Premissas!$B$4,$J15&gt;=Premissas!$B$3),"Concluído",IF($I15&gt;=Premissas!$B$4,"Conferir frequência","Em andamento")))))</f>
        <v/>
      </c>
    </row>
    <row r="16">
      <c r="A16" s="11" t="n"/>
      <c r="B16" s="12" t="n"/>
      <c r="C16" s="28" t="n"/>
      <c r="D16" s="11" t="n"/>
      <c r="E16" s="12" t="n"/>
      <c r="F16" s="12" t="n"/>
      <c r="G16" s="11" t="n"/>
      <c r="H16" s="15">
        <f>IF($A16="","",COUNTIFS('Presenças'!$B$3:$B$102,$A16,'Presenças'!$G$3:$G$102,"Presente"))</f>
        <v/>
      </c>
      <c r="I16" s="15">
        <f>IF($A16="","",COUNTIFS(Encontros!$C$5:$C$104,$D16,Encontros!$G$5:$G$104,"Realizado"))</f>
        <v/>
      </c>
      <c r="J16" s="16">
        <f>IF($A16="","",IFERROR($H16/$I16,""))</f>
        <v/>
      </c>
      <c r="K16" s="5">
        <f>IF($A16="","",IF($G16&lt;&gt;"Em acompanhamento","Não aplicável",IF($I16=0,"Aguardando encontro",IF(AND($H16&gt;=Premissas!$B$4,$J16&gt;=Premissas!$B$3),"Concluído",IF($I16&gt;=Premissas!$B$4,"Conferir frequência","Em andamento")))))</f>
        <v/>
      </c>
    </row>
    <row r="17">
      <c r="A17" s="11" t="n"/>
      <c r="B17" s="12" t="n"/>
      <c r="C17" s="28" t="n"/>
      <c r="D17" s="11" t="n"/>
      <c r="E17" s="12" t="n"/>
      <c r="F17" s="12" t="n"/>
      <c r="G17" s="11" t="n"/>
      <c r="H17" s="14">
        <f>IF($A17="","",COUNTIFS('Presenças'!$B$3:$B$102,$A17,'Presenças'!$G$3:$G$102,"Presente"))</f>
        <v/>
      </c>
      <c r="I17" s="14">
        <f>IF($A17="","",COUNTIFS(Encontros!$C$5:$C$104,$D17,Encontros!$G$5:$G$104,"Realizado"))</f>
        <v/>
      </c>
      <c r="J17" s="10">
        <f>IF($A17="","",IFERROR($H17/$I17,""))</f>
        <v/>
      </c>
      <c r="K17" s="8">
        <f>IF($A17="","",IF($G17&lt;&gt;"Em acompanhamento","Não aplicável",IF($I17=0,"Aguardando encontro",IF(AND($H17&gt;=Premissas!$B$4,$J17&gt;=Premissas!$B$3),"Concluído",IF($I17&gt;=Premissas!$B$4,"Conferir frequência","Em andamento")))))</f>
        <v/>
      </c>
    </row>
    <row r="18">
      <c r="A18" s="11" t="n"/>
      <c r="B18" s="12" t="n"/>
      <c r="C18" s="28" t="n"/>
      <c r="D18" s="11" t="n"/>
      <c r="E18" s="12" t="n"/>
      <c r="F18" s="12" t="n"/>
      <c r="G18" s="11" t="n"/>
      <c r="H18" s="15">
        <f>IF($A18="","",COUNTIFS('Presenças'!$B$3:$B$102,$A18,'Presenças'!$G$3:$G$102,"Presente"))</f>
        <v/>
      </c>
      <c r="I18" s="15">
        <f>IF($A18="","",COUNTIFS(Encontros!$C$5:$C$104,$D18,Encontros!$G$5:$G$104,"Realizado"))</f>
        <v/>
      </c>
      <c r="J18" s="16">
        <f>IF($A18="","",IFERROR($H18/$I18,""))</f>
        <v/>
      </c>
      <c r="K18" s="5">
        <f>IF($A18="","",IF($G18&lt;&gt;"Em acompanhamento","Não aplicável",IF($I18=0,"Aguardando encontro",IF(AND($H18&gt;=Premissas!$B$4,$J18&gt;=Premissas!$B$3),"Concluído",IF($I18&gt;=Premissas!$B$4,"Conferir frequência","Em andamento")))))</f>
        <v/>
      </c>
    </row>
    <row r="19">
      <c r="A19" s="11" t="n"/>
      <c r="B19" s="12" t="n"/>
      <c r="C19" s="28" t="n"/>
      <c r="D19" s="11" t="n"/>
      <c r="E19" s="12" t="n"/>
      <c r="F19" s="12" t="n"/>
      <c r="G19" s="11" t="n"/>
      <c r="H19" s="14">
        <f>IF($A19="","",COUNTIFS('Presenças'!$B$3:$B$102,$A19,'Presenças'!$G$3:$G$102,"Presente"))</f>
        <v/>
      </c>
      <c r="I19" s="14">
        <f>IF($A19="","",COUNTIFS(Encontros!$C$5:$C$104,$D19,Encontros!$G$5:$G$104,"Realizado"))</f>
        <v/>
      </c>
      <c r="J19" s="10">
        <f>IF($A19="","",IFERROR($H19/$I19,""))</f>
        <v/>
      </c>
      <c r="K19" s="8">
        <f>IF($A19="","",IF($G19&lt;&gt;"Em acompanhamento","Não aplicável",IF($I19=0,"Aguardando encontro",IF(AND($H19&gt;=Premissas!$B$4,$J19&gt;=Premissas!$B$3),"Concluído",IF($I19&gt;=Premissas!$B$4,"Conferir frequência","Em andamento")))))</f>
        <v/>
      </c>
    </row>
    <row r="20">
      <c r="A20" s="11" t="n"/>
      <c r="B20" s="12" t="n"/>
      <c r="C20" s="28" t="n"/>
      <c r="D20" s="11" t="n"/>
      <c r="E20" s="12" t="n"/>
      <c r="F20" s="12" t="n"/>
      <c r="G20" s="11" t="n"/>
      <c r="H20" s="15">
        <f>IF($A20="","",COUNTIFS('Presenças'!$B$3:$B$102,$A20,'Presenças'!$G$3:$G$102,"Presente"))</f>
        <v/>
      </c>
      <c r="I20" s="15">
        <f>IF($A20="","",COUNTIFS(Encontros!$C$5:$C$104,$D20,Encontros!$G$5:$G$104,"Realizado"))</f>
        <v/>
      </c>
      <c r="J20" s="16">
        <f>IF($A20="","",IFERROR($H20/$I20,""))</f>
        <v/>
      </c>
      <c r="K20" s="5">
        <f>IF($A20="","",IF($G20&lt;&gt;"Em acompanhamento","Não aplicável",IF($I20=0,"Aguardando encontro",IF(AND($H20&gt;=Premissas!$B$4,$J20&gt;=Premissas!$B$3),"Concluído",IF($I20&gt;=Premissas!$B$4,"Conferir frequência","Em andamento")))))</f>
        <v/>
      </c>
    </row>
    <row r="21">
      <c r="A21" s="11" t="n"/>
      <c r="B21" s="12" t="n"/>
      <c r="C21" s="28" t="n"/>
      <c r="D21" s="11" t="n"/>
      <c r="E21" s="12" t="n"/>
      <c r="F21" s="12" t="n"/>
      <c r="G21" s="11" t="n"/>
      <c r="H21" s="14">
        <f>IF($A21="","",COUNTIFS('Presenças'!$B$3:$B$102,$A21,'Presenças'!$G$3:$G$102,"Presente"))</f>
        <v/>
      </c>
      <c r="I21" s="14">
        <f>IF($A21="","",COUNTIFS(Encontros!$C$5:$C$104,$D21,Encontros!$G$5:$G$104,"Realizado"))</f>
        <v/>
      </c>
      <c r="J21" s="10">
        <f>IF($A21="","",IFERROR($H21/$I21,""))</f>
        <v/>
      </c>
      <c r="K21" s="8">
        <f>IF($A21="","",IF($G21&lt;&gt;"Em acompanhamento","Não aplicável",IF($I21=0,"Aguardando encontro",IF(AND($H21&gt;=Premissas!$B$4,$J21&gt;=Premissas!$B$3),"Concluído",IF($I21&gt;=Premissas!$B$4,"Conferir frequência","Em andamento")))))</f>
        <v/>
      </c>
    </row>
    <row r="22">
      <c r="A22" s="11" t="n"/>
      <c r="B22" s="12" t="n"/>
      <c r="C22" s="28" t="n"/>
      <c r="D22" s="11" t="n"/>
      <c r="E22" s="12" t="n"/>
      <c r="F22" s="12" t="n"/>
      <c r="G22" s="11" t="n"/>
      <c r="H22" s="15">
        <f>IF($A22="","",COUNTIFS('Presenças'!$B$3:$B$102,$A22,'Presenças'!$G$3:$G$102,"Presente"))</f>
        <v/>
      </c>
      <c r="I22" s="15">
        <f>IF($A22="","",COUNTIFS(Encontros!$C$5:$C$104,$D22,Encontros!$G$5:$G$104,"Realizado"))</f>
        <v/>
      </c>
      <c r="J22" s="16">
        <f>IF($A22="","",IFERROR($H22/$I22,""))</f>
        <v/>
      </c>
      <c r="K22" s="5">
        <f>IF($A22="","",IF($G22&lt;&gt;"Em acompanhamento","Não aplicável",IF($I22=0,"Aguardando encontro",IF(AND($H22&gt;=Premissas!$B$4,$J22&gt;=Premissas!$B$3),"Concluído",IF($I22&gt;=Premissas!$B$4,"Conferir frequência","Em andamento")))))</f>
        <v/>
      </c>
    </row>
    <row r="23">
      <c r="A23" s="11" t="n"/>
      <c r="B23" s="12" t="n"/>
      <c r="C23" s="28" t="n"/>
      <c r="D23" s="11" t="n"/>
      <c r="E23" s="12" t="n"/>
      <c r="F23" s="12" t="n"/>
      <c r="G23" s="11" t="n"/>
      <c r="H23" s="14">
        <f>IF($A23="","",COUNTIFS('Presenças'!$B$3:$B$102,$A23,'Presenças'!$G$3:$G$102,"Presente"))</f>
        <v/>
      </c>
      <c r="I23" s="14">
        <f>IF($A23="","",COUNTIFS(Encontros!$C$5:$C$104,$D23,Encontros!$G$5:$G$104,"Realizado"))</f>
        <v/>
      </c>
      <c r="J23" s="10">
        <f>IF($A23="","",IFERROR($H23/$I23,""))</f>
        <v/>
      </c>
      <c r="K23" s="8">
        <f>IF($A23="","",IF($G23&lt;&gt;"Em acompanhamento","Não aplicável",IF($I23=0,"Aguardando encontro",IF(AND($H23&gt;=Premissas!$B$4,$J23&gt;=Premissas!$B$3),"Concluído",IF($I23&gt;=Premissas!$B$4,"Conferir frequência","Em andamento")))))</f>
        <v/>
      </c>
    </row>
    <row r="24">
      <c r="A24" s="11" t="n"/>
      <c r="B24" s="12" t="n"/>
      <c r="C24" s="28" t="n"/>
      <c r="D24" s="11" t="n"/>
      <c r="E24" s="12" t="n"/>
      <c r="F24" s="12" t="n"/>
      <c r="G24" s="11" t="n"/>
      <c r="H24" s="15">
        <f>IF($A24="","",COUNTIFS('Presenças'!$B$3:$B$102,$A24,'Presenças'!$G$3:$G$102,"Presente"))</f>
        <v/>
      </c>
      <c r="I24" s="15">
        <f>IF($A24="","",COUNTIFS(Encontros!$C$5:$C$104,$D24,Encontros!$G$5:$G$104,"Realizado"))</f>
        <v/>
      </c>
      <c r="J24" s="16">
        <f>IF($A24="","",IFERROR($H24/$I24,""))</f>
        <v/>
      </c>
      <c r="K24" s="5">
        <f>IF($A24="","",IF($G24&lt;&gt;"Em acompanhamento","Não aplicável",IF($I24=0,"Aguardando encontro",IF(AND($H24&gt;=Premissas!$B$4,$J24&gt;=Premissas!$B$3),"Concluído",IF($I24&gt;=Premissas!$B$4,"Conferir frequência","Em andamento")))))</f>
        <v/>
      </c>
    </row>
    <row r="25">
      <c r="A25" s="11" t="n"/>
      <c r="B25" s="12" t="n"/>
      <c r="C25" s="28" t="n"/>
      <c r="D25" s="11" t="n"/>
      <c r="E25" s="12" t="n"/>
      <c r="F25" s="12" t="n"/>
      <c r="G25" s="11" t="n"/>
      <c r="H25" s="14">
        <f>IF($A25="","",COUNTIFS('Presenças'!$B$3:$B$102,$A25,'Presenças'!$G$3:$G$102,"Presente"))</f>
        <v/>
      </c>
      <c r="I25" s="14">
        <f>IF($A25="","",COUNTIFS(Encontros!$C$5:$C$104,$D25,Encontros!$G$5:$G$104,"Realizado"))</f>
        <v/>
      </c>
      <c r="J25" s="10">
        <f>IF($A25="","",IFERROR($H25/$I25,""))</f>
        <v/>
      </c>
      <c r="K25" s="8">
        <f>IF($A25="","",IF($G25&lt;&gt;"Em acompanhamento","Não aplicável",IF($I25=0,"Aguardando encontro",IF(AND($H25&gt;=Premissas!$B$4,$J25&gt;=Premissas!$B$3),"Concluído",IF($I25&gt;=Premissas!$B$4,"Conferir frequência","Em andamento")))))</f>
        <v/>
      </c>
    </row>
    <row r="26">
      <c r="A26" s="11" t="n"/>
      <c r="B26" s="12" t="n"/>
      <c r="C26" s="28" t="n"/>
      <c r="D26" s="11" t="n"/>
      <c r="E26" s="12" t="n"/>
      <c r="F26" s="12" t="n"/>
      <c r="G26" s="11" t="n"/>
      <c r="H26" s="15">
        <f>IF($A26="","",COUNTIFS('Presenças'!$B$3:$B$102,$A26,'Presenças'!$G$3:$G$102,"Presente"))</f>
        <v/>
      </c>
      <c r="I26" s="15">
        <f>IF($A26="","",COUNTIFS(Encontros!$C$5:$C$104,$D26,Encontros!$G$5:$G$104,"Realizado"))</f>
        <v/>
      </c>
      <c r="J26" s="16">
        <f>IF($A26="","",IFERROR($H26/$I26,""))</f>
        <v/>
      </c>
      <c r="K26" s="5">
        <f>IF($A26="","",IF($G26&lt;&gt;"Em acompanhamento","Não aplicável",IF($I26=0,"Aguardando encontro",IF(AND($H26&gt;=Premissas!$B$4,$J26&gt;=Premissas!$B$3),"Concluído",IF($I26&gt;=Premissas!$B$4,"Conferir frequência","Em andamento")))))</f>
        <v/>
      </c>
    </row>
    <row r="27">
      <c r="A27" s="11" t="n"/>
      <c r="B27" s="12" t="n"/>
      <c r="C27" s="28" t="n"/>
      <c r="D27" s="11" t="n"/>
      <c r="E27" s="12" t="n"/>
      <c r="F27" s="12" t="n"/>
      <c r="G27" s="11" t="n"/>
      <c r="H27" s="14">
        <f>IF($A27="","",COUNTIFS('Presenças'!$B$3:$B$102,$A27,'Presenças'!$G$3:$G$102,"Presente"))</f>
        <v/>
      </c>
      <c r="I27" s="14">
        <f>IF($A27="","",COUNTIFS(Encontros!$C$5:$C$104,$D27,Encontros!$G$5:$G$104,"Realizado"))</f>
        <v/>
      </c>
      <c r="J27" s="10">
        <f>IF($A27="","",IFERROR($H27/$I27,""))</f>
        <v/>
      </c>
      <c r="K27" s="8">
        <f>IF($A27="","",IF($G27&lt;&gt;"Em acompanhamento","Não aplicável",IF($I27=0,"Aguardando encontro",IF(AND($H27&gt;=Premissas!$B$4,$J27&gt;=Premissas!$B$3),"Concluído",IF($I27&gt;=Premissas!$B$4,"Conferir frequência","Em andamento")))))</f>
        <v/>
      </c>
    </row>
    <row r="28">
      <c r="A28" s="11" t="n"/>
      <c r="B28" s="12" t="n"/>
      <c r="C28" s="28" t="n"/>
      <c r="D28" s="11" t="n"/>
      <c r="E28" s="12" t="n"/>
      <c r="F28" s="12" t="n"/>
      <c r="G28" s="11" t="n"/>
      <c r="H28" s="15">
        <f>IF($A28="","",COUNTIFS('Presenças'!$B$3:$B$102,$A28,'Presenças'!$G$3:$G$102,"Presente"))</f>
        <v/>
      </c>
      <c r="I28" s="15">
        <f>IF($A28="","",COUNTIFS(Encontros!$C$5:$C$104,$D28,Encontros!$G$5:$G$104,"Realizado"))</f>
        <v/>
      </c>
      <c r="J28" s="16">
        <f>IF($A28="","",IFERROR($H28/$I28,""))</f>
        <v/>
      </c>
      <c r="K28" s="5">
        <f>IF($A28="","",IF($G28&lt;&gt;"Em acompanhamento","Não aplicável",IF($I28=0,"Aguardando encontro",IF(AND($H28&gt;=Premissas!$B$4,$J28&gt;=Premissas!$B$3),"Concluído",IF($I28&gt;=Premissas!$B$4,"Conferir frequência","Em andamento")))))</f>
        <v/>
      </c>
    </row>
    <row r="29">
      <c r="A29" s="11" t="n"/>
      <c r="B29" s="12" t="n"/>
      <c r="C29" s="28" t="n"/>
      <c r="D29" s="11" t="n"/>
      <c r="E29" s="12" t="n"/>
      <c r="F29" s="12" t="n"/>
      <c r="G29" s="11" t="n"/>
      <c r="H29" s="14">
        <f>IF($A29="","",COUNTIFS('Presenças'!$B$3:$B$102,$A29,'Presenças'!$G$3:$G$102,"Presente"))</f>
        <v/>
      </c>
      <c r="I29" s="14">
        <f>IF($A29="","",COUNTIFS(Encontros!$C$5:$C$104,$D29,Encontros!$G$5:$G$104,"Realizado"))</f>
        <v/>
      </c>
      <c r="J29" s="10">
        <f>IF($A29="","",IFERROR($H29/$I29,""))</f>
        <v/>
      </c>
      <c r="K29" s="8">
        <f>IF($A29="","",IF($G29&lt;&gt;"Em acompanhamento","Não aplicável",IF($I29=0,"Aguardando encontro",IF(AND($H29&gt;=Premissas!$B$4,$J29&gt;=Premissas!$B$3),"Concluído",IF($I29&gt;=Premissas!$B$4,"Conferir frequência","Em andamento")))))</f>
        <v/>
      </c>
    </row>
    <row r="30">
      <c r="A30" s="11" t="n"/>
      <c r="B30" s="12" t="n"/>
      <c r="C30" s="28" t="n"/>
      <c r="D30" s="11" t="n"/>
      <c r="E30" s="12" t="n"/>
      <c r="F30" s="12" t="n"/>
      <c r="G30" s="11" t="n"/>
      <c r="H30" s="15">
        <f>IF($A30="","",COUNTIFS('Presenças'!$B$3:$B$102,$A30,'Presenças'!$G$3:$G$102,"Presente"))</f>
        <v/>
      </c>
      <c r="I30" s="15">
        <f>IF($A30="","",COUNTIFS(Encontros!$C$5:$C$104,$D30,Encontros!$G$5:$G$104,"Realizado"))</f>
        <v/>
      </c>
      <c r="J30" s="16">
        <f>IF($A30="","",IFERROR($H30/$I30,""))</f>
        <v/>
      </c>
      <c r="K30" s="5">
        <f>IF($A30="","",IF($G30&lt;&gt;"Em acompanhamento","Não aplicável",IF($I30=0,"Aguardando encontro",IF(AND($H30&gt;=Premissas!$B$4,$J30&gt;=Premissas!$B$3),"Concluído",IF($I30&gt;=Premissas!$B$4,"Conferir frequência","Em andamento")))))</f>
        <v/>
      </c>
    </row>
    <row r="31">
      <c r="A31" s="11" t="n"/>
      <c r="B31" s="12" t="n"/>
      <c r="C31" s="28" t="n"/>
      <c r="D31" s="11" t="n"/>
      <c r="E31" s="12" t="n"/>
      <c r="F31" s="12" t="n"/>
      <c r="G31" s="11" t="n"/>
      <c r="H31" s="14">
        <f>IF($A31="","",COUNTIFS('Presenças'!$B$3:$B$102,$A31,'Presenças'!$G$3:$G$102,"Presente"))</f>
        <v/>
      </c>
      <c r="I31" s="14">
        <f>IF($A31="","",COUNTIFS(Encontros!$C$5:$C$104,$D31,Encontros!$G$5:$G$104,"Realizado"))</f>
        <v/>
      </c>
      <c r="J31" s="10">
        <f>IF($A31="","",IFERROR($H31/$I31,""))</f>
        <v/>
      </c>
      <c r="K31" s="8">
        <f>IF($A31="","",IF($G31&lt;&gt;"Em acompanhamento","Não aplicável",IF($I31=0,"Aguardando encontro",IF(AND($H31&gt;=Premissas!$B$4,$J31&gt;=Premissas!$B$3),"Concluído",IF($I31&gt;=Premissas!$B$4,"Conferir frequência","Em andamento")))))</f>
        <v/>
      </c>
    </row>
    <row r="32">
      <c r="A32" s="11" t="n"/>
      <c r="B32" s="12" t="n"/>
      <c r="C32" s="28" t="n"/>
      <c r="D32" s="11" t="n"/>
      <c r="E32" s="12" t="n"/>
      <c r="F32" s="12" t="n"/>
      <c r="G32" s="11" t="n"/>
      <c r="H32" s="15">
        <f>IF($A32="","",COUNTIFS('Presenças'!$B$3:$B$102,$A32,'Presenças'!$G$3:$G$102,"Presente"))</f>
        <v/>
      </c>
      <c r="I32" s="15">
        <f>IF($A32="","",COUNTIFS(Encontros!$C$5:$C$104,$D32,Encontros!$G$5:$G$104,"Realizado"))</f>
        <v/>
      </c>
      <c r="J32" s="16">
        <f>IF($A32="","",IFERROR($H32/$I32,""))</f>
        <v/>
      </c>
      <c r="K32" s="5">
        <f>IF($A32="","",IF($G32&lt;&gt;"Em acompanhamento","Não aplicável",IF($I32=0,"Aguardando encontro",IF(AND($H32&gt;=Premissas!$B$4,$J32&gt;=Premissas!$B$3),"Concluído",IF($I32&gt;=Premissas!$B$4,"Conferir frequência","Em andamento")))))</f>
        <v/>
      </c>
    </row>
    <row r="33">
      <c r="A33" s="11" t="n"/>
      <c r="B33" s="12" t="n"/>
      <c r="C33" s="28" t="n"/>
      <c r="D33" s="11" t="n"/>
      <c r="E33" s="12" t="n"/>
      <c r="F33" s="12" t="n"/>
      <c r="G33" s="11" t="n"/>
      <c r="H33" s="14">
        <f>IF($A33="","",COUNTIFS('Presenças'!$B$3:$B$102,$A33,'Presenças'!$G$3:$G$102,"Presente"))</f>
        <v/>
      </c>
      <c r="I33" s="14">
        <f>IF($A33="","",COUNTIFS(Encontros!$C$5:$C$104,$D33,Encontros!$G$5:$G$104,"Realizado"))</f>
        <v/>
      </c>
      <c r="J33" s="10">
        <f>IF($A33="","",IFERROR($H33/$I33,""))</f>
        <v/>
      </c>
      <c r="K33" s="8">
        <f>IF($A33="","",IF($G33&lt;&gt;"Em acompanhamento","Não aplicável",IF($I33=0,"Aguardando encontro",IF(AND($H33&gt;=Premissas!$B$4,$J33&gt;=Premissas!$B$3),"Concluído",IF($I33&gt;=Premissas!$B$4,"Conferir frequência","Em andamento")))))</f>
        <v/>
      </c>
    </row>
    <row r="34">
      <c r="A34" s="11" t="n"/>
      <c r="B34" s="12" t="n"/>
      <c r="C34" s="28" t="n"/>
      <c r="D34" s="11" t="n"/>
      <c r="E34" s="12" t="n"/>
      <c r="F34" s="12" t="n"/>
      <c r="G34" s="11" t="n"/>
      <c r="H34" s="15">
        <f>IF($A34="","",COUNTIFS('Presenças'!$B$3:$B$102,$A34,'Presenças'!$G$3:$G$102,"Presente"))</f>
        <v/>
      </c>
      <c r="I34" s="15">
        <f>IF($A34="","",COUNTIFS(Encontros!$C$5:$C$104,$D34,Encontros!$G$5:$G$104,"Realizado"))</f>
        <v/>
      </c>
      <c r="J34" s="16">
        <f>IF($A34="","",IFERROR($H34/$I34,""))</f>
        <v/>
      </c>
      <c r="K34" s="5">
        <f>IF($A34="","",IF($G34&lt;&gt;"Em acompanhamento","Não aplicável",IF($I34=0,"Aguardando encontro",IF(AND($H34&gt;=Premissas!$B$4,$J34&gt;=Premissas!$B$3),"Concluído",IF($I34&gt;=Premissas!$B$4,"Conferir frequência","Em andamento")))))</f>
        <v/>
      </c>
    </row>
    <row r="35">
      <c r="A35" s="11" t="n"/>
      <c r="B35" s="12" t="n"/>
      <c r="C35" s="28" t="n"/>
      <c r="D35" s="11" t="n"/>
      <c r="E35" s="12" t="n"/>
      <c r="F35" s="12" t="n"/>
      <c r="G35" s="11" t="n"/>
      <c r="H35" s="14">
        <f>IF($A35="","",COUNTIFS('Presenças'!$B$3:$B$102,$A35,'Presenças'!$G$3:$G$102,"Presente"))</f>
        <v/>
      </c>
      <c r="I35" s="14">
        <f>IF($A35="","",COUNTIFS(Encontros!$C$5:$C$104,$D35,Encontros!$G$5:$G$104,"Realizado"))</f>
        <v/>
      </c>
      <c r="J35" s="10">
        <f>IF($A35="","",IFERROR($H35/$I35,""))</f>
        <v/>
      </c>
      <c r="K35" s="8">
        <f>IF($A35="","",IF($G35&lt;&gt;"Em acompanhamento","Não aplicável",IF($I35=0,"Aguardando encontro",IF(AND($H35&gt;=Premissas!$B$4,$J35&gt;=Premissas!$B$3),"Concluído",IF($I35&gt;=Premissas!$B$4,"Conferir frequência","Em andamento")))))</f>
        <v/>
      </c>
    </row>
    <row r="36">
      <c r="A36" s="11" t="n"/>
      <c r="B36" s="12" t="n"/>
      <c r="C36" s="28" t="n"/>
      <c r="D36" s="11" t="n"/>
      <c r="E36" s="12" t="n"/>
      <c r="F36" s="12" t="n"/>
      <c r="G36" s="11" t="n"/>
      <c r="H36" s="15">
        <f>IF($A36="","",COUNTIFS('Presenças'!$B$3:$B$102,$A36,'Presenças'!$G$3:$G$102,"Presente"))</f>
        <v/>
      </c>
      <c r="I36" s="15">
        <f>IF($A36="","",COUNTIFS(Encontros!$C$5:$C$104,$D36,Encontros!$G$5:$G$104,"Realizado"))</f>
        <v/>
      </c>
      <c r="J36" s="16">
        <f>IF($A36="","",IFERROR($H36/$I36,""))</f>
        <v/>
      </c>
      <c r="K36" s="5">
        <f>IF($A36="","",IF($G36&lt;&gt;"Em acompanhamento","Não aplicável",IF($I36=0,"Aguardando encontro",IF(AND($H36&gt;=Premissas!$B$4,$J36&gt;=Premissas!$B$3),"Concluído",IF($I36&gt;=Premissas!$B$4,"Conferir frequência","Em andamento")))))</f>
        <v/>
      </c>
    </row>
    <row r="37">
      <c r="A37" s="11" t="n"/>
      <c r="B37" s="12" t="n"/>
      <c r="C37" s="28" t="n"/>
      <c r="D37" s="11" t="n"/>
      <c r="E37" s="12" t="n"/>
      <c r="F37" s="12" t="n"/>
      <c r="G37" s="11" t="n"/>
      <c r="H37" s="14">
        <f>IF($A37="","",COUNTIFS('Presenças'!$B$3:$B$102,$A37,'Presenças'!$G$3:$G$102,"Presente"))</f>
        <v/>
      </c>
      <c r="I37" s="14">
        <f>IF($A37="","",COUNTIFS(Encontros!$C$5:$C$104,$D37,Encontros!$G$5:$G$104,"Realizado"))</f>
        <v/>
      </c>
      <c r="J37" s="10">
        <f>IF($A37="","",IFERROR($H37/$I37,""))</f>
        <v/>
      </c>
      <c r="K37" s="8">
        <f>IF($A37="","",IF($G37&lt;&gt;"Em acompanhamento","Não aplicável",IF($I37=0,"Aguardando encontro",IF(AND($H37&gt;=Premissas!$B$4,$J37&gt;=Premissas!$B$3),"Concluído",IF($I37&gt;=Premissas!$B$4,"Conferir frequência","Em andamento")))))</f>
        <v/>
      </c>
    </row>
    <row r="38">
      <c r="A38" s="11" t="n"/>
      <c r="B38" s="12" t="n"/>
      <c r="C38" s="28" t="n"/>
      <c r="D38" s="11" t="n"/>
      <c r="E38" s="12" t="n"/>
      <c r="F38" s="12" t="n"/>
      <c r="G38" s="11" t="n"/>
      <c r="H38" s="15">
        <f>IF($A38="","",COUNTIFS('Presenças'!$B$3:$B$102,$A38,'Presenças'!$G$3:$G$102,"Presente"))</f>
        <v/>
      </c>
      <c r="I38" s="15">
        <f>IF($A38="","",COUNTIFS(Encontros!$C$5:$C$104,$D38,Encontros!$G$5:$G$104,"Realizado"))</f>
        <v/>
      </c>
      <c r="J38" s="16">
        <f>IF($A38="","",IFERROR($H38/$I38,""))</f>
        <v/>
      </c>
      <c r="K38" s="5">
        <f>IF($A38="","",IF($G38&lt;&gt;"Em acompanhamento","Não aplicável",IF($I38=0,"Aguardando encontro",IF(AND($H38&gt;=Premissas!$B$4,$J38&gt;=Premissas!$B$3),"Concluído",IF($I38&gt;=Premissas!$B$4,"Conferir frequência","Em andamento")))))</f>
        <v/>
      </c>
    </row>
    <row r="39">
      <c r="A39" s="11" t="n"/>
      <c r="B39" s="12" t="n"/>
      <c r="C39" s="28" t="n"/>
      <c r="D39" s="11" t="n"/>
      <c r="E39" s="12" t="n"/>
      <c r="F39" s="12" t="n"/>
      <c r="G39" s="11" t="n"/>
      <c r="H39" s="14">
        <f>IF($A39="","",COUNTIFS('Presenças'!$B$3:$B$102,$A39,'Presenças'!$G$3:$G$102,"Presente"))</f>
        <v/>
      </c>
      <c r="I39" s="14">
        <f>IF($A39="","",COUNTIFS(Encontros!$C$5:$C$104,$D39,Encontros!$G$5:$G$104,"Realizado"))</f>
        <v/>
      </c>
      <c r="J39" s="10">
        <f>IF($A39="","",IFERROR($H39/$I39,""))</f>
        <v/>
      </c>
      <c r="K39" s="8">
        <f>IF($A39="","",IF($G39&lt;&gt;"Em acompanhamento","Não aplicável",IF($I39=0,"Aguardando encontro",IF(AND($H39&gt;=Premissas!$B$4,$J39&gt;=Premissas!$B$3),"Concluído",IF($I39&gt;=Premissas!$B$4,"Conferir frequência","Em andamento")))))</f>
        <v/>
      </c>
    </row>
    <row r="40">
      <c r="A40" s="11" t="n"/>
      <c r="B40" s="12" t="n"/>
      <c r="C40" s="28" t="n"/>
      <c r="D40" s="11" t="n"/>
      <c r="E40" s="12" t="n"/>
      <c r="F40" s="12" t="n"/>
      <c r="G40" s="11" t="n"/>
      <c r="H40" s="15">
        <f>IF($A40="","",COUNTIFS('Presenças'!$B$3:$B$102,$A40,'Presenças'!$G$3:$G$102,"Presente"))</f>
        <v/>
      </c>
      <c r="I40" s="15">
        <f>IF($A40="","",COUNTIFS(Encontros!$C$5:$C$104,$D40,Encontros!$G$5:$G$104,"Realizado"))</f>
        <v/>
      </c>
      <c r="J40" s="16">
        <f>IF($A40="","",IFERROR($H40/$I40,""))</f>
        <v/>
      </c>
      <c r="K40" s="5">
        <f>IF($A40="","",IF($G40&lt;&gt;"Em acompanhamento","Não aplicável",IF($I40=0,"Aguardando encontro",IF(AND($H40&gt;=Premissas!$B$4,$J40&gt;=Premissas!$B$3),"Concluído",IF($I40&gt;=Premissas!$B$4,"Conferir frequência","Em andamento")))))</f>
        <v/>
      </c>
    </row>
    <row r="41">
      <c r="A41" s="11" t="n"/>
      <c r="B41" s="12" t="n"/>
      <c r="C41" s="28" t="n"/>
      <c r="D41" s="11" t="n"/>
      <c r="E41" s="12" t="n"/>
      <c r="F41" s="12" t="n"/>
      <c r="G41" s="11" t="n"/>
      <c r="H41" s="14">
        <f>IF($A41="","",COUNTIFS('Presenças'!$B$3:$B$102,$A41,'Presenças'!$G$3:$G$102,"Presente"))</f>
        <v/>
      </c>
      <c r="I41" s="14">
        <f>IF($A41="","",COUNTIFS(Encontros!$C$5:$C$104,$D41,Encontros!$G$5:$G$104,"Realizado"))</f>
        <v/>
      </c>
      <c r="J41" s="10">
        <f>IF($A41="","",IFERROR($H41/$I41,""))</f>
        <v/>
      </c>
      <c r="K41" s="8">
        <f>IF($A41="","",IF($G41&lt;&gt;"Em acompanhamento","Não aplicável",IF($I41=0,"Aguardando encontro",IF(AND($H41&gt;=Premissas!$B$4,$J41&gt;=Premissas!$B$3),"Concluído",IF($I41&gt;=Premissas!$B$4,"Conferir frequência","Em andamento")))))</f>
        <v/>
      </c>
    </row>
    <row r="42">
      <c r="A42" s="11" t="n"/>
      <c r="B42" s="12" t="n"/>
      <c r="C42" s="28" t="n"/>
      <c r="D42" s="11" t="n"/>
      <c r="E42" s="12" t="n"/>
      <c r="F42" s="12" t="n"/>
      <c r="G42" s="11" t="n"/>
      <c r="H42" s="15">
        <f>IF($A42="","",COUNTIFS('Presenças'!$B$3:$B$102,$A42,'Presenças'!$G$3:$G$102,"Presente"))</f>
        <v/>
      </c>
      <c r="I42" s="15">
        <f>IF($A42="","",COUNTIFS(Encontros!$C$5:$C$104,$D42,Encontros!$G$5:$G$104,"Realizado"))</f>
        <v/>
      </c>
      <c r="J42" s="16">
        <f>IF($A42="","",IFERROR($H42/$I42,""))</f>
        <v/>
      </c>
      <c r="K42" s="5">
        <f>IF($A42="","",IF($G42&lt;&gt;"Em acompanhamento","Não aplicável",IF($I42=0,"Aguardando encontro",IF(AND($H42&gt;=Premissas!$B$4,$J42&gt;=Premissas!$B$3),"Concluído",IF($I42&gt;=Premissas!$B$4,"Conferir frequência","Em andamento")))))</f>
        <v/>
      </c>
    </row>
    <row r="43">
      <c r="A43" s="11" t="n"/>
      <c r="B43" s="12" t="n"/>
      <c r="C43" s="28" t="n"/>
      <c r="D43" s="11" t="n"/>
      <c r="E43" s="12" t="n"/>
      <c r="F43" s="12" t="n"/>
      <c r="G43" s="11" t="n"/>
      <c r="H43" s="14">
        <f>IF($A43="","",COUNTIFS('Presenças'!$B$3:$B$102,$A43,'Presenças'!$G$3:$G$102,"Presente"))</f>
        <v/>
      </c>
      <c r="I43" s="14">
        <f>IF($A43="","",COUNTIFS(Encontros!$C$5:$C$104,$D43,Encontros!$G$5:$G$104,"Realizado"))</f>
        <v/>
      </c>
      <c r="J43" s="10">
        <f>IF($A43="","",IFERROR($H43/$I43,""))</f>
        <v/>
      </c>
      <c r="K43" s="8">
        <f>IF($A43="","",IF($G43&lt;&gt;"Em acompanhamento","Não aplicável",IF($I43=0,"Aguardando encontro",IF(AND($H43&gt;=Premissas!$B$4,$J43&gt;=Premissas!$B$3),"Concluído",IF($I43&gt;=Premissas!$B$4,"Conferir frequência","Em andamento")))))</f>
        <v/>
      </c>
    </row>
    <row r="44">
      <c r="A44" s="11" t="n"/>
      <c r="B44" s="12" t="n"/>
      <c r="C44" s="28" t="n"/>
      <c r="D44" s="11" t="n"/>
      <c r="E44" s="12" t="n"/>
      <c r="F44" s="12" t="n"/>
      <c r="G44" s="11" t="n"/>
      <c r="H44" s="15">
        <f>IF($A44="","",COUNTIFS('Presenças'!$B$3:$B$102,$A44,'Presenças'!$G$3:$G$102,"Presente"))</f>
        <v/>
      </c>
      <c r="I44" s="15">
        <f>IF($A44="","",COUNTIFS(Encontros!$C$5:$C$104,$D44,Encontros!$G$5:$G$104,"Realizado"))</f>
        <v/>
      </c>
      <c r="J44" s="16">
        <f>IF($A44="","",IFERROR($H44/$I44,""))</f>
        <v/>
      </c>
      <c r="K44" s="5">
        <f>IF($A44="","",IF($G44&lt;&gt;"Em acompanhamento","Não aplicável",IF($I44=0,"Aguardando encontro",IF(AND($H44&gt;=Premissas!$B$4,$J44&gt;=Premissas!$B$3),"Concluído",IF($I44&gt;=Premissas!$B$4,"Conferir frequência","Em andamento")))))</f>
        <v/>
      </c>
    </row>
    <row r="45">
      <c r="A45" s="11" t="n"/>
      <c r="B45" s="12" t="n"/>
      <c r="C45" s="28" t="n"/>
      <c r="D45" s="11" t="n"/>
      <c r="E45" s="12" t="n"/>
      <c r="F45" s="12" t="n"/>
      <c r="G45" s="11" t="n"/>
      <c r="H45" s="14">
        <f>IF($A45="","",COUNTIFS('Presenças'!$B$3:$B$102,$A45,'Presenças'!$G$3:$G$102,"Presente"))</f>
        <v/>
      </c>
      <c r="I45" s="14">
        <f>IF($A45="","",COUNTIFS(Encontros!$C$5:$C$104,$D45,Encontros!$G$5:$G$104,"Realizado"))</f>
        <v/>
      </c>
      <c r="J45" s="10">
        <f>IF($A45="","",IFERROR($H45/$I45,""))</f>
        <v/>
      </c>
      <c r="K45" s="8">
        <f>IF($A45="","",IF($G45&lt;&gt;"Em acompanhamento","Não aplicável",IF($I45=0,"Aguardando encontro",IF(AND($H45&gt;=Premissas!$B$4,$J45&gt;=Premissas!$B$3),"Concluído",IF($I45&gt;=Premissas!$B$4,"Conferir frequência","Em andamento")))))</f>
        <v/>
      </c>
    </row>
    <row r="46">
      <c r="A46" s="11" t="n"/>
      <c r="B46" s="12" t="n"/>
      <c r="C46" s="28" t="n"/>
      <c r="D46" s="11" t="n"/>
      <c r="E46" s="12" t="n"/>
      <c r="F46" s="12" t="n"/>
      <c r="G46" s="11" t="n"/>
      <c r="H46" s="15">
        <f>IF($A46="","",COUNTIFS('Presenças'!$B$3:$B$102,$A46,'Presenças'!$G$3:$G$102,"Presente"))</f>
        <v/>
      </c>
      <c r="I46" s="15">
        <f>IF($A46="","",COUNTIFS(Encontros!$C$5:$C$104,$D46,Encontros!$G$5:$G$104,"Realizado"))</f>
        <v/>
      </c>
      <c r="J46" s="16">
        <f>IF($A46="","",IFERROR($H46/$I46,""))</f>
        <v/>
      </c>
      <c r="K46" s="5">
        <f>IF($A46="","",IF($G46&lt;&gt;"Em acompanhamento","Não aplicável",IF($I46=0,"Aguardando encontro",IF(AND($H46&gt;=Premissas!$B$4,$J46&gt;=Premissas!$B$3),"Concluído",IF($I46&gt;=Premissas!$B$4,"Conferir frequência","Em andamento")))))</f>
        <v/>
      </c>
    </row>
    <row r="47">
      <c r="A47" s="11" t="n"/>
      <c r="B47" s="12" t="n"/>
      <c r="C47" s="28" t="n"/>
      <c r="D47" s="11" t="n"/>
      <c r="E47" s="12" t="n"/>
      <c r="F47" s="12" t="n"/>
      <c r="G47" s="11" t="n"/>
      <c r="H47" s="14">
        <f>IF($A47="","",COUNTIFS('Presenças'!$B$3:$B$102,$A47,'Presenças'!$G$3:$G$102,"Presente"))</f>
        <v/>
      </c>
      <c r="I47" s="14">
        <f>IF($A47="","",COUNTIFS(Encontros!$C$5:$C$104,$D47,Encontros!$G$5:$G$104,"Realizado"))</f>
        <v/>
      </c>
      <c r="J47" s="10">
        <f>IF($A47="","",IFERROR($H47/$I47,""))</f>
        <v/>
      </c>
      <c r="K47" s="8">
        <f>IF($A47="","",IF($G47&lt;&gt;"Em acompanhamento","Não aplicável",IF($I47=0,"Aguardando encontro",IF(AND($H47&gt;=Premissas!$B$4,$J47&gt;=Premissas!$B$3),"Concluído",IF($I47&gt;=Premissas!$B$4,"Conferir frequência","Em andamento")))))</f>
        <v/>
      </c>
    </row>
    <row r="48">
      <c r="A48" s="11" t="n"/>
      <c r="B48" s="12" t="n"/>
      <c r="C48" s="28" t="n"/>
      <c r="D48" s="11" t="n"/>
      <c r="E48" s="12" t="n"/>
      <c r="F48" s="12" t="n"/>
      <c r="G48" s="11" t="n"/>
      <c r="H48" s="15">
        <f>IF($A48="","",COUNTIFS('Presenças'!$B$3:$B$102,$A48,'Presenças'!$G$3:$G$102,"Presente"))</f>
        <v/>
      </c>
      <c r="I48" s="15">
        <f>IF($A48="","",COUNTIFS(Encontros!$C$5:$C$104,$D48,Encontros!$G$5:$G$104,"Realizado"))</f>
        <v/>
      </c>
      <c r="J48" s="16">
        <f>IF($A48="","",IFERROR($H48/$I48,""))</f>
        <v/>
      </c>
      <c r="K48" s="5">
        <f>IF($A48="","",IF($G48&lt;&gt;"Em acompanhamento","Não aplicável",IF($I48=0,"Aguardando encontro",IF(AND($H48&gt;=Premissas!$B$4,$J48&gt;=Premissas!$B$3),"Concluído",IF($I48&gt;=Premissas!$B$4,"Conferir frequência","Em andamento")))))</f>
        <v/>
      </c>
    </row>
    <row r="49">
      <c r="A49" s="11" t="n"/>
      <c r="B49" s="12" t="n"/>
      <c r="C49" s="28" t="n"/>
      <c r="D49" s="11" t="n"/>
      <c r="E49" s="12" t="n"/>
      <c r="F49" s="12" t="n"/>
      <c r="G49" s="11" t="n"/>
      <c r="H49" s="14">
        <f>IF($A49="","",COUNTIFS('Presenças'!$B$3:$B$102,$A49,'Presenças'!$G$3:$G$102,"Presente"))</f>
        <v/>
      </c>
      <c r="I49" s="14">
        <f>IF($A49="","",COUNTIFS(Encontros!$C$5:$C$104,$D49,Encontros!$G$5:$G$104,"Realizado"))</f>
        <v/>
      </c>
      <c r="J49" s="10">
        <f>IF($A49="","",IFERROR($H49/$I49,""))</f>
        <v/>
      </c>
      <c r="K49" s="8">
        <f>IF($A49="","",IF($G49&lt;&gt;"Em acompanhamento","Não aplicável",IF($I49=0,"Aguardando encontro",IF(AND($H49&gt;=Premissas!$B$4,$J49&gt;=Premissas!$B$3),"Concluído",IF($I49&gt;=Premissas!$B$4,"Conferir frequência","Em andamento")))))</f>
        <v/>
      </c>
    </row>
    <row r="50">
      <c r="A50" s="11" t="n"/>
      <c r="B50" s="12" t="n"/>
      <c r="C50" s="28" t="n"/>
      <c r="D50" s="11" t="n"/>
      <c r="E50" s="12" t="n"/>
      <c r="F50" s="12" t="n"/>
      <c r="G50" s="11" t="n"/>
      <c r="H50" s="15">
        <f>IF($A50="","",COUNTIFS('Presenças'!$B$3:$B$102,$A50,'Presenças'!$G$3:$G$102,"Presente"))</f>
        <v/>
      </c>
      <c r="I50" s="15">
        <f>IF($A50="","",COUNTIFS(Encontros!$C$5:$C$104,$D50,Encontros!$G$5:$G$104,"Realizado"))</f>
        <v/>
      </c>
      <c r="J50" s="16">
        <f>IF($A50="","",IFERROR($H50/$I50,""))</f>
        <v/>
      </c>
      <c r="K50" s="5">
        <f>IF($A50="","",IF($G50&lt;&gt;"Em acompanhamento","Não aplicável",IF($I50=0,"Aguardando encontro",IF(AND($H50&gt;=Premissas!$B$4,$J50&gt;=Premissas!$B$3),"Concluído",IF($I50&gt;=Premissas!$B$4,"Conferir frequência","Em andamento")))))</f>
        <v/>
      </c>
    </row>
    <row r="51">
      <c r="A51" s="11" t="n"/>
      <c r="B51" s="12" t="n"/>
      <c r="C51" s="28" t="n"/>
      <c r="D51" s="11" t="n"/>
      <c r="E51" s="12" t="n"/>
      <c r="F51" s="12" t="n"/>
      <c r="G51" s="11" t="n"/>
      <c r="H51" s="14">
        <f>IF($A51="","",COUNTIFS('Presenças'!$B$3:$B$102,$A51,'Presenças'!$G$3:$G$102,"Presente"))</f>
        <v/>
      </c>
      <c r="I51" s="14">
        <f>IF($A51="","",COUNTIFS(Encontros!$C$5:$C$104,$D51,Encontros!$G$5:$G$104,"Realizado"))</f>
        <v/>
      </c>
      <c r="J51" s="10">
        <f>IF($A51="","",IFERROR($H51/$I51,""))</f>
        <v/>
      </c>
      <c r="K51" s="8">
        <f>IF($A51="","",IF($G51&lt;&gt;"Em acompanhamento","Não aplicável",IF($I51=0,"Aguardando encontro",IF(AND($H51&gt;=Premissas!$B$4,$J51&gt;=Premissas!$B$3),"Concluído",IF($I51&gt;=Premissas!$B$4,"Conferir frequência","Em andamento")))))</f>
        <v/>
      </c>
    </row>
    <row r="52">
      <c r="A52" s="11" t="n"/>
      <c r="B52" s="12" t="n"/>
      <c r="C52" s="28" t="n"/>
      <c r="D52" s="11" t="n"/>
      <c r="E52" s="12" t="n"/>
      <c r="F52" s="12" t="n"/>
      <c r="G52" s="11" t="n"/>
      <c r="H52" s="15">
        <f>IF($A52="","",COUNTIFS('Presenças'!$B$3:$B$102,$A52,'Presenças'!$G$3:$G$102,"Presente"))</f>
        <v/>
      </c>
      <c r="I52" s="15">
        <f>IF($A52="","",COUNTIFS(Encontros!$C$5:$C$104,$D52,Encontros!$G$5:$G$104,"Realizado"))</f>
        <v/>
      </c>
      <c r="J52" s="16">
        <f>IF($A52="","",IFERROR($H52/$I52,""))</f>
        <v/>
      </c>
      <c r="K52" s="5">
        <f>IF($A52="","",IF($G52&lt;&gt;"Em acompanhamento","Não aplicável",IF($I52=0,"Aguardando encontro",IF(AND($H52&gt;=Premissas!$B$4,$J52&gt;=Premissas!$B$3),"Concluído",IF($I52&gt;=Premissas!$B$4,"Conferir frequência","Em andamento")))))</f>
        <v/>
      </c>
    </row>
    <row r="53">
      <c r="A53" s="11" t="n"/>
      <c r="B53" s="12" t="n"/>
      <c r="C53" s="28" t="n"/>
      <c r="D53" s="11" t="n"/>
      <c r="E53" s="12" t="n"/>
      <c r="F53" s="12" t="n"/>
      <c r="G53" s="11" t="n"/>
      <c r="H53" s="14">
        <f>IF($A53="","",COUNTIFS('Presenças'!$B$3:$B$102,$A53,'Presenças'!$G$3:$G$102,"Presente"))</f>
        <v/>
      </c>
      <c r="I53" s="14">
        <f>IF($A53="","",COUNTIFS(Encontros!$C$5:$C$104,$D53,Encontros!$G$5:$G$104,"Realizado"))</f>
        <v/>
      </c>
      <c r="J53" s="10">
        <f>IF($A53="","",IFERROR($H53/$I53,""))</f>
        <v/>
      </c>
      <c r="K53" s="8">
        <f>IF($A53="","",IF($G53&lt;&gt;"Em acompanhamento","Não aplicável",IF($I53=0,"Aguardando encontro",IF(AND($H53&gt;=Premissas!$B$4,$J53&gt;=Premissas!$B$3),"Concluído",IF($I53&gt;=Premissas!$B$4,"Conferir frequência","Em andamento")))))</f>
        <v/>
      </c>
    </row>
    <row r="54">
      <c r="A54" s="11" t="n"/>
      <c r="B54" s="12" t="n"/>
      <c r="C54" s="28" t="n"/>
      <c r="D54" s="11" t="n"/>
      <c r="E54" s="12" t="n"/>
      <c r="F54" s="12" t="n"/>
      <c r="G54" s="11" t="n"/>
      <c r="H54" s="15">
        <f>IF($A54="","",COUNTIFS('Presenças'!$B$3:$B$102,$A54,'Presenças'!$G$3:$G$102,"Presente"))</f>
        <v/>
      </c>
      <c r="I54" s="15">
        <f>IF($A54="","",COUNTIFS(Encontros!$C$5:$C$104,$D54,Encontros!$G$5:$G$104,"Realizado"))</f>
        <v/>
      </c>
      <c r="J54" s="16">
        <f>IF($A54="","",IFERROR($H54/$I54,""))</f>
        <v/>
      </c>
      <c r="K54" s="5">
        <f>IF($A54="","",IF($G54&lt;&gt;"Em acompanhamento","Não aplicável",IF($I54=0,"Aguardando encontro",IF(AND($H54&gt;=Premissas!$B$4,$J54&gt;=Premissas!$B$3),"Concluído",IF($I54&gt;=Premissas!$B$4,"Conferir frequência","Em andamento")))))</f>
        <v/>
      </c>
    </row>
    <row r="55">
      <c r="A55" s="11" t="n"/>
      <c r="B55" s="12" t="n"/>
      <c r="C55" s="28" t="n"/>
      <c r="D55" s="11" t="n"/>
      <c r="E55" s="12" t="n"/>
      <c r="F55" s="12" t="n"/>
      <c r="G55" s="11" t="n"/>
      <c r="H55" s="14">
        <f>IF($A55="","",COUNTIFS('Presenças'!$B$3:$B$102,$A55,'Presenças'!$G$3:$G$102,"Presente"))</f>
        <v/>
      </c>
      <c r="I55" s="14">
        <f>IF($A55="","",COUNTIFS(Encontros!$C$5:$C$104,$D55,Encontros!$G$5:$G$104,"Realizado"))</f>
        <v/>
      </c>
      <c r="J55" s="10">
        <f>IF($A55="","",IFERROR($H55/$I55,""))</f>
        <v/>
      </c>
      <c r="K55" s="8">
        <f>IF($A55="","",IF($G55&lt;&gt;"Em acompanhamento","Não aplicável",IF($I55=0,"Aguardando encontro",IF(AND($H55&gt;=Premissas!$B$4,$J55&gt;=Premissas!$B$3),"Concluído",IF($I55&gt;=Premissas!$B$4,"Conferir frequência","Em andamento")))))</f>
        <v/>
      </c>
    </row>
    <row r="56">
      <c r="A56" s="11" t="n"/>
      <c r="B56" s="12" t="n"/>
      <c r="C56" s="28" t="n"/>
      <c r="D56" s="11" t="n"/>
      <c r="E56" s="12" t="n"/>
      <c r="F56" s="12" t="n"/>
      <c r="G56" s="11" t="n"/>
      <c r="H56" s="15">
        <f>IF($A56="","",COUNTIFS('Presenças'!$B$3:$B$102,$A56,'Presenças'!$G$3:$G$102,"Presente"))</f>
        <v/>
      </c>
      <c r="I56" s="15">
        <f>IF($A56="","",COUNTIFS(Encontros!$C$5:$C$104,$D56,Encontros!$G$5:$G$104,"Realizado"))</f>
        <v/>
      </c>
      <c r="J56" s="16">
        <f>IF($A56="","",IFERROR($H56/$I56,""))</f>
        <v/>
      </c>
      <c r="K56" s="5">
        <f>IF($A56="","",IF($G56&lt;&gt;"Em acompanhamento","Não aplicável",IF($I56=0,"Aguardando encontro",IF(AND($H56&gt;=Premissas!$B$4,$J56&gt;=Premissas!$B$3),"Concluído",IF($I56&gt;=Premissas!$B$4,"Conferir frequência","Em andamento")))))</f>
        <v/>
      </c>
    </row>
    <row r="57">
      <c r="A57" s="11" t="n"/>
      <c r="B57" s="12" t="n"/>
      <c r="C57" s="28" t="n"/>
      <c r="D57" s="11" t="n"/>
      <c r="E57" s="12" t="n"/>
      <c r="F57" s="12" t="n"/>
      <c r="G57" s="11" t="n"/>
      <c r="H57" s="14">
        <f>IF($A57="","",COUNTIFS('Presenças'!$B$3:$B$102,$A57,'Presenças'!$G$3:$G$102,"Presente"))</f>
        <v/>
      </c>
      <c r="I57" s="14">
        <f>IF($A57="","",COUNTIFS(Encontros!$C$5:$C$104,$D57,Encontros!$G$5:$G$104,"Realizado"))</f>
        <v/>
      </c>
      <c r="J57" s="10">
        <f>IF($A57="","",IFERROR($H57/$I57,""))</f>
        <v/>
      </c>
      <c r="K57" s="8">
        <f>IF($A57="","",IF($G57&lt;&gt;"Em acompanhamento","Não aplicável",IF($I57=0,"Aguardando encontro",IF(AND($H57&gt;=Premissas!$B$4,$J57&gt;=Premissas!$B$3),"Concluído",IF($I57&gt;=Premissas!$B$4,"Conferir frequência","Em andamento")))))</f>
        <v/>
      </c>
    </row>
    <row r="58">
      <c r="A58" s="11" t="n"/>
      <c r="B58" s="12" t="n"/>
      <c r="C58" s="28" t="n"/>
      <c r="D58" s="11" t="n"/>
      <c r="E58" s="12" t="n"/>
      <c r="F58" s="12" t="n"/>
      <c r="G58" s="11" t="n"/>
      <c r="H58" s="15">
        <f>IF($A58="","",COUNTIFS('Presenças'!$B$3:$B$102,$A58,'Presenças'!$G$3:$G$102,"Presente"))</f>
        <v/>
      </c>
      <c r="I58" s="15">
        <f>IF($A58="","",COUNTIFS(Encontros!$C$5:$C$104,$D58,Encontros!$G$5:$G$104,"Realizado"))</f>
        <v/>
      </c>
      <c r="J58" s="16">
        <f>IF($A58="","",IFERROR($H58/$I58,""))</f>
        <v/>
      </c>
      <c r="K58" s="5">
        <f>IF($A58="","",IF($G58&lt;&gt;"Em acompanhamento","Não aplicável",IF($I58=0,"Aguardando encontro",IF(AND($H58&gt;=Premissas!$B$4,$J58&gt;=Premissas!$B$3),"Concluído",IF($I58&gt;=Premissas!$B$4,"Conferir frequência","Em andamento")))))</f>
        <v/>
      </c>
    </row>
    <row r="59">
      <c r="A59" s="11" t="n"/>
      <c r="B59" s="12" t="n"/>
      <c r="C59" s="28" t="n"/>
      <c r="D59" s="11" t="n"/>
      <c r="E59" s="12" t="n"/>
      <c r="F59" s="12" t="n"/>
      <c r="G59" s="11" t="n"/>
      <c r="H59" s="14">
        <f>IF($A59="","",COUNTIFS('Presenças'!$B$3:$B$102,$A59,'Presenças'!$G$3:$G$102,"Presente"))</f>
        <v/>
      </c>
      <c r="I59" s="14">
        <f>IF($A59="","",COUNTIFS(Encontros!$C$5:$C$104,$D59,Encontros!$G$5:$G$104,"Realizado"))</f>
        <v/>
      </c>
      <c r="J59" s="10">
        <f>IF($A59="","",IFERROR($H59/$I59,""))</f>
        <v/>
      </c>
      <c r="K59" s="8">
        <f>IF($A59="","",IF($G59&lt;&gt;"Em acompanhamento","Não aplicável",IF($I59=0,"Aguardando encontro",IF(AND($H59&gt;=Premissas!$B$4,$J59&gt;=Premissas!$B$3),"Concluído",IF($I59&gt;=Premissas!$B$4,"Conferir frequência","Em andamento")))))</f>
        <v/>
      </c>
    </row>
    <row r="60">
      <c r="A60" s="11" t="n"/>
      <c r="B60" s="12" t="n"/>
      <c r="C60" s="28" t="n"/>
      <c r="D60" s="11" t="n"/>
      <c r="E60" s="12" t="n"/>
      <c r="F60" s="12" t="n"/>
      <c r="G60" s="11" t="n"/>
      <c r="H60" s="15">
        <f>IF($A60="","",COUNTIFS('Presenças'!$B$3:$B$102,$A60,'Presenças'!$G$3:$G$102,"Presente"))</f>
        <v/>
      </c>
      <c r="I60" s="15">
        <f>IF($A60="","",COUNTIFS(Encontros!$C$5:$C$104,$D60,Encontros!$G$5:$G$104,"Realizado"))</f>
        <v/>
      </c>
      <c r="J60" s="16">
        <f>IF($A60="","",IFERROR($H60/$I60,""))</f>
        <v/>
      </c>
      <c r="K60" s="5">
        <f>IF($A60="","",IF($G60&lt;&gt;"Em acompanhamento","Não aplicável",IF($I60=0,"Aguardando encontro",IF(AND($H60&gt;=Premissas!$B$4,$J60&gt;=Premissas!$B$3),"Concluído",IF($I60&gt;=Premissas!$B$4,"Conferir frequência","Em andamento")))))</f>
        <v/>
      </c>
    </row>
    <row r="61">
      <c r="A61" s="11" t="n"/>
      <c r="B61" s="12" t="n"/>
      <c r="C61" s="28" t="n"/>
      <c r="D61" s="11" t="n"/>
      <c r="E61" s="12" t="n"/>
      <c r="F61" s="12" t="n"/>
      <c r="G61" s="11" t="n"/>
      <c r="H61" s="14">
        <f>IF($A61="","",COUNTIFS('Presenças'!$B$3:$B$102,$A61,'Presenças'!$G$3:$G$102,"Presente"))</f>
        <v/>
      </c>
      <c r="I61" s="14">
        <f>IF($A61="","",COUNTIFS(Encontros!$C$5:$C$104,$D61,Encontros!$G$5:$G$104,"Realizado"))</f>
        <v/>
      </c>
      <c r="J61" s="10">
        <f>IF($A61="","",IFERROR($H61/$I61,""))</f>
        <v/>
      </c>
      <c r="K61" s="8">
        <f>IF($A61="","",IF($G61&lt;&gt;"Em acompanhamento","Não aplicável",IF($I61=0,"Aguardando encontro",IF(AND($H61&gt;=Premissas!$B$4,$J61&gt;=Premissas!$B$3),"Concluído",IF($I61&gt;=Premissas!$B$4,"Conferir frequência","Em andamento")))))</f>
        <v/>
      </c>
    </row>
    <row r="62">
      <c r="A62" s="11" t="n"/>
      <c r="B62" s="12" t="n"/>
      <c r="C62" s="28" t="n"/>
      <c r="D62" s="11" t="n"/>
      <c r="E62" s="12" t="n"/>
      <c r="F62" s="12" t="n"/>
      <c r="G62" s="11" t="n"/>
      <c r="H62" s="15">
        <f>IF($A62="","",COUNTIFS('Presenças'!$B$3:$B$102,$A62,'Presenças'!$G$3:$G$102,"Presente"))</f>
        <v/>
      </c>
      <c r="I62" s="15">
        <f>IF($A62="","",COUNTIFS(Encontros!$C$5:$C$104,$D62,Encontros!$G$5:$G$104,"Realizado"))</f>
        <v/>
      </c>
      <c r="J62" s="16">
        <f>IF($A62="","",IFERROR($H62/$I62,""))</f>
        <v/>
      </c>
      <c r="K62" s="5">
        <f>IF($A62="","",IF($G62&lt;&gt;"Em acompanhamento","Não aplicável",IF($I62=0,"Aguardando encontro",IF(AND($H62&gt;=Premissas!$B$4,$J62&gt;=Premissas!$B$3),"Concluído",IF($I62&gt;=Premissas!$B$4,"Conferir frequência","Em andamento")))))</f>
        <v/>
      </c>
    </row>
    <row r="63">
      <c r="A63" s="11" t="n"/>
      <c r="B63" s="12" t="n"/>
      <c r="C63" s="28" t="n"/>
      <c r="D63" s="11" t="n"/>
      <c r="E63" s="12" t="n"/>
      <c r="F63" s="12" t="n"/>
      <c r="G63" s="11" t="n"/>
      <c r="H63" s="14">
        <f>IF($A63="","",COUNTIFS('Presenças'!$B$3:$B$102,$A63,'Presenças'!$G$3:$G$102,"Presente"))</f>
        <v/>
      </c>
      <c r="I63" s="14">
        <f>IF($A63="","",COUNTIFS(Encontros!$C$5:$C$104,$D63,Encontros!$G$5:$G$104,"Realizado"))</f>
        <v/>
      </c>
      <c r="J63" s="10">
        <f>IF($A63="","",IFERROR($H63/$I63,""))</f>
        <v/>
      </c>
      <c r="K63" s="8">
        <f>IF($A63="","",IF($G63&lt;&gt;"Em acompanhamento","Não aplicável",IF($I63=0,"Aguardando encontro",IF(AND($H63&gt;=Premissas!$B$4,$J63&gt;=Premissas!$B$3),"Concluído",IF($I63&gt;=Premissas!$B$4,"Conferir frequência","Em andamento")))))</f>
        <v/>
      </c>
    </row>
    <row r="64">
      <c r="A64" s="11" t="n"/>
      <c r="B64" s="12" t="n"/>
      <c r="C64" s="28" t="n"/>
      <c r="D64" s="11" t="n"/>
      <c r="E64" s="12" t="n"/>
      <c r="F64" s="12" t="n"/>
      <c r="G64" s="11" t="n"/>
      <c r="H64" s="15">
        <f>IF($A64="","",COUNTIFS('Presenças'!$B$3:$B$102,$A64,'Presenças'!$G$3:$G$102,"Presente"))</f>
        <v/>
      </c>
      <c r="I64" s="15">
        <f>IF($A64="","",COUNTIFS(Encontros!$C$5:$C$104,$D64,Encontros!$G$5:$G$104,"Realizado"))</f>
        <v/>
      </c>
      <c r="J64" s="16">
        <f>IF($A64="","",IFERROR($H64/$I64,""))</f>
        <v/>
      </c>
      <c r="K64" s="5">
        <f>IF($A64="","",IF($G64&lt;&gt;"Em acompanhamento","Não aplicável",IF($I64=0,"Aguardando encontro",IF(AND($H64&gt;=Premissas!$B$4,$J64&gt;=Premissas!$B$3),"Concluído",IF($I64&gt;=Premissas!$B$4,"Conferir frequência","Em andamento")))))</f>
        <v/>
      </c>
    </row>
    <row r="65">
      <c r="A65" s="11" t="n"/>
      <c r="B65" s="12" t="n"/>
      <c r="C65" s="28" t="n"/>
      <c r="D65" s="11" t="n"/>
      <c r="E65" s="12" t="n"/>
      <c r="F65" s="12" t="n"/>
      <c r="G65" s="11" t="n"/>
      <c r="H65" s="14">
        <f>IF($A65="","",COUNTIFS('Presenças'!$B$3:$B$102,$A65,'Presenças'!$G$3:$G$102,"Presente"))</f>
        <v/>
      </c>
      <c r="I65" s="14">
        <f>IF($A65="","",COUNTIFS(Encontros!$C$5:$C$104,$D65,Encontros!$G$5:$G$104,"Realizado"))</f>
        <v/>
      </c>
      <c r="J65" s="10">
        <f>IF($A65="","",IFERROR($H65/$I65,""))</f>
        <v/>
      </c>
      <c r="K65" s="8">
        <f>IF($A65="","",IF($G65&lt;&gt;"Em acompanhamento","Não aplicável",IF($I65=0,"Aguardando encontro",IF(AND($H65&gt;=Premissas!$B$4,$J65&gt;=Premissas!$B$3),"Concluído",IF($I65&gt;=Premissas!$B$4,"Conferir frequência","Em andamento")))))</f>
        <v/>
      </c>
    </row>
    <row r="66">
      <c r="A66" s="11" t="n"/>
      <c r="B66" s="12" t="n"/>
      <c r="C66" s="28" t="n"/>
      <c r="D66" s="11" t="n"/>
      <c r="E66" s="12" t="n"/>
      <c r="F66" s="12" t="n"/>
      <c r="G66" s="11" t="n"/>
      <c r="H66" s="15">
        <f>IF($A66="","",COUNTIFS('Presenças'!$B$3:$B$102,$A66,'Presenças'!$G$3:$G$102,"Presente"))</f>
        <v/>
      </c>
      <c r="I66" s="15">
        <f>IF($A66="","",COUNTIFS(Encontros!$C$5:$C$104,$D66,Encontros!$G$5:$G$104,"Realizado"))</f>
        <v/>
      </c>
      <c r="J66" s="16">
        <f>IF($A66="","",IFERROR($H66/$I66,""))</f>
        <v/>
      </c>
      <c r="K66" s="5">
        <f>IF($A66="","",IF($G66&lt;&gt;"Em acompanhamento","Não aplicável",IF($I66=0,"Aguardando encontro",IF(AND($H66&gt;=Premissas!$B$4,$J66&gt;=Premissas!$B$3),"Concluído",IF($I66&gt;=Premissas!$B$4,"Conferir frequência","Em andamento")))))</f>
        <v/>
      </c>
    </row>
    <row r="67">
      <c r="A67" s="11" t="n"/>
      <c r="B67" s="12" t="n"/>
      <c r="C67" s="28" t="n"/>
      <c r="D67" s="11" t="n"/>
      <c r="E67" s="12" t="n"/>
      <c r="F67" s="12" t="n"/>
      <c r="G67" s="11" t="n"/>
      <c r="H67" s="14">
        <f>IF($A67="","",COUNTIFS('Presenças'!$B$3:$B$102,$A67,'Presenças'!$G$3:$G$102,"Presente"))</f>
        <v/>
      </c>
      <c r="I67" s="14">
        <f>IF($A67="","",COUNTIFS(Encontros!$C$5:$C$104,$D67,Encontros!$G$5:$G$104,"Realizado"))</f>
        <v/>
      </c>
      <c r="J67" s="10">
        <f>IF($A67="","",IFERROR($H67/$I67,""))</f>
        <v/>
      </c>
      <c r="K67" s="8">
        <f>IF($A67="","",IF($G67&lt;&gt;"Em acompanhamento","Não aplicável",IF($I67=0,"Aguardando encontro",IF(AND($H67&gt;=Premissas!$B$4,$J67&gt;=Premissas!$B$3),"Concluído",IF($I67&gt;=Premissas!$B$4,"Conferir frequência","Em andamento")))))</f>
        <v/>
      </c>
    </row>
    <row r="68">
      <c r="A68" s="11" t="n"/>
      <c r="B68" s="12" t="n"/>
      <c r="C68" s="28" t="n"/>
      <c r="D68" s="11" t="n"/>
      <c r="E68" s="12" t="n"/>
      <c r="F68" s="12" t="n"/>
      <c r="G68" s="11" t="n"/>
      <c r="H68" s="15">
        <f>IF($A68="","",COUNTIFS('Presenças'!$B$3:$B$102,$A68,'Presenças'!$G$3:$G$102,"Presente"))</f>
        <v/>
      </c>
      <c r="I68" s="15">
        <f>IF($A68="","",COUNTIFS(Encontros!$C$5:$C$104,$D68,Encontros!$G$5:$G$104,"Realizado"))</f>
        <v/>
      </c>
      <c r="J68" s="16">
        <f>IF($A68="","",IFERROR($H68/$I68,""))</f>
        <v/>
      </c>
      <c r="K68" s="5">
        <f>IF($A68="","",IF($G68&lt;&gt;"Em acompanhamento","Não aplicável",IF($I68=0,"Aguardando encontro",IF(AND($H68&gt;=Premissas!$B$4,$J68&gt;=Premissas!$B$3),"Concluído",IF($I68&gt;=Premissas!$B$4,"Conferir frequência","Em andamento")))))</f>
        <v/>
      </c>
    </row>
    <row r="69">
      <c r="A69" s="11" t="n"/>
      <c r="B69" s="12" t="n"/>
      <c r="C69" s="28" t="n"/>
      <c r="D69" s="11" t="n"/>
      <c r="E69" s="12" t="n"/>
      <c r="F69" s="12" t="n"/>
      <c r="G69" s="11" t="n"/>
      <c r="H69" s="14">
        <f>IF($A69="","",COUNTIFS('Presenças'!$B$3:$B$102,$A69,'Presenças'!$G$3:$G$102,"Presente"))</f>
        <v/>
      </c>
      <c r="I69" s="14">
        <f>IF($A69="","",COUNTIFS(Encontros!$C$5:$C$104,$D69,Encontros!$G$5:$G$104,"Realizado"))</f>
        <v/>
      </c>
      <c r="J69" s="10">
        <f>IF($A69="","",IFERROR($H69/$I69,""))</f>
        <v/>
      </c>
      <c r="K69" s="8">
        <f>IF($A69="","",IF($G69&lt;&gt;"Em acompanhamento","Não aplicável",IF($I69=0,"Aguardando encontro",IF(AND($H69&gt;=Premissas!$B$4,$J69&gt;=Premissas!$B$3),"Concluído",IF($I69&gt;=Premissas!$B$4,"Conferir frequência","Em andamento")))))</f>
        <v/>
      </c>
    </row>
    <row r="70">
      <c r="A70" s="11" t="n"/>
      <c r="B70" s="12" t="n"/>
      <c r="C70" s="28" t="n"/>
      <c r="D70" s="11" t="n"/>
      <c r="E70" s="12" t="n"/>
      <c r="F70" s="12" t="n"/>
      <c r="G70" s="11" t="n"/>
      <c r="H70" s="15">
        <f>IF($A70="","",COUNTIFS('Presenças'!$B$3:$B$102,$A70,'Presenças'!$G$3:$G$102,"Presente"))</f>
        <v/>
      </c>
      <c r="I70" s="15">
        <f>IF($A70="","",COUNTIFS(Encontros!$C$5:$C$104,$D70,Encontros!$G$5:$G$104,"Realizado"))</f>
        <v/>
      </c>
      <c r="J70" s="16">
        <f>IF($A70="","",IFERROR($H70/$I70,""))</f>
        <v/>
      </c>
      <c r="K70" s="5">
        <f>IF($A70="","",IF($G70&lt;&gt;"Em acompanhamento","Não aplicável",IF($I70=0,"Aguardando encontro",IF(AND($H70&gt;=Premissas!$B$4,$J70&gt;=Premissas!$B$3),"Concluído",IF($I70&gt;=Premissas!$B$4,"Conferir frequência","Em andamento")))))</f>
        <v/>
      </c>
    </row>
    <row r="71">
      <c r="A71" s="11" t="n"/>
      <c r="B71" s="12" t="n"/>
      <c r="C71" s="28" t="n"/>
      <c r="D71" s="11" t="n"/>
      <c r="E71" s="12" t="n"/>
      <c r="F71" s="12" t="n"/>
      <c r="G71" s="11" t="n"/>
      <c r="H71" s="14">
        <f>IF($A71="","",COUNTIFS('Presenças'!$B$3:$B$102,$A71,'Presenças'!$G$3:$G$102,"Presente"))</f>
        <v/>
      </c>
      <c r="I71" s="14">
        <f>IF($A71="","",COUNTIFS(Encontros!$C$5:$C$104,$D71,Encontros!$G$5:$G$104,"Realizado"))</f>
        <v/>
      </c>
      <c r="J71" s="10">
        <f>IF($A71="","",IFERROR($H71/$I71,""))</f>
        <v/>
      </c>
      <c r="K71" s="8">
        <f>IF($A71="","",IF($G71&lt;&gt;"Em acompanhamento","Não aplicável",IF($I71=0,"Aguardando encontro",IF(AND($H71&gt;=Premissas!$B$4,$J71&gt;=Premissas!$B$3),"Concluído",IF($I71&gt;=Premissas!$B$4,"Conferir frequência","Em andamento")))))</f>
        <v/>
      </c>
    </row>
    <row r="72">
      <c r="A72" s="11" t="n"/>
      <c r="B72" s="12" t="n"/>
      <c r="C72" s="28" t="n"/>
      <c r="D72" s="11" t="n"/>
      <c r="E72" s="12" t="n"/>
      <c r="F72" s="12" t="n"/>
      <c r="G72" s="11" t="n"/>
      <c r="H72" s="15">
        <f>IF($A72="","",COUNTIFS('Presenças'!$B$3:$B$102,$A72,'Presenças'!$G$3:$G$102,"Presente"))</f>
        <v/>
      </c>
      <c r="I72" s="15">
        <f>IF($A72="","",COUNTIFS(Encontros!$C$5:$C$104,$D72,Encontros!$G$5:$G$104,"Realizado"))</f>
        <v/>
      </c>
      <c r="J72" s="16">
        <f>IF($A72="","",IFERROR($H72/$I72,""))</f>
        <v/>
      </c>
      <c r="K72" s="5">
        <f>IF($A72="","",IF($G72&lt;&gt;"Em acompanhamento","Não aplicável",IF($I72=0,"Aguardando encontro",IF(AND($H72&gt;=Premissas!$B$4,$J72&gt;=Premissas!$B$3),"Concluído",IF($I72&gt;=Premissas!$B$4,"Conferir frequência","Em andamento")))))</f>
        <v/>
      </c>
    </row>
    <row r="73">
      <c r="A73" s="11" t="n"/>
      <c r="B73" s="12" t="n"/>
      <c r="C73" s="28" t="n"/>
      <c r="D73" s="11" t="n"/>
      <c r="E73" s="12" t="n"/>
      <c r="F73" s="12" t="n"/>
      <c r="G73" s="11" t="n"/>
      <c r="H73" s="14">
        <f>IF($A73="","",COUNTIFS('Presenças'!$B$3:$B$102,$A73,'Presenças'!$G$3:$G$102,"Presente"))</f>
        <v/>
      </c>
      <c r="I73" s="14">
        <f>IF($A73="","",COUNTIFS(Encontros!$C$5:$C$104,$D73,Encontros!$G$5:$G$104,"Realizado"))</f>
        <v/>
      </c>
      <c r="J73" s="10">
        <f>IF($A73="","",IFERROR($H73/$I73,""))</f>
        <v/>
      </c>
      <c r="K73" s="8">
        <f>IF($A73="","",IF($G73&lt;&gt;"Em acompanhamento","Não aplicável",IF($I73=0,"Aguardando encontro",IF(AND($H73&gt;=Premissas!$B$4,$J73&gt;=Premissas!$B$3),"Concluído",IF($I73&gt;=Premissas!$B$4,"Conferir frequência","Em andamento")))))</f>
        <v/>
      </c>
    </row>
    <row r="74">
      <c r="A74" s="11" t="n"/>
      <c r="B74" s="12" t="n"/>
      <c r="C74" s="28" t="n"/>
      <c r="D74" s="11" t="n"/>
      <c r="E74" s="12" t="n"/>
      <c r="F74" s="12" t="n"/>
      <c r="G74" s="11" t="n"/>
      <c r="H74" s="15">
        <f>IF($A74="","",COUNTIFS('Presenças'!$B$3:$B$102,$A74,'Presenças'!$G$3:$G$102,"Presente"))</f>
        <v/>
      </c>
      <c r="I74" s="15">
        <f>IF($A74="","",COUNTIFS(Encontros!$C$5:$C$104,$D74,Encontros!$G$5:$G$104,"Realizado"))</f>
        <v/>
      </c>
      <c r="J74" s="16">
        <f>IF($A74="","",IFERROR($H74/$I74,""))</f>
        <v/>
      </c>
      <c r="K74" s="5">
        <f>IF($A74="","",IF($G74&lt;&gt;"Em acompanhamento","Não aplicável",IF($I74=0,"Aguardando encontro",IF(AND($H74&gt;=Premissas!$B$4,$J74&gt;=Premissas!$B$3),"Concluído",IF($I74&gt;=Premissas!$B$4,"Conferir frequência","Em andamento")))))</f>
        <v/>
      </c>
    </row>
    <row r="75">
      <c r="A75" s="11" t="n"/>
      <c r="B75" s="12" t="n"/>
      <c r="C75" s="28" t="n"/>
      <c r="D75" s="11" t="n"/>
      <c r="E75" s="12" t="n"/>
      <c r="F75" s="12" t="n"/>
      <c r="G75" s="11" t="n"/>
      <c r="H75" s="14">
        <f>IF($A75="","",COUNTIFS('Presenças'!$B$3:$B$102,$A75,'Presenças'!$G$3:$G$102,"Presente"))</f>
        <v/>
      </c>
      <c r="I75" s="14">
        <f>IF($A75="","",COUNTIFS(Encontros!$C$5:$C$104,$D75,Encontros!$G$5:$G$104,"Realizado"))</f>
        <v/>
      </c>
      <c r="J75" s="10">
        <f>IF($A75="","",IFERROR($H75/$I75,""))</f>
        <v/>
      </c>
      <c r="K75" s="8">
        <f>IF($A75="","",IF($G75&lt;&gt;"Em acompanhamento","Não aplicável",IF($I75=0,"Aguardando encontro",IF(AND($H75&gt;=Premissas!$B$4,$J75&gt;=Premissas!$B$3),"Concluído",IF($I75&gt;=Premissas!$B$4,"Conferir frequência","Em andamento")))))</f>
        <v/>
      </c>
    </row>
    <row r="76">
      <c r="A76" s="11" t="n"/>
      <c r="B76" s="12" t="n"/>
      <c r="C76" s="28" t="n"/>
      <c r="D76" s="11" t="n"/>
      <c r="E76" s="12" t="n"/>
      <c r="F76" s="12" t="n"/>
      <c r="G76" s="11" t="n"/>
      <c r="H76" s="15">
        <f>IF($A76="","",COUNTIFS('Presenças'!$B$3:$B$102,$A76,'Presenças'!$G$3:$G$102,"Presente"))</f>
        <v/>
      </c>
      <c r="I76" s="15">
        <f>IF($A76="","",COUNTIFS(Encontros!$C$5:$C$104,$D76,Encontros!$G$5:$G$104,"Realizado"))</f>
        <v/>
      </c>
      <c r="J76" s="16">
        <f>IF($A76="","",IFERROR($H76/$I76,""))</f>
        <v/>
      </c>
      <c r="K76" s="5">
        <f>IF($A76="","",IF($G76&lt;&gt;"Em acompanhamento","Não aplicável",IF($I76=0,"Aguardando encontro",IF(AND($H76&gt;=Premissas!$B$4,$J76&gt;=Premissas!$B$3),"Concluído",IF($I76&gt;=Premissas!$B$4,"Conferir frequência","Em andamento")))))</f>
        <v/>
      </c>
    </row>
    <row r="77">
      <c r="A77" s="11" t="n"/>
      <c r="B77" s="12" t="n"/>
      <c r="C77" s="28" t="n"/>
      <c r="D77" s="11" t="n"/>
      <c r="E77" s="12" t="n"/>
      <c r="F77" s="12" t="n"/>
      <c r="G77" s="11" t="n"/>
      <c r="H77" s="14">
        <f>IF($A77="","",COUNTIFS('Presenças'!$B$3:$B$102,$A77,'Presenças'!$G$3:$G$102,"Presente"))</f>
        <v/>
      </c>
      <c r="I77" s="14">
        <f>IF($A77="","",COUNTIFS(Encontros!$C$5:$C$104,$D77,Encontros!$G$5:$G$104,"Realizado"))</f>
        <v/>
      </c>
      <c r="J77" s="10">
        <f>IF($A77="","",IFERROR($H77/$I77,""))</f>
        <v/>
      </c>
      <c r="K77" s="8">
        <f>IF($A77="","",IF($G77&lt;&gt;"Em acompanhamento","Não aplicável",IF($I77=0,"Aguardando encontro",IF(AND($H77&gt;=Premissas!$B$4,$J77&gt;=Premissas!$B$3),"Concluído",IF($I77&gt;=Premissas!$B$4,"Conferir frequência","Em andamento")))))</f>
        <v/>
      </c>
    </row>
    <row r="78">
      <c r="A78" s="11" t="n"/>
      <c r="B78" s="12" t="n"/>
      <c r="C78" s="28" t="n"/>
      <c r="D78" s="11" t="n"/>
      <c r="E78" s="12" t="n"/>
      <c r="F78" s="12" t="n"/>
      <c r="G78" s="11" t="n"/>
      <c r="H78" s="15">
        <f>IF($A78="","",COUNTIFS('Presenças'!$B$3:$B$102,$A78,'Presenças'!$G$3:$G$102,"Presente"))</f>
        <v/>
      </c>
      <c r="I78" s="15">
        <f>IF($A78="","",COUNTIFS(Encontros!$C$5:$C$104,$D78,Encontros!$G$5:$G$104,"Realizado"))</f>
        <v/>
      </c>
      <c r="J78" s="16">
        <f>IF($A78="","",IFERROR($H78/$I78,""))</f>
        <v/>
      </c>
      <c r="K78" s="5">
        <f>IF($A78="","",IF($G78&lt;&gt;"Em acompanhamento","Não aplicável",IF($I78=0,"Aguardando encontro",IF(AND($H78&gt;=Premissas!$B$4,$J78&gt;=Premissas!$B$3),"Concluído",IF($I78&gt;=Premissas!$B$4,"Conferir frequência","Em andamento")))))</f>
        <v/>
      </c>
    </row>
    <row r="79">
      <c r="A79" s="11" t="n"/>
      <c r="B79" s="12" t="n"/>
      <c r="C79" s="28" t="n"/>
      <c r="D79" s="11" t="n"/>
      <c r="E79" s="12" t="n"/>
      <c r="F79" s="12" t="n"/>
      <c r="G79" s="11" t="n"/>
      <c r="H79" s="14">
        <f>IF($A79="","",COUNTIFS('Presenças'!$B$3:$B$102,$A79,'Presenças'!$G$3:$G$102,"Presente"))</f>
        <v/>
      </c>
      <c r="I79" s="14">
        <f>IF($A79="","",COUNTIFS(Encontros!$C$5:$C$104,$D79,Encontros!$G$5:$G$104,"Realizado"))</f>
        <v/>
      </c>
      <c r="J79" s="10">
        <f>IF($A79="","",IFERROR($H79/$I79,""))</f>
        <v/>
      </c>
      <c r="K79" s="8">
        <f>IF($A79="","",IF($G79&lt;&gt;"Em acompanhamento","Não aplicável",IF($I79=0,"Aguardando encontro",IF(AND($H79&gt;=Premissas!$B$4,$J79&gt;=Premissas!$B$3),"Concluído",IF($I79&gt;=Premissas!$B$4,"Conferir frequência","Em andamento")))))</f>
        <v/>
      </c>
    </row>
    <row r="80">
      <c r="A80" s="11" t="n"/>
      <c r="B80" s="12" t="n"/>
      <c r="C80" s="28" t="n"/>
      <c r="D80" s="11" t="n"/>
      <c r="E80" s="12" t="n"/>
      <c r="F80" s="12" t="n"/>
      <c r="G80" s="11" t="n"/>
      <c r="H80" s="15">
        <f>IF($A80="","",COUNTIFS('Presenças'!$B$3:$B$102,$A80,'Presenças'!$G$3:$G$102,"Presente"))</f>
        <v/>
      </c>
      <c r="I80" s="15">
        <f>IF($A80="","",COUNTIFS(Encontros!$C$5:$C$104,$D80,Encontros!$G$5:$G$104,"Realizado"))</f>
        <v/>
      </c>
      <c r="J80" s="16">
        <f>IF($A80="","",IFERROR($H80/$I80,""))</f>
        <v/>
      </c>
      <c r="K80" s="5">
        <f>IF($A80="","",IF($G80&lt;&gt;"Em acompanhamento","Não aplicável",IF($I80=0,"Aguardando encontro",IF(AND($H80&gt;=Premissas!$B$4,$J80&gt;=Premissas!$B$3),"Concluído",IF($I80&gt;=Premissas!$B$4,"Conferir frequência","Em andamento")))))</f>
        <v/>
      </c>
    </row>
    <row r="81">
      <c r="A81" s="11" t="n"/>
      <c r="B81" s="12" t="n"/>
      <c r="C81" s="28" t="n"/>
      <c r="D81" s="11" t="n"/>
      <c r="E81" s="12" t="n"/>
      <c r="F81" s="12" t="n"/>
      <c r="G81" s="11" t="n"/>
      <c r="H81" s="14">
        <f>IF($A81="","",COUNTIFS('Presenças'!$B$3:$B$102,$A81,'Presenças'!$G$3:$G$102,"Presente"))</f>
        <v/>
      </c>
      <c r="I81" s="14">
        <f>IF($A81="","",COUNTIFS(Encontros!$C$5:$C$104,$D81,Encontros!$G$5:$G$104,"Realizado"))</f>
        <v/>
      </c>
      <c r="J81" s="10">
        <f>IF($A81="","",IFERROR($H81/$I81,""))</f>
        <v/>
      </c>
      <c r="K81" s="8">
        <f>IF($A81="","",IF($G81&lt;&gt;"Em acompanhamento","Não aplicável",IF($I81=0,"Aguardando encontro",IF(AND($H81&gt;=Premissas!$B$4,$J81&gt;=Premissas!$B$3),"Concluído",IF($I81&gt;=Premissas!$B$4,"Conferir frequência","Em andamento")))))</f>
        <v/>
      </c>
    </row>
    <row r="82">
      <c r="A82" s="11" t="n"/>
      <c r="B82" s="12" t="n"/>
      <c r="C82" s="28" t="n"/>
      <c r="D82" s="11" t="n"/>
      <c r="E82" s="12" t="n"/>
      <c r="F82" s="12" t="n"/>
      <c r="G82" s="11" t="n"/>
      <c r="H82" s="15">
        <f>IF($A82="","",COUNTIFS('Presenças'!$B$3:$B$102,$A82,'Presenças'!$G$3:$G$102,"Presente"))</f>
        <v/>
      </c>
      <c r="I82" s="15">
        <f>IF($A82="","",COUNTIFS(Encontros!$C$5:$C$104,$D82,Encontros!$G$5:$G$104,"Realizado"))</f>
        <v/>
      </c>
      <c r="J82" s="16">
        <f>IF($A82="","",IFERROR($H82/$I82,""))</f>
        <v/>
      </c>
      <c r="K82" s="5">
        <f>IF($A82="","",IF($G82&lt;&gt;"Em acompanhamento","Não aplicável",IF($I82=0,"Aguardando encontro",IF(AND($H82&gt;=Premissas!$B$4,$J82&gt;=Premissas!$B$3),"Concluído",IF($I82&gt;=Premissas!$B$4,"Conferir frequência","Em andamento")))))</f>
        <v/>
      </c>
    </row>
    <row r="83">
      <c r="A83" s="11" t="n"/>
      <c r="B83" s="12" t="n"/>
      <c r="C83" s="28" t="n"/>
      <c r="D83" s="11" t="n"/>
      <c r="E83" s="12" t="n"/>
      <c r="F83" s="12" t="n"/>
      <c r="G83" s="11" t="n"/>
      <c r="H83" s="14">
        <f>IF($A83="","",COUNTIFS('Presenças'!$B$3:$B$102,$A83,'Presenças'!$G$3:$G$102,"Presente"))</f>
        <v/>
      </c>
      <c r="I83" s="14">
        <f>IF($A83="","",COUNTIFS(Encontros!$C$5:$C$104,$D83,Encontros!$G$5:$G$104,"Realizado"))</f>
        <v/>
      </c>
      <c r="J83" s="10">
        <f>IF($A83="","",IFERROR($H83/$I83,""))</f>
        <v/>
      </c>
      <c r="K83" s="8">
        <f>IF($A83="","",IF($G83&lt;&gt;"Em acompanhamento","Não aplicável",IF($I83=0,"Aguardando encontro",IF(AND($H83&gt;=Premissas!$B$4,$J83&gt;=Premissas!$B$3),"Concluído",IF($I83&gt;=Premissas!$B$4,"Conferir frequência","Em andamento")))))</f>
        <v/>
      </c>
    </row>
    <row r="84">
      <c r="A84" s="11" t="n"/>
      <c r="B84" s="12" t="n"/>
      <c r="C84" s="28" t="n"/>
      <c r="D84" s="11" t="n"/>
      <c r="E84" s="12" t="n"/>
      <c r="F84" s="12" t="n"/>
      <c r="G84" s="11" t="n"/>
      <c r="H84" s="15">
        <f>IF($A84="","",COUNTIFS('Presenças'!$B$3:$B$102,$A84,'Presenças'!$G$3:$G$102,"Presente"))</f>
        <v/>
      </c>
      <c r="I84" s="15">
        <f>IF($A84="","",COUNTIFS(Encontros!$C$5:$C$104,$D84,Encontros!$G$5:$G$104,"Realizado"))</f>
        <v/>
      </c>
      <c r="J84" s="16">
        <f>IF($A84="","",IFERROR($H84/$I84,""))</f>
        <v/>
      </c>
      <c r="K84" s="5">
        <f>IF($A84="","",IF($G84&lt;&gt;"Em acompanhamento","Não aplicável",IF($I84=0,"Aguardando encontro",IF(AND($H84&gt;=Premissas!$B$4,$J84&gt;=Premissas!$B$3),"Concluído",IF($I84&gt;=Premissas!$B$4,"Conferir frequência","Em andamento")))))</f>
        <v/>
      </c>
    </row>
    <row r="85">
      <c r="A85" s="11" t="n"/>
      <c r="B85" s="12" t="n"/>
      <c r="C85" s="28" t="n"/>
      <c r="D85" s="11" t="n"/>
      <c r="E85" s="12" t="n"/>
      <c r="F85" s="12" t="n"/>
      <c r="G85" s="11" t="n"/>
      <c r="H85" s="14">
        <f>IF($A85="","",COUNTIFS('Presenças'!$B$3:$B$102,$A85,'Presenças'!$G$3:$G$102,"Presente"))</f>
        <v/>
      </c>
      <c r="I85" s="14">
        <f>IF($A85="","",COUNTIFS(Encontros!$C$5:$C$104,$D85,Encontros!$G$5:$G$104,"Realizado"))</f>
        <v/>
      </c>
      <c r="J85" s="10">
        <f>IF($A85="","",IFERROR($H85/$I85,""))</f>
        <v/>
      </c>
      <c r="K85" s="8">
        <f>IF($A85="","",IF($G85&lt;&gt;"Em acompanhamento","Não aplicável",IF($I85=0,"Aguardando encontro",IF(AND($H85&gt;=Premissas!$B$4,$J85&gt;=Premissas!$B$3),"Concluído",IF($I85&gt;=Premissas!$B$4,"Conferir frequência","Em andamento")))))</f>
        <v/>
      </c>
    </row>
    <row r="86">
      <c r="A86" s="11" t="n"/>
      <c r="B86" s="12" t="n"/>
      <c r="C86" s="28" t="n"/>
      <c r="D86" s="11" t="n"/>
      <c r="E86" s="12" t="n"/>
      <c r="F86" s="12" t="n"/>
      <c r="G86" s="11" t="n"/>
      <c r="H86" s="15">
        <f>IF($A86="","",COUNTIFS('Presenças'!$B$3:$B$102,$A86,'Presenças'!$G$3:$G$102,"Presente"))</f>
        <v/>
      </c>
      <c r="I86" s="15">
        <f>IF($A86="","",COUNTIFS(Encontros!$C$5:$C$104,$D86,Encontros!$G$5:$G$104,"Realizado"))</f>
        <v/>
      </c>
      <c r="J86" s="16">
        <f>IF($A86="","",IFERROR($H86/$I86,""))</f>
        <v/>
      </c>
      <c r="K86" s="5">
        <f>IF($A86="","",IF($G86&lt;&gt;"Em acompanhamento","Não aplicável",IF($I86=0,"Aguardando encontro",IF(AND($H86&gt;=Premissas!$B$4,$J86&gt;=Premissas!$B$3),"Concluído",IF($I86&gt;=Premissas!$B$4,"Conferir frequência","Em andamento")))))</f>
        <v/>
      </c>
    </row>
    <row r="87">
      <c r="A87" s="11" t="n"/>
      <c r="B87" s="12" t="n"/>
      <c r="C87" s="28" t="n"/>
      <c r="D87" s="11" t="n"/>
      <c r="E87" s="12" t="n"/>
      <c r="F87" s="12" t="n"/>
      <c r="G87" s="11" t="n"/>
      <c r="H87" s="14">
        <f>IF($A87="","",COUNTIFS('Presenças'!$B$3:$B$102,$A87,'Presenças'!$G$3:$G$102,"Presente"))</f>
        <v/>
      </c>
      <c r="I87" s="14">
        <f>IF($A87="","",COUNTIFS(Encontros!$C$5:$C$104,$D87,Encontros!$G$5:$G$104,"Realizado"))</f>
        <v/>
      </c>
      <c r="J87" s="10">
        <f>IF($A87="","",IFERROR($H87/$I87,""))</f>
        <v/>
      </c>
      <c r="K87" s="8">
        <f>IF($A87="","",IF($G87&lt;&gt;"Em acompanhamento","Não aplicável",IF($I87=0,"Aguardando encontro",IF(AND($H87&gt;=Premissas!$B$4,$J87&gt;=Premissas!$B$3),"Concluído",IF($I87&gt;=Premissas!$B$4,"Conferir frequência","Em andamento")))))</f>
        <v/>
      </c>
    </row>
    <row r="88">
      <c r="A88" s="11" t="n"/>
      <c r="B88" s="12" t="n"/>
      <c r="C88" s="28" t="n"/>
      <c r="D88" s="11" t="n"/>
      <c r="E88" s="12" t="n"/>
      <c r="F88" s="12" t="n"/>
      <c r="G88" s="11" t="n"/>
      <c r="H88" s="15">
        <f>IF($A88="","",COUNTIFS('Presenças'!$B$3:$B$102,$A88,'Presenças'!$G$3:$G$102,"Presente"))</f>
        <v/>
      </c>
      <c r="I88" s="15">
        <f>IF($A88="","",COUNTIFS(Encontros!$C$5:$C$104,$D88,Encontros!$G$5:$G$104,"Realizado"))</f>
        <v/>
      </c>
      <c r="J88" s="16">
        <f>IF($A88="","",IFERROR($H88/$I88,""))</f>
        <v/>
      </c>
      <c r="K88" s="5">
        <f>IF($A88="","",IF($G88&lt;&gt;"Em acompanhamento","Não aplicável",IF($I88=0,"Aguardando encontro",IF(AND($H88&gt;=Premissas!$B$4,$J88&gt;=Premissas!$B$3),"Concluído",IF($I88&gt;=Premissas!$B$4,"Conferir frequência","Em andamento")))))</f>
        <v/>
      </c>
    </row>
    <row r="89">
      <c r="A89" s="11" t="n"/>
      <c r="B89" s="12" t="n"/>
      <c r="C89" s="28" t="n"/>
      <c r="D89" s="11" t="n"/>
      <c r="E89" s="12" t="n"/>
      <c r="F89" s="12" t="n"/>
      <c r="G89" s="11" t="n"/>
      <c r="H89" s="14">
        <f>IF($A89="","",COUNTIFS('Presenças'!$B$3:$B$102,$A89,'Presenças'!$G$3:$G$102,"Presente"))</f>
        <v/>
      </c>
      <c r="I89" s="14">
        <f>IF($A89="","",COUNTIFS(Encontros!$C$5:$C$104,$D89,Encontros!$G$5:$G$104,"Realizado"))</f>
        <v/>
      </c>
      <c r="J89" s="10">
        <f>IF($A89="","",IFERROR($H89/$I89,""))</f>
        <v/>
      </c>
      <c r="K89" s="8">
        <f>IF($A89="","",IF($G89&lt;&gt;"Em acompanhamento","Não aplicável",IF($I89=0,"Aguardando encontro",IF(AND($H89&gt;=Premissas!$B$4,$J89&gt;=Premissas!$B$3),"Concluído",IF($I89&gt;=Premissas!$B$4,"Conferir frequência","Em andamento")))))</f>
        <v/>
      </c>
    </row>
    <row r="90">
      <c r="A90" s="11" t="n"/>
      <c r="B90" s="12" t="n"/>
      <c r="C90" s="28" t="n"/>
      <c r="D90" s="11" t="n"/>
      <c r="E90" s="12" t="n"/>
      <c r="F90" s="12" t="n"/>
      <c r="G90" s="11" t="n"/>
      <c r="H90" s="15">
        <f>IF($A90="","",COUNTIFS('Presenças'!$B$3:$B$102,$A90,'Presenças'!$G$3:$G$102,"Presente"))</f>
        <v/>
      </c>
      <c r="I90" s="15">
        <f>IF($A90="","",COUNTIFS(Encontros!$C$5:$C$104,$D90,Encontros!$G$5:$G$104,"Realizado"))</f>
        <v/>
      </c>
      <c r="J90" s="16">
        <f>IF($A90="","",IFERROR($H90/$I90,""))</f>
        <v/>
      </c>
      <c r="K90" s="5">
        <f>IF($A90="","",IF($G90&lt;&gt;"Em acompanhamento","Não aplicável",IF($I90=0,"Aguardando encontro",IF(AND($H90&gt;=Premissas!$B$4,$J90&gt;=Premissas!$B$3),"Concluído",IF($I90&gt;=Premissas!$B$4,"Conferir frequência","Em andamento")))))</f>
        <v/>
      </c>
    </row>
    <row r="91">
      <c r="A91" s="11" t="n"/>
      <c r="B91" s="12" t="n"/>
      <c r="C91" s="28" t="n"/>
      <c r="D91" s="11" t="n"/>
      <c r="E91" s="12" t="n"/>
      <c r="F91" s="12" t="n"/>
      <c r="G91" s="11" t="n"/>
      <c r="H91" s="14">
        <f>IF($A91="","",COUNTIFS('Presenças'!$B$3:$B$102,$A91,'Presenças'!$G$3:$G$102,"Presente"))</f>
        <v/>
      </c>
      <c r="I91" s="14">
        <f>IF($A91="","",COUNTIFS(Encontros!$C$5:$C$104,$D91,Encontros!$G$5:$G$104,"Realizado"))</f>
        <v/>
      </c>
      <c r="J91" s="10">
        <f>IF($A91="","",IFERROR($H91/$I91,""))</f>
        <v/>
      </c>
      <c r="K91" s="8">
        <f>IF($A91="","",IF($G91&lt;&gt;"Em acompanhamento","Não aplicável",IF($I91=0,"Aguardando encontro",IF(AND($H91&gt;=Premissas!$B$4,$J91&gt;=Premissas!$B$3),"Concluído",IF($I91&gt;=Premissas!$B$4,"Conferir frequência","Em andamento")))))</f>
        <v/>
      </c>
    </row>
    <row r="92">
      <c r="A92" s="11" t="n"/>
      <c r="B92" s="12" t="n"/>
      <c r="C92" s="28" t="n"/>
      <c r="D92" s="11" t="n"/>
      <c r="E92" s="12" t="n"/>
      <c r="F92" s="12" t="n"/>
      <c r="G92" s="11" t="n"/>
      <c r="H92" s="15">
        <f>IF($A92="","",COUNTIFS('Presenças'!$B$3:$B$102,$A92,'Presenças'!$G$3:$G$102,"Presente"))</f>
        <v/>
      </c>
      <c r="I92" s="15">
        <f>IF($A92="","",COUNTIFS(Encontros!$C$5:$C$104,$D92,Encontros!$G$5:$G$104,"Realizado"))</f>
        <v/>
      </c>
      <c r="J92" s="16">
        <f>IF($A92="","",IFERROR($H92/$I92,""))</f>
        <v/>
      </c>
      <c r="K92" s="5">
        <f>IF($A92="","",IF($G92&lt;&gt;"Em acompanhamento","Não aplicável",IF($I92=0,"Aguardando encontro",IF(AND($H92&gt;=Premissas!$B$4,$J92&gt;=Premissas!$B$3),"Concluído",IF($I92&gt;=Premissas!$B$4,"Conferir frequência","Em andamento")))))</f>
        <v/>
      </c>
    </row>
    <row r="93">
      <c r="A93" s="11" t="n"/>
      <c r="B93" s="12" t="n"/>
      <c r="C93" s="28" t="n"/>
      <c r="D93" s="11" t="n"/>
      <c r="E93" s="12" t="n"/>
      <c r="F93" s="12" t="n"/>
      <c r="G93" s="11" t="n"/>
      <c r="H93" s="14">
        <f>IF($A93="","",COUNTIFS('Presenças'!$B$3:$B$102,$A93,'Presenças'!$G$3:$G$102,"Presente"))</f>
        <v/>
      </c>
      <c r="I93" s="14">
        <f>IF($A93="","",COUNTIFS(Encontros!$C$5:$C$104,$D93,Encontros!$G$5:$G$104,"Realizado"))</f>
        <v/>
      </c>
      <c r="J93" s="10">
        <f>IF($A93="","",IFERROR($H93/$I93,""))</f>
        <v/>
      </c>
      <c r="K93" s="8">
        <f>IF($A93="","",IF($G93&lt;&gt;"Em acompanhamento","Não aplicável",IF($I93=0,"Aguardando encontro",IF(AND($H93&gt;=Premissas!$B$4,$J93&gt;=Premissas!$B$3),"Concluído",IF($I93&gt;=Premissas!$B$4,"Conferir frequência","Em andamento")))))</f>
        <v/>
      </c>
    </row>
    <row r="94">
      <c r="A94" s="11" t="n"/>
      <c r="B94" s="12" t="n"/>
      <c r="C94" s="28" t="n"/>
      <c r="D94" s="11" t="n"/>
      <c r="E94" s="12" t="n"/>
      <c r="F94" s="12" t="n"/>
      <c r="G94" s="11" t="n"/>
      <c r="H94" s="15">
        <f>IF($A94="","",COUNTIFS('Presenças'!$B$3:$B$102,$A94,'Presenças'!$G$3:$G$102,"Presente"))</f>
        <v/>
      </c>
      <c r="I94" s="15">
        <f>IF($A94="","",COUNTIFS(Encontros!$C$5:$C$104,$D94,Encontros!$G$5:$G$104,"Realizado"))</f>
        <v/>
      </c>
      <c r="J94" s="16">
        <f>IF($A94="","",IFERROR($H94/$I94,""))</f>
        <v/>
      </c>
      <c r="K94" s="5">
        <f>IF($A94="","",IF($G94&lt;&gt;"Em acompanhamento","Não aplicável",IF($I94=0,"Aguardando encontro",IF(AND($H94&gt;=Premissas!$B$4,$J94&gt;=Premissas!$B$3),"Concluído",IF($I94&gt;=Premissas!$B$4,"Conferir frequência","Em andamento")))))</f>
        <v/>
      </c>
    </row>
    <row r="95">
      <c r="A95" s="11" t="n"/>
      <c r="B95" s="12" t="n"/>
      <c r="C95" s="28" t="n"/>
      <c r="D95" s="11" t="n"/>
      <c r="E95" s="12" t="n"/>
      <c r="F95" s="12" t="n"/>
      <c r="G95" s="11" t="n"/>
      <c r="H95" s="14">
        <f>IF($A95="","",COUNTIFS('Presenças'!$B$3:$B$102,$A95,'Presenças'!$G$3:$G$102,"Presente"))</f>
        <v/>
      </c>
      <c r="I95" s="14">
        <f>IF($A95="","",COUNTIFS(Encontros!$C$5:$C$104,$D95,Encontros!$G$5:$G$104,"Realizado"))</f>
        <v/>
      </c>
      <c r="J95" s="10">
        <f>IF($A95="","",IFERROR($H95/$I95,""))</f>
        <v/>
      </c>
      <c r="K95" s="8">
        <f>IF($A95="","",IF($G95&lt;&gt;"Em acompanhamento","Não aplicável",IF($I95=0,"Aguardando encontro",IF(AND($H95&gt;=Premissas!$B$4,$J95&gt;=Premissas!$B$3),"Concluído",IF($I95&gt;=Premissas!$B$4,"Conferir frequência","Em andamento")))))</f>
        <v/>
      </c>
    </row>
    <row r="96">
      <c r="A96" s="11" t="n"/>
      <c r="B96" s="12" t="n"/>
      <c r="C96" s="28" t="n"/>
      <c r="D96" s="11" t="n"/>
      <c r="E96" s="12" t="n"/>
      <c r="F96" s="12" t="n"/>
      <c r="G96" s="11" t="n"/>
      <c r="H96" s="15">
        <f>IF($A96="","",COUNTIFS('Presenças'!$B$3:$B$102,$A96,'Presenças'!$G$3:$G$102,"Presente"))</f>
        <v/>
      </c>
      <c r="I96" s="15">
        <f>IF($A96="","",COUNTIFS(Encontros!$C$5:$C$104,$D96,Encontros!$G$5:$G$104,"Realizado"))</f>
        <v/>
      </c>
      <c r="J96" s="16">
        <f>IF($A96="","",IFERROR($H96/$I96,""))</f>
        <v/>
      </c>
      <c r="K96" s="5">
        <f>IF($A96="","",IF($G96&lt;&gt;"Em acompanhamento","Não aplicável",IF($I96=0,"Aguardando encontro",IF(AND($H96&gt;=Premissas!$B$4,$J96&gt;=Premissas!$B$3),"Concluído",IF($I96&gt;=Premissas!$B$4,"Conferir frequência","Em andamento")))))</f>
        <v/>
      </c>
    </row>
    <row r="97">
      <c r="A97" s="11" t="n"/>
      <c r="B97" s="12" t="n"/>
      <c r="C97" s="28" t="n"/>
      <c r="D97" s="11" t="n"/>
      <c r="E97" s="12" t="n"/>
      <c r="F97" s="12" t="n"/>
      <c r="G97" s="11" t="n"/>
      <c r="H97" s="14">
        <f>IF($A97="","",COUNTIFS('Presenças'!$B$3:$B$102,$A97,'Presenças'!$G$3:$G$102,"Presente"))</f>
        <v/>
      </c>
      <c r="I97" s="14">
        <f>IF($A97="","",COUNTIFS(Encontros!$C$5:$C$104,$D97,Encontros!$G$5:$G$104,"Realizado"))</f>
        <v/>
      </c>
      <c r="J97" s="10">
        <f>IF($A97="","",IFERROR($H97/$I97,""))</f>
        <v/>
      </c>
      <c r="K97" s="8">
        <f>IF($A97="","",IF($G97&lt;&gt;"Em acompanhamento","Não aplicável",IF($I97=0,"Aguardando encontro",IF(AND($H97&gt;=Premissas!$B$4,$J97&gt;=Premissas!$B$3),"Concluído",IF($I97&gt;=Premissas!$B$4,"Conferir frequência","Em andamento")))))</f>
        <v/>
      </c>
    </row>
    <row r="98">
      <c r="A98" s="11" t="n"/>
      <c r="B98" s="12" t="n"/>
      <c r="C98" s="28" t="n"/>
      <c r="D98" s="11" t="n"/>
      <c r="E98" s="12" t="n"/>
      <c r="F98" s="12" t="n"/>
      <c r="G98" s="11" t="n"/>
      <c r="H98" s="15">
        <f>IF($A98="","",COUNTIFS('Presenças'!$B$3:$B$102,$A98,'Presenças'!$G$3:$G$102,"Presente"))</f>
        <v/>
      </c>
      <c r="I98" s="15">
        <f>IF($A98="","",COUNTIFS(Encontros!$C$5:$C$104,$D98,Encontros!$G$5:$G$104,"Realizado"))</f>
        <v/>
      </c>
      <c r="J98" s="16">
        <f>IF($A98="","",IFERROR($H98/$I98,""))</f>
        <v/>
      </c>
      <c r="K98" s="5">
        <f>IF($A98="","",IF($G98&lt;&gt;"Em acompanhamento","Não aplicável",IF($I98=0,"Aguardando encontro",IF(AND($H98&gt;=Premissas!$B$4,$J98&gt;=Premissas!$B$3),"Concluído",IF($I98&gt;=Premissas!$B$4,"Conferir frequência","Em andamento")))))</f>
        <v/>
      </c>
    </row>
    <row r="99">
      <c r="A99" s="11" t="n"/>
      <c r="B99" s="12" t="n"/>
      <c r="C99" s="28" t="n"/>
      <c r="D99" s="11" t="n"/>
      <c r="E99" s="12" t="n"/>
      <c r="F99" s="12" t="n"/>
      <c r="G99" s="11" t="n"/>
      <c r="H99" s="14">
        <f>IF($A99="","",COUNTIFS('Presenças'!$B$3:$B$102,$A99,'Presenças'!$G$3:$G$102,"Presente"))</f>
        <v/>
      </c>
      <c r="I99" s="14">
        <f>IF($A99="","",COUNTIFS(Encontros!$C$5:$C$104,$D99,Encontros!$G$5:$G$104,"Realizado"))</f>
        <v/>
      </c>
      <c r="J99" s="10">
        <f>IF($A99="","",IFERROR($H99/$I99,""))</f>
        <v/>
      </c>
      <c r="K99" s="8">
        <f>IF($A99="","",IF($G99&lt;&gt;"Em acompanhamento","Não aplicável",IF($I99=0,"Aguardando encontro",IF(AND($H99&gt;=Premissas!$B$4,$J99&gt;=Premissas!$B$3),"Concluído",IF($I99&gt;=Premissas!$B$4,"Conferir frequência","Em andamento")))))</f>
        <v/>
      </c>
    </row>
    <row r="100">
      <c r="A100" s="11" t="n"/>
      <c r="B100" s="12" t="n"/>
      <c r="C100" s="28" t="n"/>
      <c r="D100" s="11" t="n"/>
      <c r="E100" s="12" t="n"/>
      <c r="F100" s="12" t="n"/>
      <c r="G100" s="11" t="n"/>
      <c r="H100" s="15">
        <f>IF($A100="","",COUNTIFS('Presenças'!$B$3:$B$102,$A100,'Presenças'!$G$3:$G$102,"Presente"))</f>
        <v/>
      </c>
      <c r="I100" s="15">
        <f>IF($A100="","",COUNTIFS(Encontros!$C$5:$C$104,$D100,Encontros!$G$5:$G$104,"Realizado"))</f>
        <v/>
      </c>
      <c r="J100" s="16">
        <f>IF($A100="","",IFERROR($H100/$I100,""))</f>
        <v/>
      </c>
      <c r="K100" s="5">
        <f>IF($A100="","",IF($G100&lt;&gt;"Em acompanhamento","Não aplicável",IF($I100=0,"Aguardando encontro",IF(AND($H100&gt;=Premissas!$B$4,$J100&gt;=Premissas!$B$3),"Concluído",IF($I100&gt;=Premissas!$B$4,"Conferir frequência","Em andamento")))))</f>
        <v/>
      </c>
    </row>
    <row r="101">
      <c r="A101" s="11" t="n"/>
      <c r="B101" s="12" t="n"/>
      <c r="C101" s="28" t="n"/>
      <c r="D101" s="11" t="n"/>
      <c r="E101" s="12" t="n"/>
      <c r="F101" s="12" t="n"/>
      <c r="G101" s="11" t="n"/>
      <c r="H101" s="14">
        <f>IF($A101="","",COUNTIFS('Presenças'!$B$3:$B$102,$A101,'Presenças'!$G$3:$G$102,"Presente"))</f>
        <v/>
      </c>
      <c r="I101" s="14">
        <f>IF($A101="","",COUNTIFS(Encontros!$C$5:$C$104,$D101,Encontros!$G$5:$G$104,"Realizado"))</f>
        <v/>
      </c>
      <c r="J101" s="10">
        <f>IF($A101="","",IFERROR($H101/$I101,""))</f>
        <v/>
      </c>
      <c r="K101" s="8">
        <f>IF($A101="","",IF($G101&lt;&gt;"Em acompanhamento","Não aplicável",IF($I101=0,"Aguardando encontro",IF(AND($H101&gt;=Premissas!$B$4,$J101&gt;=Premissas!$B$3),"Concluído",IF($I101&gt;=Premissas!$B$4,"Conferir frequência","Em andamento")))))</f>
        <v/>
      </c>
    </row>
    <row r="102">
      <c r="A102" s="11" t="n"/>
      <c r="B102" s="12" t="n"/>
      <c r="C102" s="28" t="n"/>
      <c r="D102" s="11" t="n"/>
      <c r="E102" s="12" t="n"/>
      <c r="F102" s="12" t="n"/>
      <c r="G102" s="11" t="n"/>
      <c r="H102" s="15">
        <f>IF($A102="","",COUNTIFS('Presenças'!$B$3:$B$102,$A102,'Presenças'!$G$3:$G$102,"Presente"))</f>
        <v/>
      </c>
      <c r="I102" s="15">
        <f>IF($A102="","",COUNTIFS(Encontros!$C$5:$C$104,$D102,Encontros!$G$5:$G$104,"Realizado"))</f>
        <v/>
      </c>
      <c r="J102" s="16">
        <f>IF($A102="","",IFERROR($H102/$I102,""))</f>
        <v/>
      </c>
      <c r="K102" s="5">
        <f>IF($A102="","",IF($G102&lt;&gt;"Em acompanhamento","Não aplicável",IF($I102=0,"Aguardando encontro",IF(AND($H102&gt;=Premissas!$B$4,$J102&gt;=Premissas!$B$3),"Concluído",IF($I102&gt;=Premissas!$B$4,"Conferir frequência","Em andamento")))))</f>
        <v/>
      </c>
    </row>
  </sheetData>
  <autoFilter ref="A2:K102"/>
  <mergeCells count="1">
    <mergeCell ref="A1:K1"/>
  </mergeCells>
  <conditionalFormatting sqref="K3:K102">
    <cfRule type="expression" priority="1" dxfId="0">
      <formula>$K3="Concluído"</formula>
    </cfRule>
    <cfRule type="expression" priority="2" dxfId="1">
      <formula>$K3="Conferir frequência"</formula>
    </cfRule>
  </conditionalFormatting>
  <conditionalFormatting sqref="A3:A102">
    <cfRule type="expression" priority="3" dxfId="1">
      <formula>AND($A3&lt;&gt;"",COUNTIF($A$3:$A$102,$A3)&gt;1)</formula>
    </cfRule>
  </conditionalFormatting>
  <dataValidations count="2">
    <dataValidation sqref="D3:D102" showDropDown="0" showInputMessage="1" showErrorMessage="1" allowBlank="0" errorTitle="Turma inválida" error="Selecione uma das turmas apresentadas." promptTitle="Turma" prompt="Escolha uma turma fictícia da lista." type="list">
      <formula1>"Turma Horizonte,Turma Semente"</formula1>
    </dataValidation>
    <dataValidation sqref="G3:G102" showDropDown="0" showInputMessage="0" showErrorMessage="1" allowBlank="0" errorTitle="Situação inválida" error="Selecione uma situação válida." type="list">
      <formula1>"Em acompanhamento,Pausado,Desistente"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9" customWidth="1" min="3" max="3"/>
    <col width="36" customWidth="1" min="4" max="4"/>
    <col width="29" customWidth="1" min="5" max="5"/>
    <col width="15" customWidth="1" min="6" max="6"/>
    <col width="14" customWidth="1" min="7" max="7"/>
    <col width="38" customWidth="1" min="8" max="8"/>
  </cols>
  <sheetData>
    <row r="1" ht="30" customHeight="1">
      <c r="A1" s="1" t="inlineStr">
        <is>
          <t>Encontros e conteúdos — classe de novos convertidos</t>
        </is>
      </c>
    </row>
    <row r="2">
      <c r="A2" s="3" t="inlineStr">
        <is>
          <t>Carga mínima</t>
        </is>
      </c>
      <c r="B2" s="17">
        <f>Premissas!$B$5</f>
        <v/>
      </c>
      <c r="C2" s="3" t="inlineStr">
        <is>
          <t>Carga máxima</t>
        </is>
      </c>
      <c r="D2" s="17">
        <f>Premissas!$B$6</f>
        <v/>
      </c>
      <c r="E2" s="3" t="inlineStr">
        <is>
          <t>Data de referência</t>
        </is>
      </c>
      <c r="F2" s="29">
        <f>Premissas!$B$7</f>
        <v/>
      </c>
      <c r="G2" s="3" t="inlineStr">
        <is>
          <t>Data mínima</t>
        </is>
      </c>
      <c r="H2" s="29">
        <f>Premissas!$B$8</f>
        <v/>
      </c>
    </row>
    <row r="3"/>
    <row r="4" ht="25" customHeight="1">
      <c r="A4" s="2" t="inlineStr">
        <is>
          <t>Código</t>
        </is>
      </c>
      <c r="B4" s="2" t="inlineStr">
        <is>
          <t>Data</t>
        </is>
      </c>
      <c r="C4" s="2" t="inlineStr">
        <is>
          <t>Turma</t>
        </is>
      </c>
      <c r="D4" s="2" t="inlineStr">
        <is>
          <t>Tema ou conteúdo</t>
        </is>
      </c>
      <c r="E4" s="2" t="inlineStr">
        <is>
          <t>Facilitador fictício</t>
        </is>
      </c>
      <c r="F4" s="2" t="inlineStr">
        <is>
          <t>Carga horária</t>
        </is>
      </c>
      <c r="G4" s="2" t="inlineStr">
        <is>
          <t>Status</t>
        </is>
      </c>
      <c r="H4" s="2" t="inlineStr">
        <is>
          <t>Observação</t>
        </is>
      </c>
    </row>
    <row r="5">
      <c r="A5" s="11" t="inlineStr">
        <is>
          <t>ENC-FIC-001</t>
        </is>
      </c>
      <c r="B5" s="28" t="n">
        <v>46239</v>
      </c>
      <c r="C5" s="11" t="inlineStr">
        <is>
          <t>Turma Horizonte</t>
        </is>
      </c>
      <c r="D5" s="19" t="inlineStr">
        <is>
          <t>Boas-vindas e propósito da classe</t>
        </is>
      </c>
      <c r="E5" s="12" t="inlineStr">
        <is>
          <t>Facilitador Fictício Aurora</t>
        </is>
      </c>
      <c r="F5" s="20" t="n">
        <v>1.5</v>
      </c>
      <c r="G5" s="11" t="inlineStr">
        <is>
          <t>Realizado</t>
        </is>
      </c>
      <c r="H5" s="19" t="inlineStr">
        <is>
          <t>Conteúdo introdutório fictício.</t>
        </is>
      </c>
    </row>
    <row r="6">
      <c r="A6" s="11" t="inlineStr">
        <is>
          <t>ENC-FIC-002</t>
        </is>
      </c>
      <c r="B6" s="28" t="n">
        <v>46246</v>
      </c>
      <c r="C6" s="11" t="inlineStr">
        <is>
          <t>Turma Horizonte</t>
        </is>
      </c>
      <c r="D6" s="19" t="inlineStr">
        <is>
          <t>Fundamentos da fé cristã</t>
        </is>
      </c>
      <c r="E6" s="12" t="inlineStr">
        <is>
          <t>Facilitador Fictício Jardim</t>
        </is>
      </c>
      <c r="F6" s="20" t="n">
        <v>1.5</v>
      </c>
      <c r="G6" s="11" t="inlineStr">
        <is>
          <t>Realizado</t>
        </is>
      </c>
      <c r="H6" s="19" t="inlineStr"/>
    </row>
    <row r="7">
      <c r="A7" s="11" t="inlineStr">
        <is>
          <t>ENC-FIC-003</t>
        </is>
      </c>
      <c r="B7" s="28" t="n">
        <v>46253</v>
      </c>
      <c r="C7" s="11" t="inlineStr">
        <is>
          <t>Turma Horizonte</t>
        </is>
      </c>
      <c r="D7" s="19" t="inlineStr">
        <is>
          <t>Leitura bíblica e oração</t>
        </is>
      </c>
      <c r="E7" s="12" t="inlineStr">
        <is>
          <t>Facilitador Fictício Aurora</t>
        </is>
      </c>
      <c r="F7" s="20" t="n">
        <v>1.5</v>
      </c>
      <c r="G7" s="11" t="inlineStr">
        <is>
          <t>Realizado</t>
        </is>
      </c>
      <c r="H7" s="19" t="inlineStr"/>
    </row>
    <row r="8">
      <c r="A8" s="11" t="inlineStr">
        <is>
          <t>ENC-FIC-004</t>
        </is>
      </c>
      <c r="B8" s="28" t="n">
        <v>46260</v>
      </c>
      <c r="C8" s="11" t="inlineStr">
        <is>
          <t>Turma Horizonte</t>
        </is>
      </c>
      <c r="D8" s="19" t="inlineStr">
        <is>
          <t>Comunhão e vida em comunidade</t>
        </is>
      </c>
      <c r="E8" s="12" t="inlineStr">
        <is>
          <t>Facilitador Fictício Jardim</t>
        </is>
      </c>
      <c r="F8" s="20" t="n">
        <v>1.5</v>
      </c>
      <c r="G8" s="11" t="inlineStr">
        <is>
          <t>Realizado</t>
        </is>
      </c>
      <c r="H8" s="19" t="inlineStr"/>
    </row>
    <row r="9">
      <c r="A9" s="11" t="inlineStr">
        <is>
          <t>ENC-FIC-005</t>
        </is>
      </c>
      <c r="B9" s="28" t="n">
        <v>46267</v>
      </c>
      <c r="C9" s="11" t="inlineStr">
        <is>
          <t>Turma Horizonte</t>
        </is>
      </c>
      <c r="D9" s="19" t="inlineStr">
        <is>
          <t>Serviço cristão e ministérios</t>
        </is>
      </c>
      <c r="E9" s="12" t="inlineStr">
        <is>
          <t>Facilitador Fictício Aurora</t>
        </is>
      </c>
      <c r="F9" s="20" t="n">
        <v>1.5</v>
      </c>
      <c r="G9" s="11" t="inlineStr">
        <is>
          <t>Realizado</t>
        </is>
      </c>
      <c r="H9" s="19" t="inlineStr"/>
    </row>
    <row r="10">
      <c r="A10" s="11" t="inlineStr">
        <is>
          <t>ENC-FIC-006</t>
        </is>
      </c>
      <c r="B10" s="28" t="n">
        <v>46274</v>
      </c>
      <c r="C10" s="11" t="inlineStr">
        <is>
          <t>Turma Horizonte</t>
        </is>
      </c>
      <c r="D10" s="19" t="inlineStr">
        <is>
          <t>Revisão e próximos passos</t>
        </is>
      </c>
      <c r="E10" s="12" t="inlineStr">
        <is>
          <t>Facilitador Fictício Jardim</t>
        </is>
      </c>
      <c r="F10" s="20" t="n">
        <v>1.5</v>
      </c>
      <c r="G10" s="11" t="inlineStr">
        <is>
          <t>Realizado</t>
        </is>
      </c>
      <c r="H10" s="19" t="inlineStr">
        <is>
          <t>Revisão fictícia da turma.</t>
        </is>
      </c>
    </row>
    <row r="11">
      <c r="A11" s="11" t="inlineStr">
        <is>
          <t>ENC-FIC-007</t>
        </is>
      </c>
      <c r="B11" s="28" t="n">
        <v>46268</v>
      </c>
      <c r="C11" s="11" t="inlineStr">
        <is>
          <t>Turma Semente</t>
        </is>
      </c>
      <c r="D11" s="19" t="inlineStr">
        <is>
          <t>Boas-vindas e propósito da classe</t>
        </is>
      </c>
      <c r="E11" s="12" t="inlineStr">
        <is>
          <t>Facilitador Fictício Horizonte</t>
        </is>
      </c>
      <c r="F11" s="20" t="n">
        <v>1.5</v>
      </c>
      <c r="G11" s="11" t="inlineStr">
        <is>
          <t>Realizado</t>
        </is>
      </c>
      <c r="H11" s="19" t="inlineStr"/>
    </row>
    <row r="12">
      <c r="A12" s="11" t="inlineStr">
        <is>
          <t>ENC-FIC-008</t>
        </is>
      </c>
      <c r="B12" s="28" t="n">
        <v>46275</v>
      </c>
      <c r="C12" s="11" t="inlineStr">
        <is>
          <t>Turma Semente</t>
        </is>
      </c>
      <c r="D12" s="19" t="inlineStr">
        <is>
          <t>Fundamentos da fé cristã</t>
        </is>
      </c>
      <c r="E12" s="12" t="inlineStr">
        <is>
          <t>Facilitador Fictício Horizonte</t>
        </is>
      </c>
      <c r="F12" s="20" t="n">
        <v>1.5</v>
      </c>
      <c r="G12" s="11" t="inlineStr">
        <is>
          <t>Planejado</t>
        </is>
      </c>
      <c r="H12" s="19" t="inlineStr">
        <is>
          <t>Exemplo fictício pendente de conferência.</t>
        </is>
      </c>
    </row>
    <row r="13">
      <c r="A13" s="11" t="n"/>
      <c r="B13" s="28" t="n"/>
      <c r="C13" s="11" t="n"/>
      <c r="D13" s="19" t="n"/>
      <c r="E13" s="12" t="n"/>
      <c r="F13" s="20" t="n"/>
      <c r="G13" s="11" t="n"/>
      <c r="H13" s="19" t="n"/>
    </row>
    <row r="14">
      <c r="A14" s="11" t="n"/>
      <c r="B14" s="28" t="n"/>
      <c r="C14" s="11" t="n"/>
      <c r="D14" s="19" t="n"/>
      <c r="E14" s="12" t="n"/>
      <c r="F14" s="20" t="n"/>
      <c r="G14" s="11" t="n"/>
      <c r="H14" s="19" t="n"/>
    </row>
    <row r="15">
      <c r="A15" s="11" t="n"/>
      <c r="B15" s="28" t="n"/>
      <c r="C15" s="11" t="n"/>
      <c r="D15" s="19" t="n"/>
      <c r="E15" s="12" t="n"/>
      <c r="F15" s="20" t="n"/>
      <c r="G15" s="11" t="n"/>
      <c r="H15" s="19" t="n"/>
    </row>
    <row r="16">
      <c r="A16" s="11" t="n"/>
      <c r="B16" s="28" t="n"/>
      <c r="C16" s="11" t="n"/>
      <c r="D16" s="19" t="n"/>
      <c r="E16" s="12" t="n"/>
      <c r="F16" s="20" t="n"/>
      <c r="G16" s="11" t="n"/>
      <c r="H16" s="19" t="n"/>
    </row>
    <row r="17">
      <c r="A17" s="11" t="n"/>
      <c r="B17" s="28" t="n"/>
      <c r="C17" s="11" t="n"/>
      <c r="D17" s="19" t="n"/>
      <c r="E17" s="12" t="n"/>
      <c r="F17" s="20" t="n"/>
      <c r="G17" s="11" t="n"/>
      <c r="H17" s="19" t="n"/>
    </row>
    <row r="18">
      <c r="A18" s="11" t="n"/>
      <c r="B18" s="28" t="n"/>
      <c r="C18" s="11" t="n"/>
      <c r="D18" s="19" t="n"/>
      <c r="E18" s="12" t="n"/>
      <c r="F18" s="20" t="n"/>
      <c r="G18" s="11" t="n"/>
      <c r="H18" s="19" t="n"/>
    </row>
    <row r="19">
      <c r="A19" s="11" t="n"/>
      <c r="B19" s="28" t="n"/>
      <c r="C19" s="11" t="n"/>
      <c r="D19" s="19" t="n"/>
      <c r="E19" s="12" t="n"/>
      <c r="F19" s="20" t="n"/>
      <c r="G19" s="11" t="n"/>
      <c r="H19" s="19" t="n"/>
    </row>
    <row r="20">
      <c r="A20" s="11" t="n"/>
      <c r="B20" s="28" t="n"/>
      <c r="C20" s="11" t="n"/>
      <c r="D20" s="19" t="n"/>
      <c r="E20" s="12" t="n"/>
      <c r="F20" s="20" t="n"/>
      <c r="G20" s="11" t="n"/>
      <c r="H20" s="19" t="n"/>
    </row>
    <row r="21">
      <c r="A21" s="11" t="n"/>
      <c r="B21" s="28" t="n"/>
      <c r="C21" s="11" t="n"/>
      <c r="D21" s="19" t="n"/>
      <c r="E21" s="12" t="n"/>
      <c r="F21" s="20" t="n"/>
      <c r="G21" s="11" t="n"/>
      <c r="H21" s="19" t="n"/>
    </row>
    <row r="22">
      <c r="A22" s="11" t="n"/>
      <c r="B22" s="28" t="n"/>
      <c r="C22" s="11" t="n"/>
      <c r="D22" s="19" t="n"/>
      <c r="E22" s="12" t="n"/>
      <c r="F22" s="20" t="n"/>
      <c r="G22" s="11" t="n"/>
      <c r="H22" s="19" t="n"/>
    </row>
    <row r="23">
      <c r="A23" s="11" t="n"/>
      <c r="B23" s="28" t="n"/>
      <c r="C23" s="11" t="n"/>
      <c r="D23" s="19" t="n"/>
      <c r="E23" s="12" t="n"/>
      <c r="F23" s="20" t="n"/>
      <c r="G23" s="11" t="n"/>
      <c r="H23" s="19" t="n"/>
    </row>
    <row r="24">
      <c r="A24" s="11" t="n"/>
      <c r="B24" s="28" t="n"/>
      <c r="C24" s="11" t="n"/>
      <c r="D24" s="19" t="n"/>
      <c r="E24" s="12" t="n"/>
      <c r="F24" s="20" t="n"/>
      <c r="G24" s="11" t="n"/>
      <c r="H24" s="19" t="n"/>
    </row>
    <row r="25">
      <c r="A25" s="11" t="n"/>
      <c r="B25" s="28" t="n"/>
      <c r="C25" s="11" t="n"/>
      <c r="D25" s="19" t="n"/>
      <c r="E25" s="12" t="n"/>
      <c r="F25" s="20" t="n"/>
      <c r="G25" s="11" t="n"/>
      <c r="H25" s="19" t="n"/>
    </row>
    <row r="26">
      <c r="A26" s="11" t="n"/>
      <c r="B26" s="28" t="n"/>
      <c r="C26" s="11" t="n"/>
      <c r="D26" s="19" t="n"/>
      <c r="E26" s="12" t="n"/>
      <c r="F26" s="20" t="n"/>
      <c r="G26" s="11" t="n"/>
      <c r="H26" s="19" t="n"/>
    </row>
    <row r="27">
      <c r="A27" s="11" t="n"/>
      <c r="B27" s="28" t="n"/>
      <c r="C27" s="11" t="n"/>
      <c r="D27" s="19" t="n"/>
      <c r="E27" s="12" t="n"/>
      <c r="F27" s="20" t="n"/>
      <c r="G27" s="11" t="n"/>
      <c r="H27" s="19" t="n"/>
    </row>
    <row r="28">
      <c r="A28" s="11" t="n"/>
      <c r="B28" s="28" t="n"/>
      <c r="C28" s="11" t="n"/>
      <c r="D28" s="19" t="n"/>
      <c r="E28" s="12" t="n"/>
      <c r="F28" s="20" t="n"/>
      <c r="G28" s="11" t="n"/>
      <c r="H28" s="19" t="n"/>
    </row>
    <row r="29">
      <c r="A29" s="11" t="n"/>
      <c r="B29" s="28" t="n"/>
      <c r="C29" s="11" t="n"/>
      <c r="D29" s="19" t="n"/>
      <c r="E29" s="12" t="n"/>
      <c r="F29" s="20" t="n"/>
      <c r="G29" s="11" t="n"/>
      <c r="H29" s="19" t="n"/>
    </row>
    <row r="30">
      <c r="A30" s="11" t="n"/>
      <c r="B30" s="28" t="n"/>
      <c r="C30" s="11" t="n"/>
      <c r="D30" s="19" t="n"/>
      <c r="E30" s="12" t="n"/>
      <c r="F30" s="20" t="n"/>
      <c r="G30" s="11" t="n"/>
      <c r="H30" s="19" t="n"/>
    </row>
    <row r="31">
      <c r="A31" s="11" t="n"/>
      <c r="B31" s="28" t="n"/>
      <c r="C31" s="11" t="n"/>
      <c r="D31" s="19" t="n"/>
      <c r="E31" s="12" t="n"/>
      <c r="F31" s="20" t="n"/>
      <c r="G31" s="11" t="n"/>
      <c r="H31" s="19" t="n"/>
    </row>
    <row r="32">
      <c r="A32" s="11" t="n"/>
      <c r="B32" s="28" t="n"/>
      <c r="C32" s="11" t="n"/>
      <c r="D32" s="19" t="n"/>
      <c r="E32" s="12" t="n"/>
      <c r="F32" s="20" t="n"/>
      <c r="G32" s="11" t="n"/>
      <c r="H32" s="19" t="n"/>
    </row>
    <row r="33">
      <c r="A33" s="11" t="n"/>
      <c r="B33" s="28" t="n"/>
      <c r="C33" s="11" t="n"/>
      <c r="D33" s="19" t="n"/>
      <c r="E33" s="12" t="n"/>
      <c r="F33" s="20" t="n"/>
      <c r="G33" s="11" t="n"/>
      <c r="H33" s="19" t="n"/>
    </row>
    <row r="34">
      <c r="A34" s="11" t="n"/>
      <c r="B34" s="28" t="n"/>
      <c r="C34" s="11" t="n"/>
      <c r="D34" s="19" t="n"/>
      <c r="E34" s="12" t="n"/>
      <c r="F34" s="20" t="n"/>
      <c r="G34" s="11" t="n"/>
      <c r="H34" s="19" t="n"/>
    </row>
    <row r="35">
      <c r="A35" s="11" t="n"/>
      <c r="B35" s="28" t="n"/>
      <c r="C35" s="11" t="n"/>
      <c r="D35" s="19" t="n"/>
      <c r="E35" s="12" t="n"/>
      <c r="F35" s="20" t="n"/>
      <c r="G35" s="11" t="n"/>
      <c r="H35" s="19" t="n"/>
    </row>
    <row r="36">
      <c r="A36" s="11" t="n"/>
      <c r="B36" s="28" t="n"/>
      <c r="C36" s="11" t="n"/>
      <c r="D36" s="19" t="n"/>
      <c r="E36" s="12" t="n"/>
      <c r="F36" s="20" t="n"/>
      <c r="G36" s="11" t="n"/>
      <c r="H36" s="19" t="n"/>
    </row>
    <row r="37">
      <c r="A37" s="11" t="n"/>
      <c r="B37" s="28" t="n"/>
      <c r="C37" s="11" t="n"/>
      <c r="D37" s="19" t="n"/>
      <c r="E37" s="12" t="n"/>
      <c r="F37" s="20" t="n"/>
      <c r="G37" s="11" t="n"/>
      <c r="H37" s="19" t="n"/>
    </row>
    <row r="38">
      <c r="A38" s="11" t="n"/>
      <c r="B38" s="28" t="n"/>
      <c r="C38" s="11" t="n"/>
      <c r="D38" s="19" t="n"/>
      <c r="E38" s="12" t="n"/>
      <c r="F38" s="20" t="n"/>
      <c r="G38" s="11" t="n"/>
      <c r="H38" s="19" t="n"/>
    </row>
    <row r="39">
      <c r="A39" s="11" t="n"/>
      <c r="B39" s="28" t="n"/>
      <c r="C39" s="11" t="n"/>
      <c r="D39" s="19" t="n"/>
      <c r="E39" s="12" t="n"/>
      <c r="F39" s="20" t="n"/>
      <c r="G39" s="11" t="n"/>
      <c r="H39" s="19" t="n"/>
    </row>
    <row r="40">
      <c r="A40" s="11" t="n"/>
      <c r="B40" s="28" t="n"/>
      <c r="C40" s="11" t="n"/>
      <c r="D40" s="19" t="n"/>
      <c r="E40" s="12" t="n"/>
      <c r="F40" s="20" t="n"/>
      <c r="G40" s="11" t="n"/>
      <c r="H40" s="19" t="n"/>
    </row>
    <row r="41">
      <c r="A41" s="11" t="n"/>
      <c r="B41" s="28" t="n"/>
      <c r="C41" s="11" t="n"/>
      <c r="D41" s="19" t="n"/>
      <c r="E41" s="12" t="n"/>
      <c r="F41" s="20" t="n"/>
      <c r="G41" s="11" t="n"/>
      <c r="H41" s="19" t="n"/>
    </row>
    <row r="42">
      <c r="A42" s="11" t="n"/>
      <c r="B42" s="28" t="n"/>
      <c r="C42" s="11" t="n"/>
      <c r="D42" s="19" t="n"/>
      <c r="E42" s="12" t="n"/>
      <c r="F42" s="20" t="n"/>
      <c r="G42" s="11" t="n"/>
      <c r="H42" s="19" t="n"/>
    </row>
    <row r="43">
      <c r="A43" s="11" t="n"/>
      <c r="B43" s="28" t="n"/>
      <c r="C43" s="11" t="n"/>
      <c r="D43" s="19" t="n"/>
      <c r="E43" s="12" t="n"/>
      <c r="F43" s="20" t="n"/>
      <c r="G43" s="11" t="n"/>
      <c r="H43" s="19" t="n"/>
    </row>
    <row r="44">
      <c r="A44" s="11" t="n"/>
      <c r="B44" s="28" t="n"/>
      <c r="C44" s="11" t="n"/>
      <c r="D44" s="19" t="n"/>
      <c r="E44" s="12" t="n"/>
      <c r="F44" s="20" t="n"/>
      <c r="G44" s="11" t="n"/>
      <c r="H44" s="19" t="n"/>
    </row>
    <row r="45">
      <c r="A45" s="11" t="n"/>
      <c r="B45" s="28" t="n"/>
      <c r="C45" s="11" t="n"/>
      <c r="D45" s="19" t="n"/>
      <c r="E45" s="12" t="n"/>
      <c r="F45" s="20" t="n"/>
      <c r="G45" s="11" t="n"/>
      <c r="H45" s="19" t="n"/>
    </row>
    <row r="46">
      <c r="A46" s="11" t="n"/>
      <c r="B46" s="28" t="n"/>
      <c r="C46" s="11" t="n"/>
      <c r="D46" s="19" t="n"/>
      <c r="E46" s="12" t="n"/>
      <c r="F46" s="20" t="n"/>
      <c r="G46" s="11" t="n"/>
      <c r="H46" s="19" t="n"/>
    </row>
    <row r="47">
      <c r="A47" s="11" t="n"/>
      <c r="B47" s="28" t="n"/>
      <c r="C47" s="11" t="n"/>
      <c r="D47" s="19" t="n"/>
      <c r="E47" s="12" t="n"/>
      <c r="F47" s="20" t="n"/>
      <c r="G47" s="11" t="n"/>
      <c r="H47" s="19" t="n"/>
    </row>
    <row r="48">
      <c r="A48" s="11" t="n"/>
      <c r="B48" s="28" t="n"/>
      <c r="C48" s="11" t="n"/>
      <c r="D48" s="19" t="n"/>
      <c r="E48" s="12" t="n"/>
      <c r="F48" s="20" t="n"/>
      <c r="G48" s="11" t="n"/>
      <c r="H48" s="19" t="n"/>
    </row>
    <row r="49">
      <c r="A49" s="11" t="n"/>
      <c r="B49" s="28" t="n"/>
      <c r="C49" s="11" t="n"/>
      <c r="D49" s="19" t="n"/>
      <c r="E49" s="12" t="n"/>
      <c r="F49" s="20" t="n"/>
      <c r="G49" s="11" t="n"/>
      <c r="H49" s="19" t="n"/>
    </row>
    <row r="50">
      <c r="A50" s="11" t="n"/>
      <c r="B50" s="28" t="n"/>
      <c r="C50" s="11" t="n"/>
      <c r="D50" s="19" t="n"/>
      <c r="E50" s="12" t="n"/>
      <c r="F50" s="20" t="n"/>
      <c r="G50" s="11" t="n"/>
      <c r="H50" s="19" t="n"/>
    </row>
    <row r="51">
      <c r="A51" s="11" t="n"/>
      <c r="B51" s="28" t="n"/>
      <c r="C51" s="11" t="n"/>
      <c r="D51" s="19" t="n"/>
      <c r="E51" s="12" t="n"/>
      <c r="F51" s="20" t="n"/>
      <c r="G51" s="11" t="n"/>
      <c r="H51" s="19" t="n"/>
    </row>
    <row r="52">
      <c r="A52" s="11" t="n"/>
      <c r="B52" s="28" t="n"/>
      <c r="C52" s="11" t="n"/>
      <c r="D52" s="19" t="n"/>
      <c r="E52" s="12" t="n"/>
      <c r="F52" s="20" t="n"/>
      <c r="G52" s="11" t="n"/>
      <c r="H52" s="19" t="n"/>
    </row>
    <row r="53">
      <c r="A53" s="11" t="n"/>
      <c r="B53" s="28" t="n"/>
      <c r="C53" s="11" t="n"/>
      <c r="D53" s="19" t="n"/>
      <c r="E53" s="12" t="n"/>
      <c r="F53" s="20" t="n"/>
      <c r="G53" s="11" t="n"/>
      <c r="H53" s="19" t="n"/>
    </row>
    <row r="54">
      <c r="A54" s="11" t="n"/>
      <c r="B54" s="28" t="n"/>
      <c r="C54" s="11" t="n"/>
      <c r="D54" s="19" t="n"/>
      <c r="E54" s="12" t="n"/>
      <c r="F54" s="20" t="n"/>
      <c r="G54" s="11" t="n"/>
      <c r="H54" s="19" t="n"/>
    </row>
    <row r="55">
      <c r="A55" s="11" t="n"/>
      <c r="B55" s="28" t="n"/>
      <c r="C55" s="11" t="n"/>
      <c r="D55" s="19" t="n"/>
      <c r="E55" s="12" t="n"/>
      <c r="F55" s="20" t="n"/>
      <c r="G55" s="11" t="n"/>
      <c r="H55" s="19" t="n"/>
    </row>
    <row r="56">
      <c r="A56" s="11" t="n"/>
      <c r="B56" s="28" t="n"/>
      <c r="C56" s="11" t="n"/>
      <c r="D56" s="19" t="n"/>
      <c r="E56" s="12" t="n"/>
      <c r="F56" s="20" t="n"/>
      <c r="G56" s="11" t="n"/>
      <c r="H56" s="19" t="n"/>
    </row>
    <row r="57">
      <c r="A57" s="11" t="n"/>
      <c r="B57" s="28" t="n"/>
      <c r="C57" s="11" t="n"/>
      <c r="D57" s="19" t="n"/>
      <c r="E57" s="12" t="n"/>
      <c r="F57" s="20" t="n"/>
      <c r="G57" s="11" t="n"/>
      <c r="H57" s="19" t="n"/>
    </row>
    <row r="58">
      <c r="A58" s="11" t="n"/>
      <c r="B58" s="28" t="n"/>
      <c r="C58" s="11" t="n"/>
      <c r="D58" s="19" t="n"/>
      <c r="E58" s="12" t="n"/>
      <c r="F58" s="20" t="n"/>
      <c r="G58" s="11" t="n"/>
      <c r="H58" s="19" t="n"/>
    </row>
    <row r="59">
      <c r="A59" s="11" t="n"/>
      <c r="B59" s="28" t="n"/>
      <c r="C59" s="11" t="n"/>
      <c r="D59" s="19" t="n"/>
      <c r="E59" s="12" t="n"/>
      <c r="F59" s="20" t="n"/>
      <c r="G59" s="11" t="n"/>
      <c r="H59" s="19" t="n"/>
    </row>
    <row r="60">
      <c r="A60" s="11" t="n"/>
      <c r="B60" s="28" t="n"/>
      <c r="C60" s="11" t="n"/>
      <c r="D60" s="19" t="n"/>
      <c r="E60" s="12" t="n"/>
      <c r="F60" s="20" t="n"/>
      <c r="G60" s="11" t="n"/>
      <c r="H60" s="19" t="n"/>
    </row>
    <row r="61">
      <c r="A61" s="11" t="n"/>
      <c r="B61" s="28" t="n"/>
      <c r="C61" s="11" t="n"/>
      <c r="D61" s="19" t="n"/>
      <c r="E61" s="12" t="n"/>
      <c r="F61" s="20" t="n"/>
      <c r="G61" s="11" t="n"/>
      <c r="H61" s="19" t="n"/>
    </row>
    <row r="62">
      <c r="A62" s="11" t="n"/>
      <c r="B62" s="28" t="n"/>
      <c r="C62" s="11" t="n"/>
      <c r="D62" s="19" t="n"/>
      <c r="E62" s="12" t="n"/>
      <c r="F62" s="20" t="n"/>
      <c r="G62" s="11" t="n"/>
      <c r="H62" s="19" t="n"/>
    </row>
    <row r="63">
      <c r="A63" s="11" t="n"/>
      <c r="B63" s="28" t="n"/>
      <c r="C63" s="11" t="n"/>
      <c r="D63" s="19" t="n"/>
      <c r="E63" s="12" t="n"/>
      <c r="F63" s="20" t="n"/>
      <c r="G63" s="11" t="n"/>
      <c r="H63" s="19" t="n"/>
    </row>
    <row r="64">
      <c r="A64" s="11" t="n"/>
      <c r="B64" s="28" t="n"/>
      <c r="C64" s="11" t="n"/>
      <c r="D64" s="19" t="n"/>
      <c r="E64" s="12" t="n"/>
      <c r="F64" s="20" t="n"/>
      <c r="G64" s="11" t="n"/>
      <c r="H64" s="19" t="n"/>
    </row>
    <row r="65">
      <c r="A65" s="11" t="n"/>
      <c r="B65" s="28" t="n"/>
      <c r="C65" s="11" t="n"/>
      <c r="D65" s="19" t="n"/>
      <c r="E65" s="12" t="n"/>
      <c r="F65" s="20" t="n"/>
      <c r="G65" s="11" t="n"/>
      <c r="H65" s="19" t="n"/>
    </row>
    <row r="66">
      <c r="A66" s="11" t="n"/>
      <c r="B66" s="28" t="n"/>
      <c r="C66" s="11" t="n"/>
      <c r="D66" s="19" t="n"/>
      <c r="E66" s="12" t="n"/>
      <c r="F66" s="20" t="n"/>
      <c r="G66" s="11" t="n"/>
      <c r="H66" s="19" t="n"/>
    </row>
    <row r="67">
      <c r="A67" s="11" t="n"/>
      <c r="B67" s="28" t="n"/>
      <c r="C67" s="11" t="n"/>
      <c r="D67" s="19" t="n"/>
      <c r="E67" s="12" t="n"/>
      <c r="F67" s="20" t="n"/>
      <c r="G67" s="11" t="n"/>
      <c r="H67" s="19" t="n"/>
    </row>
    <row r="68">
      <c r="A68" s="11" t="n"/>
      <c r="B68" s="28" t="n"/>
      <c r="C68" s="11" t="n"/>
      <c r="D68" s="19" t="n"/>
      <c r="E68" s="12" t="n"/>
      <c r="F68" s="20" t="n"/>
      <c r="G68" s="11" t="n"/>
      <c r="H68" s="19" t="n"/>
    </row>
    <row r="69">
      <c r="A69" s="11" t="n"/>
      <c r="B69" s="28" t="n"/>
      <c r="C69" s="11" t="n"/>
      <c r="D69" s="19" t="n"/>
      <c r="E69" s="12" t="n"/>
      <c r="F69" s="20" t="n"/>
      <c r="G69" s="11" t="n"/>
      <c r="H69" s="19" t="n"/>
    </row>
    <row r="70">
      <c r="A70" s="11" t="n"/>
      <c r="B70" s="28" t="n"/>
      <c r="C70" s="11" t="n"/>
      <c r="D70" s="19" t="n"/>
      <c r="E70" s="12" t="n"/>
      <c r="F70" s="20" t="n"/>
      <c r="G70" s="11" t="n"/>
      <c r="H70" s="19" t="n"/>
    </row>
    <row r="71">
      <c r="A71" s="11" t="n"/>
      <c r="B71" s="28" t="n"/>
      <c r="C71" s="11" t="n"/>
      <c r="D71" s="19" t="n"/>
      <c r="E71" s="12" t="n"/>
      <c r="F71" s="20" t="n"/>
      <c r="G71" s="11" t="n"/>
      <c r="H71" s="19" t="n"/>
    </row>
    <row r="72">
      <c r="A72" s="11" t="n"/>
      <c r="B72" s="28" t="n"/>
      <c r="C72" s="11" t="n"/>
      <c r="D72" s="19" t="n"/>
      <c r="E72" s="12" t="n"/>
      <c r="F72" s="20" t="n"/>
      <c r="G72" s="11" t="n"/>
      <c r="H72" s="19" t="n"/>
    </row>
    <row r="73">
      <c r="A73" s="11" t="n"/>
      <c r="B73" s="28" t="n"/>
      <c r="C73" s="11" t="n"/>
      <c r="D73" s="19" t="n"/>
      <c r="E73" s="12" t="n"/>
      <c r="F73" s="20" t="n"/>
      <c r="G73" s="11" t="n"/>
      <c r="H73" s="19" t="n"/>
    </row>
    <row r="74">
      <c r="A74" s="11" t="n"/>
      <c r="B74" s="28" t="n"/>
      <c r="C74" s="11" t="n"/>
      <c r="D74" s="19" t="n"/>
      <c r="E74" s="12" t="n"/>
      <c r="F74" s="20" t="n"/>
      <c r="G74" s="11" t="n"/>
      <c r="H74" s="19" t="n"/>
    </row>
    <row r="75">
      <c r="A75" s="11" t="n"/>
      <c r="B75" s="28" t="n"/>
      <c r="C75" s="11" t="n"/>
      <c r="D75" s="19" t="n"/>
      <c r="E75" s="12" t="n"/>
      <c r="F75" s="20" t="n"/>
      <c r="G75" s="11" t="n"/>
      <c r="H75" s="19" t="n"/>
    </row>
    <row r="76">
      <c r="A76" s="11" t="n"/>
      <c r="B76" s="28" t="n"/>
      <c r="C76" s="11" t="n"/>
      <c r="D76" s="19" t="n"/>
      <c r="E76" s="12" t="n"/>
      <c r="F76" s="20" t="n"/>
      <c r="G76" s="11" t="n"/>
      <c r="H76" s="19" t="n"/>
    </row>
    <row r="77">
      <c r="A77" s="11" t="n"/>
      <c r="B77" s="28" t="n"/>
      <c r="C77" s="11" t="n"/>
      <c r="D77" s="19" t="n"/>
      <c r="E77" s="12" t="n"/>
      <c r="F77" s="20" t="n"/>
      <c r="G77" s="11" t="n"/>
      <c r="H77" s="19" t="n"/>
    </row>
    <row r="78">
      <c r="A78" s="11" t="n"/>
      <c r="B78" s="28" t="n"/>
      <c r="C78" s="11" t="n"/>
      <c r="D78" s="19" t="n"/>
      <c r="E78" s="12" t="n"/>
      <c r="F78" s="20" t="n"/>
      <c r="G78" s="11" t="n"/>
      <c r="H78" s="19" t="n"/>
    </row>
    <row r="79">
      <c r="A79" s="11" t="n"/>
      <c r="B79" s="28" t="n"/>
      <c r="C79" s="11" t="n"/>
      <c r="D79" s="19" t="n"/>
      <c r="E79" s="12" t="n"/>
      <c r="F79" s="20" t="n"/>
      <c r="G79" s="11" t="n"/>
      <c r="H79" s="19" t="n"/>
    </row>
    <row r="80">
      <c r="A80" s="11" t="n"/>
      <c r="B80" s="28" t="n"/>
      <c r="C80" s="11" t="n"/>
      <c r="D80" s="19" t="n"/>
      <c r="E80" s="12" t="n"/>
      <c r="F80" s="20" t="n"/>
      <c r="G80" s="11" t="n"/>
      <c r="H80" s="19" t="n"/>
    </row>
    <row r="81">
      <c r="A81" s="11" t="n"/>
      <c r="B81" s="28" t="n"/>
      <c r="C81" s="11" t="n"/>
      <c r="D81" s="19" t="n"/>
      <c r="E81" s="12" t="n"/>
      <c r="F81" s="20" t="n"/>
      <c r="G81" s="11" t="n"/>
      <c r="H81" s="19" t="n"/>
    </row>
    <row r="82">
      <c r="A82" s="11" t="n"/>
      <c r="B82" s="28" t="n"/>
      <c r="C82" s="11" t="n"/>
      <c r="D82" s="19" t="n"/>
      <c r="E82" s="12" t="n"/>
      <c r="F82" s="20" t="n"/>
      <c r="G82" s="11" t="n"/>
      <c r="H82" s="19" t="n"/>
    </row>
    <row r="83">
      <c r="A83" s="11" t="n"/>
      <c r="B83" s="28" t="n"/>
      <c r="C83" s="11" t="n"/>
      <c r="D83" s="19" t="n"/>
      <c r="E83" s="12" t="n"/>
      <c r="F83" s="20" t="n"/>
      <c r="G83" s="11" t="n"/>
      <c r="H83" s="19" t="n"/>
    </row>
    <row r="84">
      <c r="A84" s="11" t="n"/>
      <c r="B84" s="28" t="n"/>
      <c r="C84" s="11" t="n"/>
      <c r="D84" s="19" t="n"/>
      <c r="E84" s="12" t="n"/>
      <c r="F84" s="20" t="n"/>
      <c r="G84" s="11" t="n"/>
      <c r="H84" s="19" t="n"/>
    </row>
    <row r="85">
      <c r="A85" s="11" t="n"/>
      <c r="B85" s="28" t="n"/>
      <c r="C85" s="11" t="n"/>
      <c r="D85" s="19" t="n"/>
      <c r="E85" s="12" t="n"/>
      <c r="F85" s="20" t="n"/>
      <c r="G85" s="11" t="n"/>
      <c r="H85" s="19" t="n"/>
    </row>
    <row r="86">
      <c r="A86" s="11" t="n"/>
      <c r="B86" s="28" t="n"/>
      <c r="C86" s="11" t="n"/>
      <c r="D86" s="19" t="n"/>
      <c r="E86" s="12" t="n"/>
      <c r="F86" s="20" t="n"/>
      <c r="G86" s="11" t="n"/>
      <c r="H86" s="19" t="n"/>
    </row>
    <row r="87">
      <c r="A87" s="11" t="n"/>
      <c r="B87" s="28" t="n"/>
      <c r="C87" s="11" t="n"/>
      <c r="D87" s="19" t="n"/>
      <c r="E87" s="12" t="n"/>
      <c r="F87" s="20" t="n"/>
      <c r="G87" s="11" t="n"/>
      <c r="H87" s="19" t="n"/>
    </row>
    <row r="88">
      <c r="A88" s="11" t="n"/>
      <c r="B88" s="28" t="n"/>
      <c r="C88" s="11" t="n"/>
      <c r="D88" s="19" t="n"/>
      <c r="E88" s="12" t="n"/>
      <c r="F88" s="20" t="n"/>
      <c r="G88" s="11" t="n"/>
      <c r="H88" s="19" t="n"/>
    </row>
    <row r="89">
      <c r="A89" s="11" t="n"/>
      <c r="B89" s="28" t="n"/>
      <c r="C89" s="11" t="n"/>
      <c r="D89" s="19" t="n"/>
      <c r="E89" s="12" t="n"/>
      <c r="F89" s="20" t="n"/>
      <c r="G89" s="11" t="n"/>
      <c r="H89" s="19" t="n"/>
    </row>
    <row r="90">
      <c r="A90" s="11" t="n"/>
      <c r="B90" s="28" t="n"/>
      <c r="C90" s="11" t="n"/>
      <c r="D90" s="19" t="n"/>
      <c r="E90" s="12" t="n"/>
      <c r="F90" s="20" t="n"/>
      <c r="G90" s="11" t="n"/>
      <c r="H90" s="19" t="n"/>
    </row>
    <row r="91">
      <c r="A91" s="11" t="n"/>
      <c r="B91" s="28" t="n"/>
      <c r="C91" s="11" t="n"/>
      <c r="D91" s="19" t="n"/>
      <c r="E91" s="12" t="n"/>
      <c r="F91" s="20" t="n"/>
      <c r="G91" s="11" t="n"/>
      <c r="H91" s="19" t="n"/>
    </row>
    <row r="92">
      <c r="A92" s="11" t="n"/>
      <c r="B92" s="28" t="n"/>
      <c r="C92" s="11" t="n"/>
      <c r="D92" s="19" t="n"/>
      <c r="E92" s="12" t="n"/>
      <c r="F92" s="20" t="n"/>
      <c r="G92" s="11" t="n"/>
      <c r="H92" s="19" t="n"/>
    </row>
    <row r="93">
      <c r="A93" s="11" t="n"/>
      <c r="B93" s="28" t="n"/>
      <c r="C93" s="11" t="n"/>
      <c r="D93" s="19" t="n"/>
      <c r="E93" s="12" t="n"/>
      <c r="F93" s="20" t="n"/>
      <c r="G93" s="11" t="n"/>
      <c r="H93" s="19" t="n"/>
    </row>
    <row r="94">
      <c r="A94" s="11" t="n"/>
      <c r="B94" s="28" t="n"/>
      <c r="C94" s="11" t="n"/>
      <c r="D94" s="19" t="n"/>
      <c r="E94" s="12" t="n"/>
      <c r="F94" s="20" t="n"/>
      <c r="G94" s="11" t="n"/>
      <c r="H94" s="19" t="n"/>
    </row>
    <row r="95">
      <c r="A95" s="11" t="n"/>
      <c r="B95" s="28" t="n"/>
      <c r="C95" s="11" t="n"/>
      <c r="D95" s="19" t="n"/>
      <c r="E95" s="12" t="n"/>
      <c r="F95" s="20" t="n"/>
      <c r="G95" s="11" t="n"/>
      <c r="H95" s="19" t="n"/>
    </row>
    <row r="96">
      <c r="A96" s="11" t="n"/>
      <c r="B96" s="28" t="n"/>
      <c r="C96" s="11" t="n"/>
      <c r="D96" s="19" t="n"/>
      <c r="E96" s="12" t="n"/>
      <c r="F96" s="20" t="n"/>
      <c r="G96" s="11" t="n"/>
      <c r="H96" s="19" t="n"/>
    </row>
    <row r="97">
      <c r="A97" s="11" t="n"/>
      <c r="B97" s="28" t="n"/>
      <c r="C97" s="11" t="n"/>
      <c r="D97" s="19" t="n"/>
      <c r="E97" s="12" t="n"/>
      <c r="F97" s="20" t="n"/>
      <c r="G97" s="11" t="n"/>
      <c r="H97" s="19" t="n"/>
    </row>
    <row r="98">
      <c r="A98" s="11" t="n"/>
      <c r="B98" s="28" t="n"/>
      <c r="C98" s="11" t="n"/>
      <c r="D98" s="19" t="n"/>
      <c r="E98" s="12" t="n"/>
      <c r="F98" s="20" t="n"/>
      <c r="G98" s="11" t="n"/>
      <c r="H98" s="19" t="n"/>
    </row>
    <row r="99">
      <c r="A99" s="11" t="n"/>
      <c r="B99" s="28" t="n"/>
      <c r="C99" s="11" t="n"/>
      <c r="D99" s="19" t="n"/>
      <c r="E99" s="12" t="n"/>
      <c r="F99" s="20" t="n"/>
      <c r="G99" s="11" t="n"/>
      <c r="H99" s="19" t="n"/>
    </row>
    <row r="100">
      <c r="A100" s="11" t="n"/>
      <c r="B100" s="28" t="n"/>
      <c r="C100" s="11" t="n"/>
      <c r="D100" s="19" t="n"/>
      <c r="E100" s="12" t="n"/>
      <c r="F100" s="20" t="n"/>
      <c r="G100" s="11" t="n"/>
      <c r="H100" s="19" t="n"/>
    </row>
    <row r="101">
      <c r="A101" s="11" t="n"/>
      <c r="B101" s="28" t="n"/>
      <c r="C101" s="11" t="n"/>
      <c r="D101" s="19" t="n"/>
      <c r="E101" s="12" t="n"/>
      <c r="F101" s="20" t="n"/>
      <c r="G101" s="11" t="n"/>
      <c r="H101" s="19" t="n"/>
    </row>
    <row r="102">
      <c r="A102" s="11" t="n"/>
      <c r="B102" s="28" t="n"/>
      <c r="C102" s="11" t="n"/>
      <c r="D102" s="19" t="n"/>
      <c r="E102" s="12" t="n"/>
      <c r="F102" s="20" t="n"/>
      <c r="G102" s="11" t="n"/>
      <c r="H102" s="19" t="n"/>
    </row>
    <row r="103">
      <c r="A103" s="11" t="n"/>
      <c r="B103" s="28" t="n"/>
      <c r="C103" s="11" t="n"/>
      <c r="D103" s="19" t="n"/>
      <c r="E103" s="12" t="n"/>
      <c r="F103" s="20" t="n"/>
      <c r="G103" s="11" t="n"/>
      <c r="H103" s="19" t="n"/>
    </row>
    <row r="104">
      <c r="A104" s="11" t="n"/>
      <c r="B104" s="28" t="n"/>
      <c r="C104" s="11" t="n"/>
      <c r="D104" s="19" t="n"/>
      <c r="E104" s="12" t="n"/>
      <c r="F104" s="20" t="n"/>
      <c r="G104" s="11" t="n"/>
      <c r="H104" s="19" t="n"/>
    </row>
  </sheetData>
  <autoFilter ref="A4:H104"/>
  <mergeCells count="1">
    <mergeCell ref="A1:H1"/>
  </mergeCells>
  <conditionalFormatting sqref="G5:G104">
    <cfRule type="expression" priority="1" dxfId="0">
      <formula>$G5="Realizado"</formula>
    </cfRule>
    <cfRule type="expression" priority="2" dxfId="1">
      <formula>$G5="Cancelado"</formula>
    </cfRule>
  </conditionalFormatting>
  <conditionalFormatting sqref="A5:H104">
    <cfRule type="expression" priority="3" dxfId="1">
      <formula>AND($A5&lt;&gt;"",$G5="Planejado",$B5&lt;$F$2)</formula>
    </cfRule>
  </conditionalFormatting>
  <conditionalFormatting sqref="A5:A104">
    <cfRule type="expression" priority="4" dxfId="1">
      <formula>AND($A5&lt;&gt;"",COUNTIF($A$5:$A$104,$A5)&gt;1)</formula>
    </cfRule>
  </conditionalFormatting>
  <dataValidations count="4">
    <dataValidation sqref="B5:B104" showDropDown="0" showInputMessage="0" showErrorMessage="1" allowBlank="0" errorTitle="Data inválida" error="Informe uma data igual ou posterior à data mínima visível." type="date" operator="greaterThanOrEqual">
      <formula1>$H$2</formula1>
    </dataValidation>
    <dataValidation sqref="C5:C104" showDropDown="0" showInputMessage="0" showErrorMessage="1" allowBlank="0" errorTitle="Turma inválida" error="Selecione uma turma apresentada." type="list">
      <formula1>"Turma Horizonte,Turma Semente"</formula1>
    </dataValidation>
    <dataValidation sqref="F5:F104" showDropDown="0" showInputMessage="1" showErrorMessage="1" allowBlank="0" errorTitle="Carga horária inválida" error="Use uma carga horária dentro dos limites visíveis." promptTitle="Carga horária" prompt="Os limites podem ser alterados na planilha Premissas." type="decimal" operator="between">
      <formula1>$B$2</formula1>
      <formula2>$D$2</formula2>
    </dataValidation>
    <dataValidation sqref="G5:G104" showDropDown="0" showInputMessage="0" showErrorMessage="1" allowBlank="0" errorTitle="Status inválido" error="Selecione Planejado, Realizado ou Cancelado." type="list">
      <formula1>"Planejado,Realizado,Cancelado"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0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5" customWidth="1" min="3" max="3"/>
    <col width="20" customWidth="1" min="4" max="4"/>
    <col width="13" customWidth="1" min="5" max="5"/>
    <col width="19" customWidth="1" min="6" max="6"/>
    <col width="14" customWidth="1" min="7" max="7"/>
    <col width="40" customWidth="1" min="8" max="8"/>
    <col width="23" customWidth="1" min="9" max="9"/>
  </cols>
  <sheetData>
    <row r="1" ht="30" customHeight="1">
      <c r="A1" s="1" t="inlineStr">
        <is>
          <t>Registros de presença — classe de novos convertidos</t>
        </is>
      </c>
    </row>
    <row r="2" ht="25" customHeight="1">
      <c r="A2" s="2" t="inlineStr">
        <is>
          <t>Registro</t>
        </is>
      </c>
      <c r="B2" s="2" t="inlineStr">
        <is>
          <t>Código do participante</t>
        </is>
      </c>
      <c r="C2" s="2" t="inlineStr">
        <is>
          <t>Nome fictício</t>
        </is>
      </c>
      <c r="D2" s="2" t="inlineStr">
        <is>
          <t>Código do encontro</t>
        </is>
      </c>
      <c r="E2" s="2" t="inlineStr">
        <is>
          <t>Data</t>
        </is>
      </c>
      <c r="F2" s="2" t="inlineStr">
        <is>
          <t>Turma do encontro</t>
        </is>
      </c>
      <c r="G2" s="2" t="inlineStr">
        <is>
          <t>Presença</t>
        </is>
      </c>
      <c r="H2" s="2" t="inlineStr">
        <is>
          <t>Observação</t>
        </is>
      </c>
      <c r="I2" s="2" t="inlineStr">
        <is>
          <t>Conferência</t>
        </is>
      </c>
    </row>
    <row r="3">
      <c r="A3" s="11" t="inlineStr">
        <is>
          <t>REG-FIC-001</t>
        </is>
      </c>
      <c r="B3" s="11" t="inlineStr">
        <is>
          <t>CONV-FIC-001</t>
        </is>
      </c>
      <c r="C3" s="9">
        <f>IF($B3="","",IFERROR(VLOOKUP($B3,Participantes!$A$3:$B$102,2,FALSE),""))</f>
        <v/>
      </c>
      <c r="D3" s="11" t="inlineStr">
        <is>
          <t>ENC-FIC-001</t>
        </is>
      </c>
      <c r="E3" s="30">
        <f>IF($D3="","",IFERROR(VLOOKUP($D3,Encontros!$A$5:$B$104,2,FALSE),""))</f>
        <v/>
      </c>
      <c r="F3" s="8">
        <f>IF($D3="","",IFERROR(VLOOKUP($D3,Encontros!$A$5:$C$104,3,FALSE),""))</f>
        <v/>
      </c>
      <c r="G3" s="11" t="inlineStr">
        <is>
          <t>Presente</t>
        </is>
      </c>
      <c r="H3" s="19" t="inlineStr"/>
      <c r="I3" s="8">
        <f>IF(OR($B3="",$D3=""),"",IF(COUNTIFS($B$3:$B$102,$B3,$D$3:$D$102,$D3)&gt;1,"Conferir duplicidade",IFERROR(IF(VLOOKUP($B3,Participantes!$A$3:$D$102,4,FALSE)=VLOOKUP($D3,Encontros!$A$5:$C$104,3,FALSE),"OK","Conferir turma"),"Conferir códigos")))</f>
        <v/>
      </c>
    </row>
    <row r="4">
      <c r="A4" s="11" t="inlineStr">
        <is>
          <t>REG-FIC-002</t>
        </is>
      </c>
      <c r="B4" s="11" t="inlineStr">
        <is>
          <t>CONV-FIC-001</t>
        </is>
      </c>
      <c r="C4" s="6">
        <f>IF($B4="","",IFERROR(VLOOKUP($B4,Participantes!$A$3:$B$102,2,FALSE),""))</f>
        <v/>
      </c>
      <c r="D4" s="11" t="inlineStr">
        <is>
          <t>ENC-FIC-002</t>
        </is>
      </c>
      <c r="E4" s="31">
        <f>IF($D4="","",IFERROR(VLOOKUP($D4,Encontros!$A$5:$B$104,2,FALSE),""))</f>
        <v/>
      </c>
      <c r="F4" s="5">
        <f>IF($D4="","",IFERROR(VLOOKUP($D4,Encontros!$A$5:$C$104,3,FALSE),""))</f>
        <v/>
      </c>
      <c r="G4" s="11" t="inlineStr">
        <is>
          <t>Presente</t>
        </is>
      </c>
      <c r="H4" s="19" t="inlineStr"/>
      <c r="I4" s="5">
        <f>IF(OR($B4="",$D4=""),"",IF(COUNTIFS($B$3:$B$102,$B4,$D$3:$D$102,$D4)&gt;1,"Conferir duplicidade",IFERROR(IF(VLOOKUP($B4,Participantes!$A$3:$D$102,4,FALSE)=VLOOKUP($D4,Encontros!$A$5:$C$104,3,FALSE),"OK","Conferir turma"),"Conferir códigos")))</f>
        <v/>
      </c>
    </row>
    <row r="5">
      <c r="A5" s="11" t="inlineStr">
        <is>
          <t>REG-FIC-003</t>
        </is>
      </c>
      <c r="B5" s="11" t="inlineStr">
        <is>
          <t>CONV-FIC-001</t>
        </is>
      </c>
      <c r="C5" s="9">
        <f>IF($B5="","",IFERROR(VLOOKUP($B5,Participantes!$A$3:$B$102,2,FALSE),""))</f>
        <v/>
      </c>
      <c r="D5" s="11" t="inlineStr">
        <is>
          <t>ENC-FIC-003</t>
        </is>
      </c>
      <c r="E5" s="30">
        <f>IF($D5="","",IFERROR(VLOOKUP($D5,Encontros!$A$5:$B$104,2,FALSE),""))</f>
        <v/>
      </c>
      <c r="F5" s="8">
        <f>IF($D5="","",IFERROR(VLOOKUP($D5,Encontros!$A$5:$C$104,3,FALSE),""))</f>
        <v/>
      </c>
      <c r="G5" s="11" t="inlineStr">
        <is>
          <t>Presente</t>
        </is>
      </c>
      <c r="H5" s="19" t="inlineStr"/>
      <c r="I5" s="8">
        <f>IF(OR($B5="",$D5=""),"",IF(COUNTIFS($B$3:$B$102,$B5,$D$3:$D$102,$D5)&gt;1,"Conferir duplicidade",IFERROR(IF(VLOOKUP($B5,Participantes!$A$3:$D$102,4,FALSE)=VLOOKUP($D5,Encontros!$A$5:$C$104,3,FALSE),"OK","Conferir turma"),"Conferir códigos")))</f>
        <v/>
      </c>
    </row>
    <row r="6">
      <c r="A6" s="11" t="inlineStr">
        <is>
          <t>REG-FIC-004</t>
        </is>
      </c>
      <c r="B6" s="11" t="inlineStr">
        <is>
          <t>CONV-FIC-001</t>
        </is>
      </c>
      <c r="C6" s="6">
        <f>IF($B6="","",IFERROR(VLOOKUP($B6,Participantes!$A$3:$B$102,2,FALSE),""))</f>
        <v/>
      </c>
      <c r="D6" s="11" t="inlineStr">
        <is>
          <t>ENC-FIC-004</t>
        </is>
      </c>
      <c r="E6" s="31">
        <f>IF($D6="","",IFERROR(VLOOKUP($D6,Encontros!$A$5:$B$104,2,FALSE),""))</f>
        <v/>
      </c>
      <c r="F6" s="5">
        <f>IF($D6="","",IFERROR(VLOOKUP($D6,Encontros!$A$5:$C$104,3,FALSE),""))</f>
        <v/>
      </c>
      <c r="G6" s="11" t="inlineStr">
        <is>
          <t>Presente</t>
        </is>
      </c>
      <c r="H6" s="19" t="inlineStr"/>
      <c r="I6" s="5">
        <f>IF(OR($B6="",$D6=""),"",IF(COUNTIFS($B$3:$B$102,$B6,$D$3:$D$102,$D6)&gt;1,"Conferir duplicidade",IFERROR(IF(VLOOKUP($B6,Participantes!$A$3:$D$102,4,FALSE)=VLOOKUP($D6,Encontros!$A$5:$C$104,3,FALSE),"OK","Conferir turma"),"Conferir códigos")))</f>
        <v/>
      </c>
    </row>
    <row r="7">
      <c r="A7" s="11" t="inlineStr">
        <is>
          <t>REG-FIC-005</t>
        </is>
      </c>
      <c r="B7" s="11" t="inlineStr">
        <is>
          <t>CONV-FIC-001</t>
        </is>
      </c>
      <c r="C7" s="9">
        <f>IF($B7="","",IFERROR(VLOOKUP($B7,Participantes!$A$3:$B$102,2,FALSE),""))</f>
        <v/>
      </c>
      <c r="D7" s="11" t="inlineStr">
        <is>
          <t>ENC-FIC-005</t>
        </is>
      </c>
      <c r="E7" s="30">
        <f>IF($D7="","",IFERROR(VLOOKUP($D7,Encontros!$A$5:$B$104,2,FALSE),""))</f>
        <v/>
      </c>
      <c r="F7" s="8">
        <f>IF($D7="","",IFERROR(VLOOKUP($D7,Encontros!$A$5:$C$104,3,FALSE),""))</f>
        <v/>
      </c>
      <c r="G7" s="11" t="inlineStr">
        <is>
          <t>Presente</t>
        </is>
      </c>
      <c r="H7" s="19" t="inlineStr"/>
      <c r="I7" s="8">
        <f>IF(OR($B7="",$D7=""),"",IF(COUNTIFS($B$3:$B$102,$B7,$D$3:$D$102,$D7)&gt;1,"Conferir duplicidade",IFERROR(IF(VLOOKUP($B7,Participantes!$A$3:$D$102,4,FALSE)=VLOOKUP($D7,Encontros!$A$5:$C$104,3,FALSE),"OK","Conferir turma"),"Conferir códigos")))</f>
        <v/>
      </c>
    </row>
    <row r="8">
      <c r="A8" s="11" t="inlineStr">
        <is>
          <t>REG-FIC-006</t>
        </is>
      </c>
      <c r="B8" s="11" t="inlineStr">
        <is>
          <t>CONV-FIC-001</t>
        </is>
      </c>
      <c r="C8" s="6">
        <f>IF($B8="","",IFERROR(VLOOKUP($B8,Participantes!$A$3:$B$102,2,FALSE),""))</f>
        <v/>
      </c>
      <c r="D8" s="11" t="inlineStr">
        <is>
          <t>ENC-FIC-006</t>
        </is>
      </c>
      <c r="E8" s="31">
        <f>IF($D8="","",IFERROR(VLOOKUP($D8,Encontros!$A$5:$B$104,2,FALSE),""))</f>
        <v/>
      </c>
      <c r="F8" s="5">
        <f>IF($D8="","",IFERROR(VLOOKUP($D8,Encontros!$A$5:$C$104,3,FALSE),""))</f>
        <v/>
      </c>
      <c r="G8" s="11" t="inlineStr">
        <is>
          <t>Presente</t>
        </is>
      </c>
      <c r="H8" s="19" t="inlineStr"/>
      <c r="I8" s="5">
        <f>IF(OR($B8="",$D8=""),"",IF(COUNTIFS($B$3:$B$102,$B8,$D$3:$D$102,$D8)&gt;1,"Conferir duplicidade",IFERROR(IF(VLOOKUP($B8,Participantes!$A$3:$D$102,4,FALSE)=VLOOKUP($D8,Encontros!$A$5:$C$104,3,FALSE),"OK","Conferir turma"),"Conferir códigos")))</f>
        <v/>
      </c>
    </row>
    <row r="9">
      <c r="A9" s="11" t="inlineStr">
        <is>
          <t>REG-FIC-007</t>
        </is>
      </c>
      <c r="B9" s="11" t="inlineStr">
        <is>
          <t>CONV-FIC-002</t>
        </is>
      </c>
      <c r="C9" s="9">
        <f>IF($B9="","",IFERROR(VLOOKUP($B9,Participantes!$A$3:$B$102,2,FALSE),""))</f>
        <v/>
      </c>
      <c r="D9" s="11" t="inlineStr">
        <is>
          <t>ENC-FIC-001</t>
        </is>
      </c>
      <c r="E9" s="30">
        <f>IF($D9="","",IFERROR(VLOOKUP($D9,Encontros!$A$5:$B$104,2,FALSE),""))</f>
        <v/>
      </c>
      <c r="F9" s="8">
        <f>IF($D9="","",IFERROR(VLOOKUP($D9,Encontros!$A$5:$C$104,3,FALSE),""))</f>
        <v/>
      </c>
      <c r="G9" s="11" t="inlineStr">
        <is>
          <t>Presente</t>
        </is>
      </c>
      <c r="H9" s="19" t="inlineStr"/>
      <c r="I9" s="8">
        <f>IF(OR($B9="",$D9=""),"",IF(COUNTIFS($B$3:$B$102,$B9,$D$3:$D$102,$D9)&gt;1,"Conferir duplicidade",IFERROR(IF(VLOOKUP($B9,Participantes!$A$3:$D$102,4,FALSE)=VLOOKUP($D9,Encontros!$A$5:$C$104,3,FALSE),"OK","Conferir turma"),"Conferir códigos")))</f>
        <v/>
      </c>
    </row>
    <row r="10">
      <c r="A10" s="11" t="inlineStr">
        <is>
          <t>REG-FIC-008</t>
        </is>
      </c>
      <c r="B10" s="11" t="inlineStr">
        <is>
          <t>CONV-FIC-002</t>
        </is>
      </c>
      <c r="C10" s="6">
        <f>IF($B10="","",IFERROR(VLOOKUP($B10,Participantes!$A$3:$B$102,2,FALSE),""))</f>
        <v/>
      </c>
      <c r="D10" s="11" t="inlineStr">
        <is>
          <t>ENC-FIC-002</t>
        </is>
      </c>
      <c r="E10" s="31">
        <f>IF($D10="","",IFERROR(VLOOKUP($D10,Encontros!$A$5:$B$104,2,FALSE),""))</f>
        <v/>
      </c>
      <c r="F10" s="5">
        <f>IF($D10="","",IFERROR(VLOOKUP($D10,Encontros!$A$5:$C$104,3,FALSE),""))</f>
        <v/>
      </c>
      <c r="G10" s="11" t="inlineStr">
        <is>
          <t>Presente</t>
        </is>
      </c>
      <c r="H10" s="19" t="inlineStr"/>
      <c r="I10" s="5">
        <f>IF(OR($B10="",$D10=""),"",IF(COUNTIFS($B$3:$B$102,$B10,$D$3:$D$102,$D10)&gt;1,"Conferir duplicidade",IFERROR(IF(VLOOKUP($B10,Participantes!$A$3:$D$102,4,FALSE)=VLOOKUP($D10,Encontros!$A$5:$C$104,3,FALSE),"OK","Conferir turma"),"Conferir códigos")))</f>
        <v/>
      </c>
    </row>
    <row r="11">
      <c r="A11" s="11" t="inlineStr">
        <is>
          <t>REG-FIC-009</t>
        </is>
      </c>
      <c r="B11" s="11" t="inlineStr">
        <is>
          <t>CONV-FIC-002</t>
        </is>
      </c>
      <c r="C11" s="9">
        <f>IF($B11="","",IFERROR(VLOOKUP($B11,Participantes!$A$3:$B$102,2,FALSE),""))</f>
        <v/>
      </c>
      <c r="D11" s="11" t="inlineStr">
        <is>
          <t>ENC-FIC-003</t>
        </is>
      </c>
      <c r="E11" s="30">
        <f>IF($D11="","",IFERROR(VLOOKUP($D11,Encontros!$A$5:$B$104,2,FALSE),""))</f>
        <v/>
      </c>
      <c r="F11" s="8">
        <f>IF($D11="","",IFERROR(VLOOKUP($D11,Encontros!$A$5:$C$104,3,FALSE),""))</f>
        <v/>
      </c>
      <c r="G11" s="11" t="inlineStr">
        <is>
          <t>Ausente</t>
        </is>
      </c>
      <c r="H11" s="19" t="inlineStr">
        <is>
          <t>Exemplo fictício: ausência informada.</t>
        </is>
      </c>
      <c r="I11" s="8">
        <f>IF(OR($B11="",$D11=""),"",IF(COUNTIFS($B$3:$B$102,$B11,$D$3:$D$102,$D11)&gt;1,"Conferir duplicidade",IFERROR(IF(VLOOKUP($B11,Participantes!$A$3:$D$102,4,FALSE)=VLOOKUP($D11,Encontros!$A$5:$C$104,3,FALSE),"OK","Conferir turma"),"Conferir códigos")))</f>
        <v/>
      </c>
    </row>
    <row r="12">
      <c r="A12" s="11" t="inlineStr">
        <is>
          <t>REG-FIC-010</t>
        </is>
      </c>
      <c r="B12" s="11" t="inlineStr">
        <is>
          <t>CONV-FIC-002</t>
        </is>
      </c>
      <c r="C12" s="6">
        <f>IF($B12="","",IFERROR(VLOOKUP($B12,Participantes!$A$3:$B$102,2,FALSE),""))</f>
        <v/>
      </c>
      <c r="D12" s="11" t="inlineStr">
        <is>
          <t>ENC-FIC-004</t>
        </is>
      </c>
      <c r="E12" s="31">
        <f>IF($D12="","",IFERROR(VLOOKUP($D12,Encontros!$A$5:$B$104,2,FALSE),""))</f>
        <v/>
      </c>
      <c r="F12" s="5">
        <f>IF($D12="","",IFERROR(VLOOKUP($D12,Encontros!$A$5:$C$104,3,FALSE),""))</f>
        <v/>
      </c>
      <c r="G12" s="11" t="inlineStr">
        <is>
          <t>Presente</t>
        </is>
      </c>
      <c r="H12" s="19" t="inlineStr"/>
      <c r="I12" s="5">
        <f>IF(OR($B12="",$D12=""),"",IF(COUNTIFS($B$3:$B$102,$B12,$D$3:$D$102,$D12)&gt;1,"Conferir duplicidade",IFERROR(IF(VLOOKUP($B12,Participantes!$A$3:$D$102,4,FALSE)=VLOOKUP($D12,Encontros!$A$5:$C$104,3,FALSE),"OK","Conferir turma"),"Conferir códigos")))</f>
        <v/>
      </c>
    </row>
    <row r="13">
      <c r="A13" s="11" t="inlineStr">
        <is>
          <t>REG-FIC-011</t>
        </is>
      </c>
      <c r="B13" s="11" t="inlineStr">
        <is>
          <t>CONV-FIC-002</t>
        </is>
      </c>
      <c r="C13" s="9">
        <f>IF($B13="","",IFERROR(VLOOKUP($B13,Participantes!$A$3:$B$102,2,FALSE),""))</f>
        <v/>
      </c>
      <c r="D13" s="11" t="inlineStr">
        <is>
          <t>ENC-FIC-005</t>
        </is>
      </c>
      <c r="E13" s="30">
        <f>IF($D13="","",IFERROR(VLOOKUP($D13,Encontros!$A$5:$B$104,2,FALSE),""))</f>
        <v/>
      </c>
      <c r="F13" s="8">
        <f>IF($D13="","",IFERROR(VLOOKUP($D13,Encontros!$A$5:$C$104,3,FALSE),""))</f>
        <v/>
      </c>
      <c r="G13" s="11" t="inlineStr">
        <is>
          <t>Justificada</t>
        </is>
      </c>
      <c r="H13" s="19" t="inlineStr">
        <is>
          <t>Exemplo fictício: justificativa registrada.</t>
        </is>
      </c>
      <c r="I13" s="8">
        <f>IF(OR($B13="",$D13=""),"",IF(COUNTIFS($B$3:$B$102,$B13,$D$3:$D$102,$D13)&gt;1,"Conferir duplicidade",IFERROR(IF(VLOOKUP($B13,Participantes!$A$3:$D$102,4,FALSE)=VLOOKUP($D13,Encontros!$A$5:$C$104,3,FALSE),"OK","Conferir turma"),"Conferir códigos")))</f>
        <v/>
      </c>
    </row>
    <row r="14">
      <c r="A14" s="11" t="inlineStr">
        <is>
          <t>REG-FIC-012</t>
        </is>
      </c>
      <c r="B14" s="11" t="inlineStr">
        <is>
          <t>CONV-FIC-002</t>
        </is>
      </c>
      <c r="C14" s="6">
        <f>IF($B14="","",IFERROR(VLOOKUP($B14,Participantes!$A$3:$B$102,2,FALSE),""))</f>
        <v/>
      </c>
      <c r="D14" s="11" t="inlineStr">
        <is>
          <t>ENC-FIC-006</t>
        </is>
      </c>
      <c r="E14" s="31">
        <f>IF($D14="","",IFERROR(VLOOKUP($D14,Encontros!$A$5:$B$104,2,FALSE),""))</f>
        <v/>
      </c>
      <c r="F14" s="5">
        <f>IF($D14="","",IFERROR(VLOOKUP($D14,Encontros!$A$5:$C$104,3,FALSE),""))</f>
        <v/>
      </c>
      <c r="G14" s="11" t="inlineStr">
        <is>
          <t>Presente</t>
        </is>
      </c>
      <c r="H14" s="19" t="inlineStr"/>
      <c r="I14" s="5">
        <f>IF(OR($B14="",$D14=""),"",IF(COUNTIFS($B$3:$B$102,$B14,$D$3:$D$102,$D14)&gt;1,"Conferir duplicidade",IFERROR(IF(VLOOKUP($B14,Participantes!$A$3:$D$102,4,FALSE)=VLOOKUP($D14,Encontros!$A$5:$C$104,3,FALSE),"OK","Conferir turma"),"Conferir códigos")))</f>
        <v/>
      </c>
    </row>
    <row r="15">
      <c r="A15" s="11" t="n"/>
      <c r="B15" s="11" t="n"/>
      <c r="C15" s="9">
        <f>IF($B15="","",IFERROR(VLOOKUP($B15,Participantes!$A$3:$B$102,2,FALSE),""))</f>
        <v/>
      </c>
      <c r="D15" s="11" t="n"/>
      <c r="E15" s="30">
        <f>IF($D15="","",IFERROR(VLOOKUP($D15,Encontros!$A$5:$B$104,2,FALSE),""))</f>
        <v/>
      </c>
      <c r="F15" s="8">
        <f>IF($D15="","",IFERROR(VLOOKUP($D15,Encontros!$A$5:$C$104,3,FALSE),""))</f>
        <v/>
      </c>
      <c r="G15" s="11" t="n"/>
      <c r="H15" s="19" t="n"/>
      <c r="I15" s="8">
        <f>IF(OR($B15="",$D15=""),"",IF(COUNTIFS($B$3:$B$102,$B15,$D$3:$D$102,$D15)&gt;1,"Conferir duplicidade",IFERROR(IF(VLOOKUP($B15,Participantes!$A$3:$D$102,4,FALSE)=VLOOKUP($D15,Encontros!$A$5:$C$104,3,FALSE),"OK","Conferir turma"),"Conferir códigos")))</f>
        <v/>
      </c>
    </row>
    <row r="16">
      <c r="A16" s="11" t="n"/>
      <c r="B16" s="11" t="n"/>
      <c r="C16" s="6">
        <f>IF($B16="","",IFERROR(VLOOKUP($B16,Participantes!$A$3:$B$102,2,FALSE),""))</f>
        <v/>
      </c>
      <c r="D16" s="11" t="n"/>
      <c r="E16" s="31">
        <f>IF($D16="","",IFERROR(VLOOKUP($D16,Encontros!$A$5:$B$104,2,FALSE),""))</f>
        <v/>
      </c>
      <c r="F16" s="5">
        <f>IF($D16="","",IFERROR(VLOOKUP($D16,Encontros!$A$5:$C$104,3,FALSE),""))</f>
        <v/>
      </c>
      <c r="G16" s="11" t="n"/>
      <c r="H16" s="19" t="n"/>
      <c r="I16" s="5">
        <f>IF(OR($B16="",$D16=""),"",IF(COUNTIFS($B$3:$B$102,$B16,$D$3:$D$102,$D16)&gt;1,"Conferir duplicidade",IFERROR(IF(VLOOKUP($B16,Participantes!$A$3:$D$102,4,FALSE)=VLOOKUP($D16,Encontros!$A$5:$C$104,3,FALSE),"OK","Conferir turma"),"Conferir códigos")))</f>
        <v/>
      </c>
    </row>
    <row r="17">
      <c r="A17" s="11" t="n"/>
      <c r="B17" s="11" t="n"/>
      <c r="C17" s="9">
        <f>IF($B17="","",IFERROR(VLOOKUP($B17,Participantes!$A$3:$B$102,2,FALSE),""))</f>
        <v/>
      </c>
      <c r="D17" s="11" t="n"/>
      <c r="E17" s="30">
        <f>IF($D17="","",IFERROR(VLOOKUP($D17,Encontros!$A$5:$B$104,2,FALSE),""))</f>
        <v/>
      </c>
      <c r="F17" s="8">
        <f>IF($D17="","",IFERROR(VLOOKUP($D17,Encontros!$A$5:$C$104,3,FALSE),""))</f>
        <v/>
      </c>
      <c r="G17" s="11" t="n"/>
      <c r="H17" s="19" t="n"/>
      <c r="I17" s="8">
        <f>IF(OR($B17="",$D17=""),"",IF(COUNTIFS($B$3:$B$102,$B17,$D$3:$D$102,$D17)&gt;1,"Conferir duplicidade",IFERROR(IF(VLOOKUP($B17,Participantes!$A$3:$D$102,4,FALSE)=VLOOKUP($D17,Encontros!$A$5:$C$104,3,FALSE),"OK","Conferir turma"),"Conferir códigos")))</f>
        <v/>
      </c>
    </row>
    <row r="18">
      <c r="A18" s="11" t="n"/>
      <c r="B18" s="11" t="n"/>
      <c r="C18" s="6">
        <f>IF($B18="","",IFERROR(VLOOKUP($B18,Participantes!$A$3:$B$102,2,FALSE),""))</f>
        <v/>
      </c>
      <c r="D18" s="11" t="n"/>
      <c r="E18" s="31">
        <f>IF($D18="","",IFERROR(VLOOKUP($D18,Encontros!$A$5:$B$104,2,FALSE),""))</f>
        <v/>
      </c>
      <c r="F18" s="5">
        <f>IF($D18="","",IFERROR(VLOOKUP($D18,Encontros!$A$5:$C$104,3,FALSE),""))</f>
        <v/>
      </c>
      <c r="G18" s="11" t="n"/>
      <c r="H18" s="19" t="n"/>
      <c r="I18" s="5">
        <f>IF(OR($B18="",$D18=""),"",IF(COUNTIFS($B$3:$B$102,$B18,$D$3:$D$102,$D18)&gt;1,"Conferir duplicidade",IFERROR(IF(VLOOKUP($B18,Participantes!$A$3:$D$102,4,FALSE)=VLOOKUP($D18,Encontros!$A$5:$C$104,3,FALSE),"OK","Conferir turma"),"Conferir códigos")))</f>
        <v/>
      </c>
    </row>
    <row r="19">
      <c r="A19" s="11" t="n"/>
      <c r="B19" s="11" t="n"/>
      <c r="C19" s="9">
        <f>IF($B19="","",IFERROR(VLOOKUP($B19,Participantes!$A$3:$B$102,2,FALSE),""))</f>
        <v/>
      </c>
      <c r="D19" s="11" t="n"/>
      <c r="E19" s="30">
        <f>IF($D19="","",IFERROR(VLOOKUP($D19,Encontros!$A$5:$B$104,2,FALSE),""))</f>
        <v/>
      </c>
      <c r="F19" s="8">
        <f>IF($D19="","",IFERROR(VLOOKUP($D19,Encontros!$A$5:$C$104,3,FALSE),""))</f>
        <v/>
      </c>
      <c r="G19" s="11" t="n"/>
      <c r="H19" s="19" t="n"/>
      <c r="I19" s="8">
        <f>IF(OR($B19="",$D19=""),"",IF(COUNTIFS($B$3:$B$102,$B19,$D$3:$D$102,$D19)&gt;1,"Conferir duplicidade",IFERROR(IF(VLOOKUP($B19,Participantes!$A$3:$D$102,4,FALSE)=VLOOKUP($D19,Encontros!$A$5:$C$104,3,FALSE),"OK","Conferir turma"),"Conferir códigos")))</f>
        <v/>
      </c>
    </row>
    <row r="20">
      <c r="A20" s="11" t="n"/>
      <c r="B20" s="11" t="n"/>
      <c r="C20" s="6">
        <f>IF($B20="","",IFERROR(VLOOKUP($B20,Participantes!$A$3:$B$102,2,FALSE),""))</f>
        <v/>
      </c>
      <c r="D20" s="11" t="n"/>
      <c r="E20" s="31">
        <f>IF($D20="","",IFERROR(VLOOKUP($D20,Encontros!$A$5:$B$104,2,FALSE),""))</f>
        <v/>
      </c>
      <c r="F20" s="5">
        <f>IF($D20="","",IFERROR(VLOOKUP($D20,Encontros!$A$5:$C$104,3,FALSE),""))</f>
        <v/>
      </c>
      <c r="G20" s="11" t="n"/>
      <c r="H20" s="19" t="n"/>
      <c r="I20" s="5">
        <f>IF(OR($B20="",$D20=""),"",IF(COUNTIFS($B$3:$B$102,$B20,$D$3:$D$102,$D20)&gt;1,"Conferir duplicidade",IFERROR(IF(VLOOKUP($B20,Participantes!$A$3:$D$102,4,FALSE)=VLOOKUP($D20,Encontros!$A$5:$C$104,3,FALSE),"OK","Conferir turma"),"Conferir códigos")))</f>
        <v/>
      </c>
    </row>
    <row r="21">
      <c r="A21" s="11" t="n"/>
      <c r="B21" s="11" t="n"/>
      <c r="C21" s="9">
        <f>IF($B21="","",IFERROR(VLOOKUP($B21,Participantes!$A$3:$B$102,2,FALSE),""))</f>
        <v/>
      </c>
      <c r="D21" s="11" t="n"/>
      <c r="E21" s="30">
        <f>IF($D21="","",IFERROR(VLOOKUP($D21,Encontros!$A$5:$B$104,2,FALSE),""))</f>
        <v/>
      </c>
      <c r="F21" s="8">
        <f>IF($D21="","",IFERROR(VLOOKUP($D21,Encontros!$A$5:$C$104,3,FALSE),""))</f>
        <v/>
      </c>
      <c r="G21" s="11" t="n"/>
      <c r="H21" s="19" t="n"/>
      <c r="I21" s="8">
        <f>IF(OR($B21="",$D21=""),"",IF(COUNTIFS($B$3:$B$102,$B21,$D$3:$D$102,$D21)&gt;1,"Conferir duplicidade",IFERROR(IF(VLOOKUP($B21,Participantes!$A$3:$D$102,4,FALSE)=VLOOKUP($D21,Encontros!$A$5:$C$104,3,FALSE),"OK","Conferir turma"),"Conferir códigos")))</f>
        <v/>
      </c>
    </row>
    <row r="22">
      <c r="A22" s="11" t="n"/>
      <c r="B22" s="11" t="n"/>
      <c r="C22" s="6">
        <f>IF($B22="","",IFERROR(VLOOKUP($B22,Participantes!$A$3:$B$102,2,FALSE),""))</f>
        <v/>
      </c>
      <c r="D22" s="11" t="n"/>
      <c r="E22" s="31">
        <f>IF($D22="","",IFERROR(VLOOKUP($D22,Encontros!$A$5:$B$104,2,FALSE),""))</f>
        <v/>
      </c>
      <c r="F22" s="5">
        <f>IF($D22="","",IFERROR(VLOOKUP($D22,Encontros!$A$5:$C$104,3,FALSE),""))</f>
        <v/>
      </c>
      <c r="G22" s="11" t="n"/>
      <c r="H22" s="19" t="n"/>
      <c r="I22" s="5">
        <f>IF(OR($B22="",$D22=""),"",IF(COUNTIFS($B$3:$B$102,$B22,$D$3:$D$102,$D22)&gt;1,"Conferir duplicidade",IFERROR(IF(VLOOKUP($B22,Participantes!$A$3:$D$102,4,FALSE)=VLOOKUP($D22,Encontros!$A$5:$C$104,3,FALSE),"OK","Conferir turma"),"Conferir códigos")))</f>
        <v/>
      </c>
    </row>
    <row r="23">
      <c r="A23" s="11" t="n"/>
      <c r="B23" s="11" t="n"/>
      <c r="C23" s="9">
        <f>IF($B23="","",IFERROR(VLOOKUP($B23,Participantes!$A$3:$B$102,2,FALSE),""))</f>
        <v/>
      </c>
      <c r="D23" s="11" t="n"/>
      <c r="E23" s="30">
        <f>IF($D23="","",IFERROR(VLOOKUP($D23,Encontros!$A$5:$B$104,2,FALSE),""))</f>
        <v/>
      </c>
      <c r="F23" s="8">
        <f>IF($D23="","",IFERROR(VLOOKUP($D23,Encontros!$A$5:$C$104,3,FALSE),""))</f>
        <v/>
      </c>
      <c r="G23" s="11" t="n"/>
      <c r="H23" s="19" t="n"/>
      <c r="I23" s="8">
        <f>IF(OR($B23="",$D23=""),"",IF(COUNTIFS($B$3:$B$102,$B23,$D$3:$D$102,$D23)&gt;1,"Conferir duplicidade",IFERROR(IF(VLOOKUP($B23,Participantes!$A$3:$D$102,4,FALSE)=VLOOKUP($D23,Encontros!$A$5:$C$104,3,FALSE),"OK","Conferir turma"),"Conferir códigos")))</f>
        <v/>
      </c>
    </row>
    <row r="24">
      <c r="A24" s="11" t="n"/>
      <c r="B24" s="11" t="n"/>
      <c r="C24" s="6">
        <f>IF($B24="","",IFERROR(VLOOKUP($B24,Participantes!$A$3:$B$102,2,FALSE),""))</f>
        <v/>
      </c>
      <c r="D24" s="11" t="n"/>
      <c r="E24" s="31">
        <f>IF($D24="","",IFERROR(VLOOKUP($D24,Encontros!$A$5:$B$104,2,FALSE),""))</f>
        <v/>
      </c>
      <c r="F24" s="5">
        <f>IF($D24="","",IFERROR(VLOOKUP($D24,Encontros!$A$5:$C$104,3,FALSE),""))</f>
        <v/>
      </c>
      <c r="G24" s="11" t="n"/>
      <c r="H24" s="19" t="n"/>
      <c r="I24" s="5">
        <f>IF(OR($B24="",$D24=""),"",IF(COUNTIFS($B$3:$B$102,$B24,$D$3:$D$102,$D24)&gt;1,"Conferir duplicidade",IFERROR(IF(VLOOKUP($B24,Participantes!$A$3:$D$102,4,FALSE)=VLOOKUP($D24,Encontros!$A$5:$C$104,3,FALSE),"OK","Conferir turma"),"Conferir códigos")))</f>
        <v/>
      </c>
    </row>
    <row r="25">
      <c r="A25" s="11" t="n"/>
      <c r="B25" s="11" t="n"/>
      <c r="C25" s="9">
        <f>IF($B25="","",IFERROR(VLOOKUP($B25,Participantes!$A$3:$B$102,2,FALSE),""))</f>
        <v/>
      </c>
      <c r="D25" s="11" t="n"/>
      <c r="E25" s="30">
        <f>IF($D25="","",IFERROR(VLOOKUP($D25,Encontros!$A$5:$B$104,2,FALSE),""))</f>
        <v/>
      </c>
      <c r="F25" s="8">
        <f>IF($D25="","",IFERROR(VLOOKUP($D25,Encontros!$A$5:$C$104,3,FALSE),""))</f>
        <v/>
      </c>
      <c r="G25" s="11" t="n"/>
      <c r="H25" s="19" t="n"/>
      <c r="I25" s="8">
        <f>IF(OR($B25="",$D25=""),"",IF(COUNTIFS($B$3:$B$102,$B25,$D$3:$D$102,$D25)&gt;1,"Conferir duplicidade",IFERROR(IF(VLOOKUP($B25,Participantes!$A$3:$D$102,4,FALSE)=VLOOKUP($D25,Encontros!$A$5:$C$104,3,FALSE),"OK","Conferir turma"),"Conferir códigos")))</f>
        <v/>
      </c>
    </row>
    <row r="26">
      <c r="A26" s="11" t="n"/>
      <c r="B26" s="11" t="n"/>
      <c r="C26" s="6">
        <f>IF($B26="","",IFERROR(VLOOKUP($B26,Participantes!$A$3:$B$102,2,FALSE),""))</f>
        <v/>
      </c>
      <c r="D26" s="11" t="n"/>
      <c r="E26" s="31">
        <f>IF($D26="","",IFERROR(VLOOKUP($D26,Encontros!$A$5:$B$104,2,FALSE),""))</f>
        <v/>
      </c>
      <c r="F26" s="5">
        <f>IF($D26="","",IFERROR(VLOOKUP($D26,Encontros!$A$5:$C$104,3,FALSE),""))</f>
        <v/>
      </c>
      <c r="G26" s="11" t="n"/>
      <c r="H26" s="19" t="n"/>
      <c r="I26" s="5">
        <f>IF(OR($B26="",$D26=""),"",IF(COUNTIFS($B$3:$B$102,$B26,$D$3:$D$102,$D26)&gt;1,"Conferir duplicidade",IFERROR(IF(VLOOKUP($B26,Participantes!$A$3:$D$102,4,FALSE)=VLOOKUP($D26,Encontros!$A$5:$C$104,3,FALSE),"OK","Conferir turma"),"Conferir códigos")))</f>
        <v/>
      </c>
    </row>
    <row r="27">
      <c r="A27" s="11" t="n"/>
      <c r="B27" s="11" t="n"/>
      <c r="C27" s="9">
        <f>IF($B27="","",IFERROR(VLOOKUP($B27,Participantes!$A$3:$B$102,2,FALSE),""))</f>
        <v/>
      </c>
      <c r="D27" s="11" t="n"/>
      <c r="E27" s="30">
        <f>IF($D27="","",IFERROR(VLOOKUP($D27,Encontros!$A$5:$B$104,2,FALSE),""))</f>
        <v/>
      </c>
      <c r="F27" s="8">
        <f>IF($D27="","",IFERROR(VLOOKUP($D27,Encontros!$A$5:$C$104,3,FALSE),""))</f>
        <v/>
      </c>
      <c r="G27" s="11" t="n"/>
      <c r="H27" s="19" t="n"/>
      <c r="I27" s="8">
        <f>IF(OR($B27="",$D27=""),"",IF(COUNTIFS($B$3:$B$102,$B27,$D$3:$D$102,$D27)&gt;1,"Conferir duplicidade",IFERROR(IF(VLOOKUP($B27,Participantes!$A$3:$D$102,4,FALSE)=VLOOKUP($D27,Encontros!$A$5:$C$104,3,FALSE),"OK","Conferir turma"),"Conferir códigos")))</f>
        <v/>
      </c>
    </row>
    <row r="28">
      <c r="A28" s="11" t="n"/>
      <c r="B28" s="11" t="n"/>
      <c r="C28" s="6">
        <f>IF($B28="","",IFERROR(VLOOKUP($B28,Participantes!$A$3:$B$102,2,FALSE),""))</f>
        <v/>
      </c>
      <c r="D28" s="11" t="n"/>
      <c r="E28" s="31">
        <f>IF($D28="","",IFERROR(VLOOKUP($D28,Encontros!$A$5:$B$104,2,FALSE),""))</f>
        <v/>
      </c>
      <c r="F28" s="5">
        <f>IF($D28="","",IFERROR(VLOOKUP($D28,Encontros!$A$5:$C$104,3,FALSE),""))</f>
        <v/>
      </c>
      <c r="G28" s="11" t="n"/>
      <c r="H28" s="19" t="n"/>
      <c r="I28" s="5">
        <f>IF(OR($B28="",$D28=""),"",IF(COUNTIFS($B$3:$B$102,$B28,$D$3:$D$102,$D28)&gt;1,"Conferir duplicidade",IFERROR(IF(VLOOKUP($B28,Participantes!$A$3:$D$102,4,FALSE)=VLOOKUP($D28,Encontros!$A$5:$C$104,3,FALSE),"OK","Conferir turma"),"Conferir códigos")))</f>
        <v/>
      </c>
    </row>
    <row r="29">
      <c r="A29" s="11" t="n"/>
      <c r="B29" s="11" t="n"/>
      <c r="C29" s="9">
        <f>IF($B29="","",IFERROR(VLOOKUP($B29,Participantes!$A$3:$B$102,2,FALSE),""))</f>
        <v/>
      </c>
      <c r="D29" s="11" t="n"/>
      <c r="E29" s="30">
        <f>IF($D29="","",IFERROR(VLOOKUP($D29,Encontros!$A$5:$B$104,2,FALSE),""))</f>
        <v/>
      </c>
      <c r="F29" s="8">
        <f>IF($D29="","",IFERROR(VLOOKUP($D29,Encontros!$A$5:$C$104,3,FALSE),""))</f>
        <v/>
      </c>
      <c r="G29" s="11" t="n"/>
      <c r="H29" s="19" t="n"/>
      <c r="I29" s="8">
        <f>IF(OR($B29="",$D29=""),"",IF(COUNTIFS($B$3:$B$102,$B29,$D$3:$D$102,$D29)&gt;1,"Conferir duplicidade",IFERROR(IF(VLOOKUP($B29,Participantes!$A$3:$D$102,4,FALSE)=VLOOKUP($D29,Encontros!$A$5:$C$104,3,FALSE),"OK","Conferir turma"),"Conferir códigos")))</f>
        <v/>
      </c>
    </row>
    <row r="30">
      <c r="A30" s="11" t="n"/>
      <c r="B30" s="11" t="n"/>
      <c r="C30" s="6">
        <f>IF($B30="","",IFERROR(VLOOKUP($B30,Participantes!$A$3:$B$102,2,FALSE),""))</f>
        <v/>
      </c>
      <c r="D30" s="11" t="n"/>
      <c r="E30" s="31">
        <f>IF($D30="","",IFERROR(VLOOKUP($D30,Encontros!$A$5:$B$104,2,FALSE),""))</f>
        <v/>
      </c>
      <c r="F30" s="5">
        <f>IF($D30="","",IFERROR(VLOOKUP($D30,Encontros!$A$5:$C$104,3,FALSE),""))</f>
        <v/>
      </c>
      <c r="G30" s="11" t="n"/>
      <c r="H30" s="19" t="n"/>
      <c r="I30" s="5">
        <f>IF(OR($B30="",$D30=""),"",IF(COUNTIFS($B$3:$B$102,$B30,$D$3:$D$102,$D30)&gt;1,"Conferir duplicidade",IFERROR(IF(VLOOKUP($B30,Participantes!$A$3:$D$102,4,FALSE)=VLOOKUP($D30,Encontros!$A$5:$C$104,3,FALSE),"OK","Conferir turma"),"Conferir códigos")))</f>
        <v/>
      </c>
    </row>
    <row r="31">
      <c r="A31" s="11" t="n"/>
      <c r="B31" s="11" t="n"/>
      <c r="C31" s="9">
        <f>IF($B31="","",IFERROR(VLOOKUP($B31,Participantes!$A$3:$B$102,2,FALSE),""))</f>
        <v/>
      </c>
      <c r="D31" s="11" t="n"/>
      <c r="E31" s="30">
        <f>IF($D31="","",IFERROR(VLOOKUP($D31,Encontros!$A$5:$B$104,2,FALSE),""))</f>
        <v/>
      </c>
      <c r="F31" s="8">
        <f>IF($D31="","",IFERROR(VLOOKUP($D31,Encontros!$A$5:$C$104,3,FALSE),""))</f>
        <v/>
      </c>
      <c r="G31" s="11" t="n"/>
      <c r="H31" s="19" t="n"/>
      <c r="I31" s="8">
        <f>IF(OR($B31="",$D31=""),"",IF(COUNTIFS($B$3:$B$102,$B31,$D$3:$D$102,$D31)&gt;1,"Conferir duplicidade",IFERROR(IF(VLOOKUP($B31,Participantes!$A$3:$D$102,4,FALSE)=VLOOKUP($D31,Encontros!$A$5:$C$104,3,FALSE),"OK","Conferir turma"),"Conferir códigos")))</f>
        <v/>
      </c>
    </row>
    <row r="32">
      <c r="A32" s="11" t="n"/>
      <c r="B32" s="11" t="n"/>
      <c r="C32" s="6">
        <f>IF($B32="","",IFERROR(VLOOKUP($B32,Participantes!$A$3:$B$102,2,FALSE),""))</f>
        <v/>
      </c>
      <c r="D32" s="11" t="n"/>
      <c r="E32" s="31">
        <f>IF($D32="","",IFERROR(VLOOKUP($D32,Encontros!$A$5:$B$104,2,FALSE),""))</f>
        <v/>
      </c>
      <c r="F32" s="5">
        <f>IF($D32="","",IFERROR(VLOOKUP($D32,Encontros!$A$5:$C$104,3,FALSE),""))</f>
        <v/>
      </c>
      <c r="G32" s="11" t="n"/>
      <c r="H32" s="19" t="n"/>
      <c r="I32" s="5">
        <f>IF(OR($B32="",$D32=""),"",IF(COUNTIFS($B$3:$B$102,$B32,$D$3:$D$102,$D32)&gt;1,"Conferir duplicidade",IFERROR(IF(VLOOKUP($B32,Participantes!$A$3:$D$102,4,FALSE)=VLOOKUP($D32,Encontros!$A$5:$C$104,3,FALSE),"OK","Conferir turma"),"Conferir códigos")))</f>
        <v/>
      </c>
    </row>
    <row r="33">
      <c r="A33" s="11" t="n"/>
      <c r="B33" s="11" t="n"/>
      <c r="C33" s="9">
        <f>IF($B33="","",IFERROR(VLOOKUP($B33,Participantes!$A$3:$B$102,2,FALSE),""))</f>
        <v/>
      </c>
      <c r="D33" s="11" t="n"/>
      <c r="E33" s="30">
        <f>IF($D33="","",IFERROR(VLOOKUP($D33,Encontros!$A$5:$B$104,2,FALSE),""))</f>
        <v/>
      </c>
      <c r="F33" s="8">
        <f>IF($D33="","",IFERROR(VLOOKUP($D33,Encontros!$A$5:$C$104,3,FALSE),""))</f>
        <v/>
      </c>
      <c r="G33" s="11" t="n"/>
      <c r="H33" s="19" t="n"/>
      <c r="I33" s="8">
        <f>IF(OR($B33="",$D33=""),"",IF(COUNTIFS($B$3:$B$102,$B33,$D$3:$D$102,$D33)&gt;1,"Conferir duplicidade",IFERROR(IF(VLOOKUP($B33,Participantes!$A$3:$D$102,4,FALSE)=VLOOKUP($D33,Encontros!$A$5:$C$104,3,FALSE),"OK","Conferir turma"),"Conferir códigos")))</f>
        <v/>
      </c>
    </row>
    <row r="34">
      <c r="A34" s="11" t="n"/>
      <c r="B34" s="11" t="n"/>
      <c r="C34" s="6">
        <f>IF($B34="","",IFERROR(VLOOKUP($B34,Participantes!$A$3:$B$102,2,FALSE),""))</f>
        <v/>
      </c>
      <c r="D34" s="11" t="n"/>
      <c r="E34" s="31">
        <f>IF($D34="","",IFERROR(VLOOKUP($D34,Encontros!$A$5:$B$104,2,FALSE),""))</f>
        <v/>
      </c>
      <c r="F34" s="5">
        <f>IF($D34="","",IFERROR(VLOOKUP($D34,Encontros!$A$5:$C$104,3,FALSE),""))</f>
        <v/>
      </c>
      <c r="G34" s="11" t="n"/>
      <c r="H34" s="19" t="n"/>
      <c r="I34" s="5">
        <f>IF(OR($B34="",$D34=""),"",IF(COUNTIFS($B$3:$B$102,$B34,$D$3:$D$102,$D34)&gt;1,"Conferir duplicidade",IFERROR(IF(VLOOKUP($B34,Participantes!$A$3:$D$102,4,FALSE)=VLOOKUP($D34,Encontros!$A$5:$C$104,3,FALSE),"OK","Conferir turma"),"Conferir códigos")))</f>
        <v/>
      </c>
    </row>
    <row r="35">
      <c r="A35" s="11" t="n"/>
      <c r="B35" s="11" t="n"/>
      <c r="C35" s="9">
        <f>IF($B35="","",IFERROR(VLOOKUP($B35,Participantes!$A$3:$B$102,2,FALSE),""))</f>
        <v/>
      </c>
      <c r="D35" s="11" t="n"/>
      <c r="E35" s="30">
        <f>IF($D35="","",IFERROR(VLOOKUP($D35,Encontros!$A$5:$B$104,2,FALSE),""))</f>
        <v/>
      </c>
      <c r="F35" s="8">
        <f>IF($D35="","",IFERROR(VLOOKUP($D35,Encontros!$A$5:$C$104,3,FALSE),""))</f>
        <v/>
      </c>
      <c r="G35" s="11" t="n"/>
      <c r="H35" s="19" t="n"/>
      <c r="I35" s="8">
        <f>IF(OR($B35="",$D35=""),"",IF(COUNTIFS($B$3:$B$102,$B35,$D$3:$D$102,$D35)&gt;1,"Conferir duplicidade",IFERROR(IF(VLOOKUP($B35,Participantes!$A$3:$D$102,4,FALSE)=VLOOKUP($D35,Encontros!$A$5:$C$104,3,FALSE),"OK","Conferir turma"),"Conferir códigos")))</f>
        <v/>
      </c>
    </row>
    <row r="36">
      <c r="A36" s="11" t="n"/>
      <c r="B36" s="11" t="n"/>
      <c r="C36" s="6">
        <f>IF($B36="","",IFERROR(VLOOKUP($B36,Participantes!$A$3:$B$102,2,FALSE),""))</f>
        <v/>
      </c>
      <c r="D36" s="11" t="n"/>
      <c r="E36" s="31">
        <f>IF($D36="","",IFERROR(VLOOKUP($D36,Encontros!$A$5:$B$104,2,FALSE),""))</f>
        <v/>
      </c>
      <c r="F36" s="5">
        <f>IF($D36="","",IFERROR(VLOOKUP($D36,Encontros!$A$5:$C$104,3,FALSE),""))</f>
        <v/>
      </c>
      <c r="G36" s="11" t="n"/>
      <c r="H36" s="19" t="n"/>
      <c r="I36" s="5">
        <f>IF(OR($B36="",$D36=""),"",IF(COUNTIFS($B$3:$B$102,$B36,$D$3:$D$102,$D36)&gt;1,"Conferir duplicidade",IFERROR(IF(VLOOKUP($B36,Participantes!$A$3:$D$102,4,FALSE)=VLOOKUP($D36,Encontros!$A$5:$C$104,3,FALSE),"OK","Conferir turma"),"Conferir códigos")))</f>
        <v/>
      </c>
    </row>
    <row r="37">
      <c r="A37" s="11" t="n"/>
      <c r="B37" s="11" t="n"/>
      <c r="C37" s="9">
        <f>IF($B37="","",IFERROR(VLOOKUP($B37,Participantes!$A$3:$B$102,2,FALSE),""))</f>
        <v/>
      </c>
      <c r="D37" s="11" t="n"/>
      <c r="E37" s="30">
        <f>IF($D37="","",IFERROR(VLOOKUP($D37,Encontros!$A$5:$B$104,2,FALSE),""))</f>
        <v/>
      </c>
      <c r="F37" s="8">
        <f>IF($D37="","",IFERROR(VLOOKUP($D37,Encontros!$A$5:$C$104,3,FALSE),""))</f>
        <v/>
      </c>
      <c r="G37" s="11" t="n"/>
      <c r="H37" s="19" t="n"/>
      <c r="I37" s="8">
        <f>IF(OR($B37="",$D37=""),"",IF(COUNTIFS($B$3:$B$102,$B37,$D$3:$D$102,$D37)&gt;1,"Conferir duplicidade",IFERROR(IF(VLOOKUP($B37,Participantes!$A$3:$D$102,4,FALSE)=VLOOKUP($D37,Encontros!$A$5:$C$104,3,FALSE),"OK","Conferir turma"),"Conferir códigos")))</f>
        <v/>
      </c>
    </row>
    <row r="38">
      <c r="A38" s="11" t="n"/>
      <c r="B38" s="11" t="n"/>
      <c r="C38" s="6">
        <f>IF($B38="","",IFERROR(VLOOKUP($B38,Participantes!$A$3:$B$102,2,FALSE),""))</f>
        <v/>
      </c>
      <c r="D38" s="11" t="n"/>
      <c r="E38" s="31">
        <f>IF($D38="","",IFERROR(VLOOKUP($D38,Encontros!$A$5:$B$104,2,FALSE),""))</f>
        <v/>
      </c>
      <c r="F38" s="5">
        <f>IF($D38="","",IFERROR(VLOOKUP($D38,Encontros!$A$5:$C$104,3,FALSE),""))</f>
        <v/>
      </c>
      <c r="G38" s="11" t="n"/>
      <c r="H38" s="19" t="n"/>
      <c r="I38" s="5">
        <f>IF(OR($B38="",$D38=""),"",IF(COUNTIFS($B$3:$B$102,$B38,$D$3:$D$102,$D38)&gt;1,"Conferir duplicidade",IFERROR(IF(VLOOKUP($B38,Participantes!$A$3:$D$102,4,FALSE)=VLOOKUP($D38,Encontros!$A$5:$C$104,3,FALSE),"OK","Conferir turma"),"Conferir códigos")))</f>
        <v/>
      </c>
    </row>
    <row r="39">
      <c r="A39" s="11" t="n"/>
      <c r="B39" s="11" t="n"/>
      <c r="C39" s="9">
        <f>IF($B39="","",IFERROR(VLOOKUP($B39,Participantes!$A$3:$B$102,2,FALSE),""))</f>
        <v/>
      </c>
      <c r="D39" s="11" t="n"/>
      <c r="E39" s="30">
        <f>IF($D39="","",IFERROR(VLOOKUP($D39,Encontros!$A$5:$B$104,2,FALSE),""))</f>
        <v/>
      </c>
      <c r="F39" s="8">
        <f>IF($D39="","",IFERROR(VLOOKUP($D39,Encontros!$A$5:$C$104,3,FALSE),""))</f>
        <v/>
      </c>
      <c r="G39" s="11" t="n"/>
      <c r="H39" s="19" t="n"/>
      <c r="I39" s="8">
        <f>IF(OR($B39="",$D39=""),"",IF(COUNTIFS($B$3:$B$102,$B39,$D$3:$D$102,$D39)&gt;1,"Conferir duplicidade",IFERROR(IF(VLOOKUP($B39,Participantes!$A$3:$D$102,4,FALSE)=VLOOKUP($D39,Encontros!$A$5:$C$104,3,FALSE),"OK","Conferir turma"),"Conferir códigos")))</f>
        <v/>
      </c>
    </row>
    <row r="40">
      <c r="A40" s="11" t="n"/>
      <c r="B40" s="11" t="n"/>
      <c r="C40" s="6">
        <f>IF($B40="","",IFERROR(VLOOKUP($B40,Participantes!$A$3:$B$102,2,FALSE),""))</f>
        <v/>
      </c>
      <c r="D40" s="11" t="n"/>
      <c r="E40" s="31">
        <f>IF($D40="","",IFERROR(VLOOKUP($D40,Encontros!$A$5:$B$104,2,FALSE),""))</f>
        <v/>
      </c>
      <c r="F40" s="5">
        <f>IF($D40="","",IFERROR(VLOOKUP($D40,Encontros!$A$5:$C$104,3,FALSE),""))</f>
        <v/>
      </c>
      <c r="G40" s="11" t="n"/>
      <c r="H40" s="19" t="n"/>
      <c r="I40" s="5">
        <f>IF(OR($B40="",$D40=""),"",IF(COUNTIFS($B$3:$B$102,$B40,$D$3:$D$102,$D40)&gt;1,"Conferir duplicidade",IFERROR(IF(VLOOKUP($B40,Participantes!$A$3:$D$102,4,FALSE)=VLOOKUP($D40,Encontros!$A$5:$C$104,3,FALSE),"OK","Conferir turma"),"Conferir códigos")))</f>
        <v/>
      </c>
    </row>
    <row r="41">
      <c r="A41" s="11" t="n"/>
      <c r="B41" s="11" t="n"/>
      <c r="C41" s="9">
        <f>IF($B41="","",IFERROR(VLOOKUP($B41,Participantes!$A$3:$B$102,2,FALSE),""))</f>
        <v/>
      </c>
      <c r="D41" s="11" t="n"/>
      <c r="E41" s="30">
        <f>IF($D41="","",IFERROR(VLOOKUP($D41,Encontros!$A$5:$B$104,2,FALSE),""))</f>
        <v/>
      </c>
      <c r="F41" s="8">
        <f>IF($D41="","",IFERROR(VLOOKUP($D41,Encontros!$A$5:$C$104,3,FALSE),""))</f>
        <v/>
      </c>
      <c r="G41" s="11" t="n"/>
      <c r="H41" s="19" t="n"/>
      <c r="I41" s="8">
        <f>IF(OR($B41="",$D41=""),"",IF(COUNTIFS($B$3:$B$102,$B41,$D$3:$D$102,$D41)&gt;1,"Conferir duplicidade",IFERROR(IF(VLOOKUP($B41,Participantes!$A$3:$D$102,4,FALSE)=VLOOKUP($D41,Encontros!$A$5:$C$104,3,FALSE),"OK","Conferir turma"),"Conferir códigos")))</f>
        <v/>
      </c>
    </row>
    <row r="42">
      <c r="A42" s="11" t="n"/>
      <c r="B42" s="11" t="n"/>
      <c r="C42" s="6">
        <f>IF($B42="","",IFERROR(VLOOKUP($B42,Participantes!$A$3:$B$102,2,FALSE),""))</f>
        <v/>
      </c>
      <c r="D42" s="11" t="n"/>
      <c r="E42" s="31">
        <f>IF($D42="","",IFERROR(VLOOKUP($D42,Encontros!$A$5:$B$104,2,FALSE),""))</f>
        <v/>
      </c>
      <c r="F42" s="5">
        <f>IF($D42="","",IFERROR(VLOOKUP($D42,Encontros!$A$5:$C$104,3,FALSE),""))</f>
        <v/>
      </c>
      <c r="G42" s="11" t="n"/>
      <c r="H42" s="19" t="n"/>
      <c r="I42" s="5">
        <f>IF(OR($B42="",$D42=""),"",IF(COUNTIFS($B$3:$B$102,$B42,$D$3:$D$102,$D42)&gt;1,"Conferir duplicidade",IFERROR(IF(VLOOKUP($B42,Participantes!$A$3:$D$102,4,FALSE)=VLOOKUP($D42,Encontros!$A$5:$C$104,3,FALSE),"OK","Conferir turma"),"Conferir códigos")))</f>
        <v/>
      </c>
    </row>
    <row r="43">
      <c r="A43" s="11" t="n"/>
      <c r="B43" s="11" t="n"/>
      <c r="C43" s="9">
        <f>IF($B43="","",IFERROR(VLOOKUP($B43,Participantes!$A$3:$B$102,2,FALSE),""))</f>
        <v/>
      </c>
      <c r="D43" s="11" t="n"/>
      <c r="E43" s="30">
        <f>IF($D43="","",IFERROR(VLOOKUP($D43,Encontros!$A$5:$B$104,2,FALSE),""))</f>
        <v/>
      </c>
      <c r="F43" s="8">
        <f>IF($D43="","",IFERROR(VLOOKUP($D43,Encontros!$A$5:$C$104,3,FALSE),""))</f>
        <v/>
      </c>
      <c r="G43" s="11" t="n"/>
      <c r="H43" s="19" t="n"/>
      <c r="I43" s="8">
        <f>IF(OR($B43="",$D43=""),"",IF(COUNTIFS($B$3:$B$102,$B43,$D$3:$D$102,$D43)&gt;1,"Conferir duplicidade",IFERROR(IF(VLOOKUP($B43,Participantes!$A$3:$D$102,4,FALSE)=VLOOKUP($D43,Encontros!$A$5:$C$104,3,FALSE),"OK","Conferir turma"),"Conferir códigos")))</f>
        <v/>
      </c>
    </row>
    <row r="44">
      <c r="A44" s="11" t="n"/>
      <c r="B44" s="11" t="n"/>
      <c r="C44" s="6">
        <f>IF($B44="","",IFERROR(VLOOKUP($B44,Participantes!$A$3:$B$102,2,FALSE),""))</f>
        <v/>
      </c>
      <c r="D44" s="11" t="n"/>
      <c r="E44" s="31">
        <f>IF($D44="","",IFERROR(VLOOKUP($D44,Encontros!$A$5:$B$104,2,FALSE),""))</f>
        <v/>
      </c>
      <c r="F44" s="5">
        <f>IF($D44="","",IFERROR(VLOOKUP($D44,Encontros!$A$5:$C$104,3,FALSE),""))</f>
        <v/>
      </c>
      <c r="G44" s="11" t="n"/>
      <c r="H44" s="19" t="n"/>
      <c r="I44" s="5">
        <f>IF(OR($B44="",$D44=""),"",IF(COUNTIFS($B$3:$B$102,$B44,$D$3:$D$102,$D44)&gt;1,"Conferir duplicidade",IFERROR(IF(VLOOKUP($B44,Participantes!$A$3:$D$102,4,FALSE)=VLOOKUP($D44,Encontros!$A$5:$C$104,3,FALSE),"OK","Conferir turma"),"Conferir códigos")))</f>
        <v/>
      </c>
    </row>
    <row r="45">
      <c r="A45" s="11" t="n"/>
      <c r="B45" s="11" t="n"/>
      <c r="C45" s="9">
        <f>IF($B45="","",IFERROR(VLOOKUP($B45,Participantes!$A$3:$B$102,2,FALSE),""))</f>
        <v/>
      </c>
      <c r="D45" s="11" t="n"/>
      <c r="E45" s="30">
        <f>IF($D45="","",IFERROR(VLOOKUP($D45,Encontros!$A$5:$B$104,2,FALSE),""))</f>
        <v/>
      </c>
      <c r="F45" s="8">
        <f>IF($D45="","",IFERROR(VLOOKUP($D45,Encontros!$A$5:$C$104,3,FALSE),""))</f>
        <v/>
      </c>
      <c r="G45" s="11" t="n"/>
      <c r="H45" s="19" t="n"/>
      <c r="I45" s="8">
        <f>IF(OR($B45="",$D45=""),"",IF(COUNTIFS($B$3:$B$102,$B45,$D$3:$D$102,$D45)&gt;1,"Conferir duplicidade",IFERROR(IF(VLOOKUP($B45,Participantes!$A$3:$D$102,4,FALSE)=VLOOKUP($D45,Encontros!$A$5:$C$104,3,FALSE),"OK","Conferir turma"),"Conferir códigos")))</f>
        <v/>
      </c>
    </row>
    <row r="46">
      <c r="A46" s="11" t="n"/>
      <c r="B46" s="11" t="n"/>
      <c r="C46" s="6">
        <f>IF($B46="","",IFERROR(VLOOKUP($B46,Participantes!$A$3:$B$102,2,FALSE),""))</f>
        <v/>
      </c>
      <c r="D46" s="11" t="n"/>
      <c r="E46" s="31">
        <f>IF($D46="","",IFERROR(VLOOKUP($D46,Encontros!$A$5:$B$104,2,FALSE),""))</f>
        <v/>
      </c>
      <c r="F46" s="5">
        <f>IF($D46="","",IFERROR(VLOOKUP($D46,Encontros!$A$5:$C$104,3,FALSE),""))</f>
        <v/>
      </c>
      <c r="G46" s="11" t="n"/>
      <c r="H46" s="19" t="n"/>
      <c r="I46" s="5">
        <f>IF(OR($B46="",$D46=""),"",IF(COUNTIFS($B$3:$B$102,$B46,$D$3:$D$102,$D46)&gt;1,"Conferir duplicidade",IFERROR(IF(VLOOKUP($B46,Participantes!$A$3:$D$102,4,FALSE)=VLOOKUP($D46,Encontros!$A$5:$C$104,3,FALSE),"OK","Conferir turma"),"Conferir códigos")))</f>
        <v/>
      </c>
    </row>
    <row r="47">
      <c r="A47" s="11" t="n"/>
      <c r="B47" s="11" t="n"/>
      <c r="C47" s="9">
        <f>IF($B47="","",IFERROR(VLOOKUP($B47,Participantes!$A$3:$B$102,2,FALSE),""))</f>
        <v/>
      </c>
      <c r="D47" s="11" t="n"/>
      <c r="E47" s="30">
        <f>IF($D47="","",IFERROR(VLOOKUP($D47,Encontros!$A$5:$B$104,2,FALSE),""))</f>
        <v/>
      </c>
      <c r="F47" s="8">
        <f>IF($D47="","",IFERROR(VLOOKUP($D47,Encontros!$A$5:$C$104,3,FALSE),""))</f>
        <v/>
      </c>
      <c r="G47" s="11" t="n"/>
      <c r="H47" s="19" t="n"/>
      <c r="I47" s="8">
        <f>IF(OR($B47="",$D47=""),"",IF(COUNTIFS($B$3:$B$102,$B47,$D$3:$D$102,$D47)&gt;1,"Conferir duplicidade",IFERROR(IF(VLOOKUP($B47,Participantes!$A$3:$D$102,4,FALSE)=VLOOKUP($D47,Encontros!$A$5:$C$104,3,FALSE),"OK","Conferir turma"),"Conferir códigos")))</f>
        <v/>
      </c>
    </row>
    <row r="48">
      <c r="A48" s="11" t="n"/>
      <c r="B48" s="11" t="n"/>
      <c r="C48" s="6">
        <f>IF($B48="","",IFERROR(VLOOKUP($B48,Participantes!$A$3:$B$102,2,FALSE),""))</f>
        <v/>
      </c>
      <c r="D48" s="11" t="n"/>
      <c r="E48" s="31">
        <f>IF($D48="","",IFERROR(VLOOKUP($D48,Encontros!$A$5:$B$104,2,FALSE),""))</f>
        <v/>
      </c>
      <c r="F48" s="5">
        <f>IF($D48="","",IFERROR(VLOOKUP($D48,Encontros!$A$5:$C$104,3,FALSE),""))</f>
        <v/>
      </c>
      <c r="G48" s="11" t="n"/>
      <c r="H48" s="19" t="n"/>
      <c r="I48" s="5">
        <f>IF(OR($B48="",$D48=""),"",IF(COUNTIFS($B$3:$B$102,$B48,$D$3:$D$102,$D48)&gt;1,"Conferir duplicidade",IFERROR(IF(VLOOKUP($B48,Participantes!$A$3:$D$102,4,FALSE)=VLOOKUP($D48,Encontros!$A$5:$C$104,3,FALSE),"OK","Conferir turma"),"Conferir códigos")))</f>
        <v/>
      </c>
    </row>
    <row r="49">
      <c r="A49" s="11" t="n"/>
      <c r="B49" s="11" t="n"/>
      <c r="C49" s="9">
        <f>IF($B49="","",IFERROR(VLOOKUP($B49,Participantes!$A$3:$B$102,2,FALSE),""))</f>
        <v/>
      </c>
      <c r="D49" s="11" t="n"/>
      <c r="E49" s="30">
        <f>IF($D49="","",IFERROR(VLOOKUP($D49,Encontros!$A$5:$B$104,2,FALSE),""))</f>
        <v/>
      </c>
      <c r="F49" s="8">
        <f>IF($D49="","",IFERROR(VLOOKUP($D49,Encontros!$A$5:$C$104,3,FALSE),""))</f>
        <v/>
      </c>
      <c r="G49" s="11" t="n"/>
      <c r="H49" s="19" t="n"/>
      <c r="I49" s="8">
        <f>IF(OR($B49="",$D49=""),"",IF(COUNTIFS($B$3:$B$102,$B49,$D$3:$D$102,$D49)&gt;1,"Conferir duplicidade",IFERROR(IF(VLOOKUP($B49,Participantes!$A$3:$D$102,4,FALSE)=VLOOKUP($D49,Encontros!$A$5:$C$104,3,FALSE),"OK","Conferir turma"),"Conferir códigos")))</f>
        <v/>
      </c>
    </row>
    <row r="50">
      <c r="A50" s="11" t="n"/>
      <c r="B50" s="11" t="n"/>
      <c r="C50" s="6">
        <f>IF($B50="","",IFERROR(VLOOKUP($B50,Participantes!$A$3:$B$102,2,FALSE),""))</f>
        <v/>
      </c>
      <c r="D50" s="11" t="n"/>
      <c r="E50" s="31">
        <f>IF($D50="","",IFERROR(VLOOKUP($D50,Encontros!$A$5:$B$104,2,FALSE),""))</f>
        <v/>
      </c>
      <c r="F50" s="5">
        <f>IF($D50="","",IFERROR(VLOOKUP($D50,Encontros!$A$5:$C$104,3,FALSE),""))</f>
        <v/>
      </c>
      <c r="G50" s="11" t="n"/>
      <c r="H50" s="19" t="n"/>
      <c r="I50" s="5">
        <f>IF(OR($B50="",$D50=""),"",IF(COUNTIFS($B$3:$B$102,$B50,$D$3:$D$102,$D50)&gt;1,"Conferir duplicidade",IFERROR(IF(VLOOKUP($B50,Participantes!$A$3:$D$102,4,FALSE)=VLOOKUP($D50,Encontros!$A$5:$C$104,3,FALSE),"OK","Conferir turma"),"Conferir códigos")))</f>
        <v/>
      </c>
    </row>
    <row r="51">
      <c r="A51" s="11" t="n"/>
      <c r="B51" s="11" t="n"/>
      <c r="C51" s="9">
        <f>IF($B51="","",IFERROR(VLOOKUP($B51,Participantes!$A$3:$B$102,2,FALSE),""))</f>
        <v/>
      </c>
      <c r="D51" s="11" t="n"/>
      <c r="E51" s="30">
        <f>IF($D51="","",IFERROR(VLOOKUP($D51,Encontros!$A$5:$B$104,2,FALSE),""))</f>
        <v/>
      </c>
      <c r="F51" s="8">
        <f>IF($D51="","",IFERROR(VLOOKUP($D51,Encontros!$A$5:$C$104,3,FALSE),""))</f>
        <v/>
      </c>
      <c r="G51" s="11" t="n"/>
      <c r="H51" s="19" t="n"/>
      <c r="I51" s="8">
        <f>IF(OR($B51="",$D51=""),"",IF(COUNTIFS($B$3:$B$102,$B51,$D$3:$D$102,$D51)&gt;1,"Conferir duplicidade",IFERROR(IF(VLOOKUP($B51,Participantes!$A$3:$D$102,4,FALSE)=VLOOKUP($D51,Encontros!$A$5:$C$104,3,FALSE),"OK","Conferir turma"),"Conferir códigos")))</f>
        <v/>
      </c>
    </row>
    <row r="52">
      <c r="A52" s="11" t="n"/>
      <c r="B52" s="11" t="n"/>
      <c r="C52" s="6">
        <f>IF($B52="","",IFERROR(VLOOKUP($B52,Participantes!$A$3:$B$102,2,FALSE),""))</f>
        <v/>
      </c>
      <c r="D52" s="11" t="n"/>
      <c r="E52" s="31">
        <f>IF($D52="","",IFERROR(VLOOKUP($D52,Encontros!$A$5:$B$104,2,FALSE),""))</f>
        <v/>
      </c>
      <c r="F52" s="5">
        <f>IF($D52="","",IFERROR(VLOOKUP($D52,Encontros!$A$5:$C$104,3,FALSE),""))</f>
        <v/>
      </c>
      <c r="G52" s="11" t="n"/>
      <c r="H52" s="19" t="n"/>
      <c r="I52" s="5">
        <f>IF(OR($B52="",$D52=""),"",IF(COUNTIFS($B$3:$B$102,$B52,$D$3:$D$102,$D52)&gt;1,"Conferir duplicidade",IFERROR(IF(VLOOKUP($B52,Participantes!$A$3:$D$102,4,FALSE)=VLOOKUP($D52,Encontros!$A$5:$C$104,3,FALSE),"OK","Conferir turma"),"Conferir códigos")))</f>
        <v/>
      </c>
    </row>
    <row r="53">
      <c r="A53" s="11" t="n"/>
      <c r="B53" s="11" t="n"/>
      <c r="C53" s="9">
        <f>IF($B53="","",IFERROR(VLOOKUP($B53,Participantes!$A$3:$B$102,2,FALSE),""))</f>
        <v/>
      </c>
      <c r="D53" s="11" t="n"/>
      <c r="E53" s="30">
        <f>IF($D53="","",IFERROR(VLOOKUP($D53,Encontros!$A$5:$B$104,2,FALSE),""))</f>
        <v/>
      </c>
      <c r="F53" s="8">
        <f>IF($D53="","",IFERROR(VLOOKUP($D53,Encontros!$A$5:$C$104,3,FALSE),""))</f>
        <v/>
      </c>
      <c r="G53" s="11" t="n"/>
      <c r="H53" s="19" t="n"/>
      <c r="I53" s="8">
        <f>IF(OR($B53="",$D53=""),"",IF(COUNTIFS($B$3:$B$102,$B53,$D$3:$D$102,$D53)&gt;1,"Conferir duplicidade",IFERROR(IF(VLOOKUP($B53,Participantes!$A$3:$D$102,4,FALSE)=VLOOKUP($D53,Encontros!$A$5:$C$104,3,FALSE),"OK","Conferir turma"),"Conferir códigos")))</f>
        <v/>
      </c>
    </row>
    <row r="54">
      <c r="A54" s="11" t="n"/>
      <c r="B54" s="11" t="n"/>
      <c r="C54" s="6">
        <f>IF($B54="","",IFERROR(VLOOKUP($B54,Participantes!$A$3:$B$102,2,FALSE),""))</f>
        <v/>
      </c>
      <c r="D54" s="11" t="n"/>
      <c r="E54" s="31">
        <f>IF($D54="","",IFERROR(VLOOKUP($D54,Encontros!$A$5:$B$104,2,FALSE),""))</f>
        <v/>
      </c>
      <c r="F54" s="5">
        <f>IF($D54="","",IFERROR(VLOOKUP($D54,Encontros!$A$5:$C$104,3,FALSE),""))</f>
        <v/>
      </c>
      <c r="G54" s="11" t="n"/>
      <c r="H54" s="19" t="n"/>
      <c r="I54" s="5">
        <f>IF(OR($B54="",$D54=""),"",IF(COUNTIFS($B$3:$B$102,$B54,$D$3:$D$102,$D54)&gt;1,"Conferir duplicidade",IFERROR(IF(VLOOKUP($B54,Participantes!$A$3:$D$102,4,FALSE)=VLOOKUP($D54,Encontros!$A$5:$C$104,3,FALSE),"OK","Conferir turma"),"Conferir códigos")))</f>
        <v/>
      </c>
    </row>
    <row r="55">
      <c r="A55" s="11" t="n"/>
      <c r="B55" s="11" t="n"/>
      <c r="C55" s="9">
        <f>IF($B55="","",IFERROR(VLOOKUP($B55,Participantes!$A$3:$B$102,2,FALSE),""))</f>
        <v/>
      </c>
      <c r="D55" s="11" t="n"/>
      <c r="E55" s="30">
        <f>IF($D55="","",IFERROR(VLOOKUP($D55,Encontros!$A$5:$B$104,2,FALSE),""))</f>
        <v/>
      </c>
      <c r="F55" s="8">
        <f>IF($D55="","",IFERROR(VLOOKUP($D55,Encontros!$A$5:$C$104,3,FALSE),""))</f>
        <v/>
      </c>
      <c r="G55" s="11" t="n"/>
      <c r="H55" s="19" t="n"/>
      <c r="I55" s="8">
        <f>IF(OR($B55="",$D55=""),"",IF(COUNTIFS($B$3:$B$102,$B55,$D$3:$D$102,$D55)&gt;1,"Conferir duplicidade",IFERROR(IF(VLOOKUP($B55,Participantes!$A$3:$D$102,4,FALSE)=VLOOKUP($D55,Encontros!$A$5:$C$104,3,FALSE),"OK","Conferir turma"),"Conferir códigos")))</f>
        <v/>
      </c>
    </row>
    <row r="56">
      <c r="A56" s="11" t="n"/>
      <c r="B56" s="11" t="n"/>
      <c r="C56" s="6">
        <f>IF($B56="","",IFERROR(VLOOKUP($B56,Participantes!$A$3:$B$102,2,FALSE),""))</f>
        <v/>
      </c>
      <c r="D56" s="11" t="n"/>
      <c r="E56" s="31">
        <f>IF($D56="","",IFERROR(VLOOKUP($D56,Encontros!$A$5:$B$104,2,FALSE),""))</f>
        <v/>
      </c>
      <c r="F56" s="5">
        <f>IF($D56="","",IFERROR(VLOOKUP($D56,Encontros!$A$5:$C$104,3,FALSE),""))</f>
        <v/>
      </c>
      <c r="G56" s="11" t="n"/>
      <c r="H56" s="19" t="n"/>
      <c r="I56" s="5">
        <f>IF(OR($B56="",$D56=""),"",IF(COUNTIFS($B$3:$B$102,$B56,$D$3:$D$102,$D56)&gt;1,"Conferir duplicidade",IFERROR(IF(VLOOKUP($B56,Participantes!$A$3:$D$102,4,FALSE)=VLOOKUP($D56,Encontros!$A$5:$C$104,3,FALSE),"OK","Conferir turma"),"Conferir códigos")))</f>
        <v/>
      </c>
    </row>
    <row r="57">
      <c r="A57" s="11" t="n"/>
      <c r="B57" s="11" t="n"/>
      <c r="C57" s="9">
        <f>IF($B57="","",IFERROR(VLOOKUP($B57,Participantes!$A$3:$B$102,2,FALSE),""))</f>
        <v/>
      </c>
      <c r="D57" s="11" t="n"/>
      <c r="E57" s="30">
        <f>IF($D57="","",IFERROR(VLOOKUP($D57,Encontros!$A$5:$B$104,2,FALSE),""))</f>
        <v/>
      </c>
      <c r="F57" s="8">
        <f>IF($D57="","",IFERROR(VLOOKUP($D57,Encontros!$A$5:$C$104,3,FALSE),""))</f>
        <v/>
      </c>
      <c r="G57" s="11" t="n"/>
      <c r="H57" s="19" t="n"/>
      <c r="I57" s="8">
        <f>IF(OR($B57="",$D57=""),"",IF(COUNTIFS($B$3:$B$102,$B57,$D$3:$D$102,$D57)&gt;1,"Conferir duplicidade",IFERROR(IF(VLOOKUP($B57,Participantes!$A$3:$D$102,4,FALSE)=VLOOKUP($D57,Encontros!$A$5:$C$104,3,FALSE),"OK","Conferir turma"),"Conferir códigos")))</f>
        <v/>
      </c>
    </row>
    <row r="58">
      <c r="A58" s="11" t="n"/>
      <c r="B58" s="11" t="n"/>
      <c r="C58" s="6">
        <f>IF($B58="","",IFERROR(VLOOKUP($B58,Participantes!$A$3:$B$102,2,FALSE),""))</f>
        <v/>
      </c>
      <c r="D58" s="11" t="n"/>
      <c r="E58" s="31">
        <f>IF($D58="","",IFERROR(VLOOKUP($D58,Encontros!$A$5:$B$104,2,FALSE),""))</f>
        <v/>
      </c>
      <c r="F58" s="5">
        <f>IF($D58="","",IFERROR(VLOOKUP($D58,Encontros!$A$5:$C$104,3,FALSE),""))</f>
        <v/>
      </c>
      <c r="G58" s="11" t="n"/>
      <c r="H58" s="19" t="n"/>
      <c r="I58" s="5">
        <f>IF(OR($B58="",$D58=""),"",IF(COUNTIFS($B$3:$B$102,$B58,$D$3:$D$102,$D58)&gt;1,"Conferir duplicidade",IFERROR(IF(VLOOKUP($B58,Participantes!$A$3:$D$102,4,FALSE)=VLOOKUP($D58,Encontros!$A$5:$C$104,3,FALSE),"OK","Conferir turma"),"Conferir códigos")))</f>
        <v/>
      </c>
    </row>
    <row r="59">
      <c r="A59" s="11" t="n"/>
      <c r="B59" s="11" t="n"/>
      <c r="C59" s="9">
        <f>IF($B59="","",IFERROR(VLOOKUP($B59,Participantes!$A$3:$B$102,2,FALSE),""))</f>
        <v/>
      </c>
      <c r="D59" s="11" t="n"/>
      <c r="E59" s="30">
        <f>IF($D59="","",IFERROR(VLOOKUP($D59,Encontros!$A$5:$B$104,2,FALSE),""))</f>
        <v/>
      </c>
      <c r="F59" s="8">
        <f>IF($D59="","",IFERROR(VLOOKUP($D59,Encontros!$A$5:$C$104,3,FALSE),""))</f>
        <v/>
      </c>
      <c r="G59" s="11" t="n"/>
      <c r="H59" s="19" t="n"/>
      <c r="I59" s="8">
        <f>IF(OR($B59="",$D59=""),"",IF(COUNTIFS($B$3:$B$102,$B59,$D$3:$D$102,$D59)&gt;1,"Conferir duplicidade",IFERROR(IF(VLOOKUP($B59,Participantes!$A$3:$D$102,4,FALSE)=VLOOKUP($D59,Encontros!$A$5:$C$104,3,FALSE),"OK","Conferir turma"),"Conferir códigos")))</f>
        <v/>
      </c>
    </row>
    <row r="60">
      <c r="A60" s="11" t="n"/>
      <c r="B60" s="11" t="n"/>
      <c r="C60" s="6">
        <f>IF($B60="","",IFERROR(VLOOKUP($B60,Participantes!$A$3:$B$102,2,FALSE),""))</f>
        <v/>
      </c>
      <c r="D60" s="11" t="n"/>
      <c r="E60" s="31">
        <f>IF($D60="","",IFERROR(VLOOKUP($D60,Encontros!$A$5:$B$104,2,FALSE),""))</f>
        <v/>
      </c>
      <c r="F60" s="5">
        <f>IF($D60="","",IFERROR(VLOOKUP($D60,Encontros!$A$5:$C$104,3,FALSE),""))</f>
        <v/>
      </c>
      <c r="G60" s="11" t="n"/>
      <c r="H60" s="19" t="n"/>
      <c r="I60" s="5">
        <f>IF(OR($B60="",$D60=""),"",IF(COUNTIFS($B$3:$B$102,$B60,$D$3:$D$102,$D60)&gt;1,"Conferir duplicidade",IFERROR(IF(VLOOKUP($B60,Participantes!$A$3:$D$102,4,FALSE)=VLOOKUP($D60,Encontros!$A$5:$C$104,3,FALSE),"OK","Conferir turma"),"Conferir códigos")))</f>
        <v/>
      </c>
    </row>
    <row r="61">
      <c r="A61" s="11" t="n"/>
      <c r="B61" s="11" t="n"/>
      <c r="C61" s="9">
        <f>IF($B61="","",IFERROR(VLOOKUP($B61,Participantes!$A$3:$B$102,2,FALSE),""))</f>
        <v/>
      </c>
      <c r="D61" s="11" t="n"/>
      <c r="E61" s="30">
        <f>IF($D61="","",IFERROR(VLOOKUP($D61,Encontros!$A$5:$B$104,2,FALSE),""))</f>
        <v/>
      </c>
      <c r="F61" s="8">
        <f>IF($D61="","",IFERROR(VLOOKUP($D61,Encontros!$A$5:$C$104,3,FALSE),""))</f>
        <v/>
      </c>
      <c r="G61" s="11" t="n"/>
      <c r="H61" s="19" t="n"/>
      <c r="I61" s="8">
        <f>IF(OR($B61="",$D61=""),"",IF(COUNTIFS($B$3:$B$102,$B61,$D$3:$D$102,$D61)&gt;1,"Conferir duplicidade",IFERROR(IF(VLOOKUP($B61,Participantes!$A$3:$D$102,4,FALSE)=VLOOKUP($D61,Encontros!$A$5:$C$104,3,FALSE),"OK","Conferir turma"),"Conferir códigos")))</f>
        <v/>
      </c>
    </row>
    <row r="62">
      <c r="A62" s="11" t="n"/>
      <c r="B62" s="11" t="n"/>
      <c r="C62" s="6">
        <f>IF($B62="","",IFERROR(VLOOKUP($B62,Participantes!$A$3:$B$102,2,FALSE),""))</f>
        <v/>
      </c>
      <c r="D62" s="11" t="n"/>
      <c r="E62" s="31">
        <f>IF($D62="","",IFERROR(VLOOKUP($D62,Encontros!$A$5:$B$104,2,FALSE),""))</f>
        <v/>
      </c>
      <c r="F62" s="5">
        <f>IF($D62="","",IFERROR(VLOOKUP($D62,Encontros!$A$5:$C$104,3,FALSE),""))</f>
        <v/>
      </c>
      <c r="G62" s="11" t="n"/>
      <c r="H62" s="19" t="n"/>
      <c r="I62" s="5">
        <f>IF(OR($B62="",$D62=""),"",IF(COUNTIFS($B$3:$B$102,$B62,$D$3:$D$102,$D62)&gt;1,"Conferir duplicidade",IFERROR(IF(VLOOKUP($B62,Participantes!$A$3:$D$102,4,FALSE)=VLOOKUP($D62,Encontros!$A$5:$C$104,3,FALSE),"OK","Conferir turma"),"Conferir códigos")))</f>
        <v/>
      </c>
    </row>
    <row r="63">
      <c r="A63" s="11" t="n"/>
      <c r="B63" s="11" t="n"/>
      <c r="C63" s="9">
        <f>IF($B63="","",IFERROR(VLOOKUP($B63,Participantes!$A$3:$B$102,2,FALSE),""))</f>
        <v/>
      </c>
      <c r="D63" s="11" t="n"/>
      <c r="E63" s="30">
        <f>IF($D63="","",IFERROR(VLOOKUP($D63,Encontros!$A$5:$B$104,2,FALSE),""))</f>
        <v/>
      </c>
      <c r="F63" s="8">
        <f>IF($D63="","",IFERROR(VLOOKUP($D63,Encontros!$A$5:$C$104,3,FALSE),""))</f>
        <v/>
      </c>
      <c r="G63" s="11" t="n"/>
      <c r="H63" s="19" t="n"/>
      <c r="I63" s="8">
        <f>IF(OR($B63="",$D63=""),"",IF(COUNTIFS($B$3:$B$102,$B63,$D$3:$D$102,$D63)&gt;1,"Conferir duplicidade",IFERROR(IF(VLOOKUP($B63,Participantes!$A$3:$D$102,4,FALSE)=VLOOKUP($D63,Encontros!$A$5:$C$104,3,FALSE),"OK","Conferir turma"),"Conferir códigos")))</f>
        <v/>
      </c>
    </row>
    <row r="64">
      <c r="A64" s="11" t="n"/>
      <c r="B64" s="11" t="n"/>
      <c r="C64" s="6">
        <f>IF($B64="","",IFERROR(VLOOKUP($B64,Participantes!$A$3:$B$102,2,FALSE),""))</f>
        <v/>
      </c>
      <c r="D64" s="11" t="n"/>
      <c r="E64" s="31">
        <f>IF($D64="","",IFERROR(VLOOKUP($D64,Encontros!$A$5:$B$104,2,FALSE),""))</f>
        <v/>
      </c>
      <c r="F64" s="5">
        <f>IF($D64="","",IFERROR(VLOOKUP($D64,Encontros!$A$5:$C$104,3,FALSE),""))</f>
        <v/>
      </c>
      <c r="G64" s="11" t="n"/>
      <c r="H64" s="19" t="n"/>
      <c r="I64" s="5">
        <f>IF(OR($B64="",$D64=""),"",IF(COUNTIFS($B$3:$B$102,$B64,$D$3:$D$102,$D64)&gt;1,"Conferir duplicidade",IFERROR(IF(VLOOKUP($B64,Participantes!$A$3:$D$102,4,FALSE)=VLOOKUP($D64,Encontros!$A$5:$C$104,3,FALSE),"OK","Conferir turma"),"Conferir códigos")))</f>
        <v/>
      </c>
    </row>
    <row r="65">
      <c r="A65" s="11" t="n"/>
      <c r="B65" s="11" t="n"/>
      <c r="C65" s="9">
        <f>IF($B65="","",IFERROR(VLOOKUP($B65,Participantes!$A$3:$B$102,2,FALSE),""))</f>
        <v/>
      </c>
      <c r="D65" s="11" t="n"/>
      <c r="E65" s="30">
        <f>IF($D65="","",IFERROR(VLOOKUP($D65,Encontros!$A$5:$B$104,2,FALSE),""))</f>
        <v/>
      </c>
      <c r="F65" s="8">
        <f>IF($D65="","",IFERROR(VLOOKUP($D65,Encontros!$A$5:$C$104,3,FALSE),""))</f>
        <v/>
      </c>
      <c r="G65" s="11" t="n"/>
      <c r="H65" s="19" t="n"/>
      <c r="I65" s="8">
        <f>IF(OR($B65="",$D65=""),"",IF(COUNTIFS($B$3:$B$102,$B65,$D$3:$D$102,$D65)&gt;1,"Conferir duplicidade",IFERROR(IF(VLOOKUP($B65,Participantes!$A$3:$D$102,4,FALSE)=VLOOKUP($D65,Encontros!$A$5:$C$104,3,FALSE),"OK","Conferir turma"),"Conferir códigos")))</f>
        <v/>
      </c>
    </row>
    <row r="66">
      <c r="A66" s="11" t="n"/>
      <c r="B66" s="11" t="n"/>
      <c r="C66" s="6">
        <f>IF($B66="","",IFERROR(VLOOKUP($B66,Participantes!$A$3:$B$102,2,FALSE),""))</f>
        <v/>
      </c>
      <c r="D66" s="11" t="n"/>
      <c r="E66" s="31">
        <f>IF($D66="","",IFERROR(VLOOKUP($D66,Encontros!$A$5:$B$104,2,FALSE),""))</f>
        <v/>
      </c>
      <c r="F66" s="5">
        <f>IF($D66="","",IFERROR(VLOOKUP($D66,Encontros!$A$5:$C$104,3,FALSE),""))</f>
        <v/>
      </c>
      <c r="G66" s="11" t="n"/>
      <c r="H66" s="19" t="n"/>
      <c r="I66" s="5">
        <f>IF(OR($B66="",$D66=""),"",IF(COUNTIFS($B$3:$B$102,$B66,$D$3:$D$102,$D66)&gt;1,"Conferir duplicidade",IFERROR(IF(VLOOKUP($B66,Participantes!$A$3:$D$102,4,FALSE)=VLOOKUP($D66,Encontros!$A$5:$C$104,3,FALSE),"OK","Conferir turma"),"Conferir códigos")))</f>
        <v/>
      </c>
    </row>
    <row r="67">
      <c r="A67" s="11" t="n"/>
      <c r="B67" s="11" t="n"/>
      <c r="C67" s="9">
        <f>IF($B67="","",IFERROR(VLOOKUP($B67,Participantes!$A$3:$B$102,2,FALSE),""))</f>
        <v/>
      </c>
      <c r="D67" s="11" t="n"/>
      <c r="E67" s="30">
        <f>IF($D67="","",IFERROR(VLOOKUP($D67,Encontros!$A$5:$B$104,2,FALSE),""))</f>
        <v/>
      </c>
      <c r="F67" s="8">
        <f>IF($D67="","",IFERROR(VLOOKUP($D67,Encontros!$A$5:$C$104,3,FALSE),""))</f>
        <v/>
      </c>
      <c r="G67" s="11" t="n"/>
      <c r="H67" s="19" t="n"/>
      <c r="I67" s="8">
        <f>IF(OR($B67="",$D67=""),"",IF(COUNTIFS($B$3:$B$102,$B67,$D$3:$D$102,$D67)&gt;1,"Conferir duplicidade",IFERROR(IF(VLOOKUP($B67,Participantes!$A$3:$D$102,4,FALSE)=VLOOKUP($D67,Encontros!$A$5:$C$104,3,FALSE),"OK","Conferir turma"),"Conferir códigos")))</f>
        <v/>
      </c>
    </row>
    <row r="68">
      <c r="A68" s="11" t="n"/>
      <c r="B68" s="11" t="n"/>
      <c r="C68" s="6">
        <f>IF($B68="","",IFERROR(VLOOKUP($B68,Participantes!$A$3:$B$102,2,FALSE),""))</f>
        <v/>
      </c>
      <c r="D68" s="11" t="n"/>
      <c r="E68" s="31">
        <f>IF($D68="","",IFERROR(VLOOKUP($D68,Encontros!$A$5:$B$104,2,FALSE),""))</f>
        <v/>
      </c>
      <c r="F68" s="5">
        <f>IF($D68="","",IFERROR(VLOOKUP($D68,Encontros!$A$5:$C$104,3,FALSE),""))</f>
        <v/>
      </c>
      <c r="G68" s="11" t="n"/>
      <c r="H68" s="19" t="n"/>
      <c r="I68" s="5">
        <f>IF(OR($B68="",$D68=""),"",IF(COUNTIFS($B$3:$B$102,$B68,$D$3:$D$102,$D68)&gt;1,"Conferir duplicidade",IFERROR(IF(VLOOKUP($B68,Participantes!$A$3:$D$102,4,FALSE)=VLOOKUP($D68,Encontros!$A$5:$C$104,3,FALSE),"OK","Conferir turma"),"Conferir códigos")))</f>
        <v/>
      </c>
    </row>
    <row r="69">
      <c r="A69" s="11" t="n"/>
      <c r="B69" s="11" t="n"/>
      <c r="C69" s="9">
        <f>IF($B69="","",IFERROR(VLOOKUP($B69,Participantes!$A$3:$B$102,2,FALSE),""))</f>
        <v/>
      </c>
      <c r="D69" s="11" t="n"/>
      <c r="E69" s="30">
        <f>IF($D69="","",IFERROR(VLOOKUP($D69,Encontros!$A$5:$B$104,2,FALSE),""))</f>
        <v/>
      </c>
      <c r="F69" s="8">
        <f>IF($D69="","",IFERROR(VLOOKUP($D69,Encontros!$A$5:$C$104,3,FALSE),""))</f>
        <v/>
      </c>
      <c r="G69" s="11" t="n"/>
      <c r="H69" s="19" t="n"/>
      <c r="I69" s="8">
        <f>IF(OR($B69="",$D69=""),"",IF(COUNTIFS($B$3:$B$102,$B69,$D$3:$D$102,$D69)&gt;1,"Conferir duplicidade",IFERROR(IF(VLOOKUP($B69,Participantes!$A$3:$D$102,4,FALSE)=VLOOKUP($D69,Encontros!$A$5:$C$104,3,FALSE),"OK","Conferir turma"),"Conferir códigos")))</f>
        <v/>
      </c>
    </row>
    <row r="70">
      <c r="A70" s="11" t="n"/>
      <c r="B70" s="11" t="n"/>
      <c r="C70" s="6">
        <f>IF($B70="","",IFERROR(VLOOKUP($B70,Participantes!$A$3:$B$102,2,FALSE),""))</f>
        <v/>
      </c>
      <c r="D70" s="11" t="n"/>
      <c r="E70" s="31">
        <f>IF($D70="","",IFERROR(VLOOKUP($D70,Encontros!$A$5:$B$104,2,FALSE),""))</f>
        <v/>
      </c>
      <c r="F70" s="5">
        <f>IF($D70="","",IFERROR(VLOOKUP($D70,Encontros!$A$5:$C$104,3,FALSE),""))</f>
        <v/>
      </c>
      <c r="G70" s="11" t="n"/>
      <c r="H70" s="19" t="n"/>
      <c r="I70" s="5">
        <f>IF(OR($B70="",$D70=""),"",IF(COUNTIFS($B$3:$B$102,$B70,$D$3:$D$102,$D70)&gt;1,"Conferir duplicidade",IFERROR(IF(VLOOKUP($B70,Participantes!$A$3:$D$102,4,FALSE)=VLOOKUP($D70,Encontros!$A$5:$C$104,3,FALSE),"OK","Conferir turma"),"Conferir códigos")))</f>
        <v/>
      </c>
    </row>
    <row r="71">
      <c r="A71" s="11" t="n"/>
      <c r="B71" s="11" t="n"/>
      <c r="C71" s="9">
        <f>IF($B71="","",IFERROR(VLOOKUP($B71,Participantes!$A$3:$B$102,2,FALSE),""))</f>
        <v/>
      </c>
      <c r="D71" s="11" t="n"/>
      <c r="E71" s="30">
        <f>IF($D71="","",IFERROR(VLOOKUP($D71,Encontros!$A$5:$B$104,2,FALSE),""))</f>
        <v/>
      </c>
      <c r="F71" s="8">
        <f>IF($D71="","",IFERROR(VLOOKUP($D71,Encontros!$A$5:$C$104,3,FALSE),""))</f>
        <v/>
      </c>
      <c r="G71" s="11" t="n"/>
      <c r="H71" s="19" t="n"/>
      <c r="I71" s="8">
        <f>IF(OR($B71="",$D71=""),"",IF(COUNTIFS($B$3:$B$102,$B71,$D$3:$D$102,$D71)&gt;1,"Conferir duplicidade",IFERROR(IF(VLOOKUP($B71,Participantes!$A$3:$D$102,4,FALSE)=VLOOKUP($D71,Encontros!$A$5:$C$104,3,FALSE),"OK","Conferir turma"),"Conferir códigos")))</f>
        <v/>
      </c>
    </row>
    <row r="72">
      <c r="A72" s="11" t="n"/>
      <c r="B72" s="11" t="n"/>
      <c r="C72" s="6">
        <f>IF($B72="","",IFERROR(VLOOKUP($B72,Participantes!$A$3:$B$102,2,FALSE),""))</f>
        <v/>
      </c>
      <c r="D72" s="11" t="n"/>
      <c r="E72" s="31">
        <f>IF($D72="","",IFERROR(VLOOKUP($D72,Encontros!$A$5:$B$104,2,FALSE),""))</f>
        <v/>
      </c>
      <c r="F72" s="5">
        <f>IF($D72="","",IFERROR(VLOOKUP($D72,Encontros!$A$5:$C$104,3,FALSE),""))</f>
        <v/>
      </c>
      <c r="G72" s="11" t="n"/>
      <c r="H72" s="19" t="n"/>
      <c r="I72" s="5">
        <f>IF(OR($B72="",$D72=""),"",IF(COUNTIFS($B$3:$B$102,$B72,$D$3:$D$102,$D72)&gt;1,"Conferir duplicidade",IFERROR(IF(VLOOKUP($B72,Participantes!$A$3:$D$102,4,FALSE)=VLOOKUP($D72,Encontros!$A$5:$C$104,3,FALSE),"OK","Conferir turma"),"Conferir códigos")))</f>
        <v/>
      </c>
    </row>
    <row r="73">
      <c r="A73" s="11" t="n"/>
      <c r="B73" s="11" t="n"/>
      <c r="C73" s="9">
        <f>IF($B73="","",IFERROR(VLOOKUP($B73,Participantes!$A$3:$B$102,2,FALSE),""))</f>
        <v/>
      </c>
      <c r="D73" s="11" t="n"/>
      <c r="E73" s="30">
        <f>IF($D73="","",IFERROR(VLOOKUP($D73,Encontros!$A$5:$B$104,2,FALSE),""))</f>
        <v/>
      </c>
      <c r="F73" s="8">
        <f>IF($D73="","",IFERROR(VLOOKUP($D73,Encontros!$A$5:$C$104,3,FALSE),""))</f>
        <v/>
      </c>
      <c r="G73" s="11" t="n"/>
      <c r="H73" s="19" t="n"/>
      <c r="I73" s="8">
        <f>IF(OR($B73="",$D73=""),"",IF(COUNTIFS($B$3:$B$102,$B73,$D$3:$D$102,$D73)&gt;1,"Conferir duplicidade",IFERROR(IF(VLOOKUP($B73,Participantes!$A$3:$D$102,4,FALSE)=VLOOKUP($D73,Encontros!$A$5:$C$104,3,FALSE),"OK","Conferir turma"),"Conferir códigos")))</f>
        <v/>
      </c>
    </row>
    <row r="74">
      <c r="A74" s="11" t="n"/>
      <c r="B74" s="11" t="n"/>
      <c r="C74" s="6">
        <f>IF($B74="","",IFERROR(VLOOKUP($B74,Participantes!$A$3:$B$102,2,FALSE),""))</f>
        <v/>
      </c>
      <c r="D74" s="11" t="n"/>
      <c r="E74" s="31">
        <f>IF($D74="","",IFERROR(VLOOKUP($D74,Encontros!$A$5:$B$104,2,FALSE),""))</f>
        <v/>
      </c>
      <c r="F74" s="5">
        <f>IF($D74="","",IFERROR(VLOOKUP($D74,Encontros!$A$5:$C$104,3,FALSE),""))</f>
        <v/>
      </c>
      <c r="G74" s="11" t="n"/>
      <c r="H74" s="19" t="n"/>
      <c r="I74" s="5">
        <f>IF(OR($B74="",$D74=""),"",IF(COUNTIFS($B$3:$B$102,$B74,$D$3:$D$102,$D74)&gt;1,"Conferir duplicidade",IFERROR(IF(VLOOKUP($B74,Participantes!$A$3:$D$102,4,FALSE)=VLOOKUP($D74,Encontros!$A$5:$C$104,3,FALSE),"OK","Conferir turma"),"Conferir códigos")))</f>
        <v/>
      </c>
    </row>
    <row r="75">
      <c r="A75" s="11" t="n"/>
      <c r="B75" s="11" t="n"/>
      <c r="C75" s="9">
        <f>IF($B75="","",IFERROR(VLOOKUP($B75,Participantes!$A$3:$B$102,2,FALSE),""))</f>
        <v/>
      </c>
      <c r="D75" s="11" t="n"/>
      <c r="E75" s="30">
        <f>IF($D75="","",IFERROR(VLOOKUP($D75,Encontros!$A$5:$B$104,2,FALSE),""))</f>
        <v/>
      </c>
      <c r="F75" s="8">
        <f>IF($D75="","",IFERROR(VLOOKUP($D75,Encontros!$A$5:$C$104,3,FALSE),""))</f>
        <v/>
      </c>
      <c r="G75" s="11" t="n"/>
      <c r="H75" s="19" t="n"/>
      <c r="I75" s="8">
        <f>IF(OR($B75="",$D75=""),"",IF(COUNTIFS($B$3:$B$102,$B75,$D$3:$D$102,$D75)&gt;1,"Conferir duplicidade",IFERROR(IF(VLOOKUP($B75,Participantes!$A$3:$D$102,4,FALSE)=VLOOKUP($D75,Encontros!$A$5:$C$104,3,FALSE),"OK","Conferir turma"),"Conferir códigos")))</f>
        <v/>
      </c>
    </row>
    <row r="76">
      <c r="A76" s="11" t="n"/>
      <c r="B76" s="11" t="n"/>
      <c r="C76" s="6">
        <f>IF($B76="","",IFERROR(VLOOKUP($B76,Participantes!$A$3:$B$102,2,FALSE),""))</f>
        <v/>
      </c>
      <c r="D76" s="11" t="n"/>
      <c r="E76" s="31">
        <f>IF($D76="","",IFERROR(VLOOKUP($D76,Encontros!$A$5:$B$104,2,FALSE),""))</f>
        <v/>
      </c>
      <c r="F76" s="5">
        <f>IF($D76="","",IFERROR(VLOOKUP($D76,Encontros!$A$5:$C$104,3,FALSE),""))</f>
        <v/>
      </c>
      <c r="G76" s="11" t="n"/>
      <c r="H76" s="19" t="n"/>
      <c r="I76" s="5">
        <f>IF(OR($B76="",$D76=""),"",IF(COUNTIFS($B$3:$B$102,$B76,$D$3:$D$102,$D76)&gt;1,"Conferir duplicidade",IFERROR(IF(VLOOKUP($B76,Participantes!$A$3:$D$102,4,FALSE)=VLOOKUP($D76,Encontros!$A$5:$C$104,3,FALSE),"OK","Conferir turma"),"Conferir códigos")))</f>
        <v/>
      </c>
    </row>
    <row r="77">
      <c r="A77" s="11" t="n"/>
      <c r="B77" s="11" t="n"/>
      <c r="C77" s="9">
        <f>IF($B77="","",IFERROR(VLOOKUP($B77,Participantes!$A$3:$B$102,2,FALSE),""))</f>
        <v/>
      </c>
      <c r="D77" s="11" t="n"/>
      <c r="E77" s="30">
        <f>IF($D77="","",IFERROR(VLOOKUP($D77,Encontros!$A$5:$B$104,2,FALSE),""))</f>
        <v/>
      </c>
      <c r="F77" s="8">
        <f>IF($D77="","",IFERROR(VLOOKUP($D77,Encontros!$A$5:$C$104,3,FALSE),""))</f>
        <v/>
      </c>
      <c r="G77" s="11" t="n"/>
      <c r="H77" s="19" t="n"/>
      <c r="I77" s="8">
        <f>IF(OR($B77="",$D77=""),"",IF(COUNTIFS($B$3:$B$102,$B77,$D$3:$D$102,$D77)&gt;1,"Conferir duplicidade",IFERROR(IF(VLOOKUP($B77,Participantes!$A$3:$D$102,4,FALSE)=VLOOKUP($D77,Encontros!$A$5:$C$104,3,FALSE),"OK","Conferir turma"),"Conferir códigos")))</f>
        <v/>
      </c>
    </row>
    <row r="78">
      <c r="A78" s="11" t="n"/>
      <c r="B78" s="11" t="n"/>
      <c r="C78" s="6">
        <f>IF($B78="","",IFERROR(VLOOKUP($B78,Participantes!$A$3:$B$102,2,FALSE),""))</f>
        <v/>
      </c>
      <c r="D78" s="11" t="n"/>
      <c r="E78" s="31">
        <f>IF($D78="","",IFERROR(VLOOKUP($D78,Encontros!$A$5:$B$104,2,FALSE),""))</f>
        <v/>
      </c>
      <c r="F78" s="5">
        <f>IF($D78="","",IFERROR(VLOOKUP($D78,Encontros!$A$5:$C$104,3,FALSE),""))</f>
        <v/>
      </c>
      <c r="G78" s="11" t="n"/>
      <c r="H78" s="19" t="n"/>
      <c r="I78" s="5">
        <f>IF(OR($B78="",$D78=""),"",IF(COUNTIFS($B$3:$B$102,$B78,$D$3:$D$102,$D78)&gt;1,"Conferir duplicidade",IFERROR(IF(VLOOKUP($B78,Participantes!$A$3:$D$102,4,FALSE)=VLOOKUP($D78,Encontros!$A$5:$C$104,3,FALSE),"OK","Conferir turma"),"Conferir códigos")))</f>
        <v/>
      </c>
    </row>
    <row r="79">
      <c r="A79" s="11" t="n"/>
      <c r="B79" s="11" t="n"/>
      <c r="C79" s="9">
        <f>IF($B79="","",IFERROR(VLOOKUP($B79,Participantes!$A$3:$B$102,2,FALSE),""))</f>
        <v/>
      </c>
      <c r="D79" s="11" t="n"/>
      <c r="E79" s="30">
        <f>IF($D79="","",IFERROR(VLOOKUP($D79,Encontros!$A$5:$B$104,2,FALSE),""))</f>
        <v/>
      </c>
      <c r="F79" s="8">
        <f>IF($D79="","",IFERROR(VLOOKUP($D79,Encontros!$A$5:$C$104,3,FALSE),""))</f>
        <v/>
      </c>
      <c r="G79" s="11" t="n"/>
      <c r="H79" s="19" t="n"/>
      <c r="I79" s="8">
        <f>IF(OR($B79="",$D79=""),"",IF(COUNTIFS($B$3:$B$102,$B79,$D$3:$D$102,$D79)&gt;1,"Conferir duplicidade",IFERROR(IF(VLOOKUP($B79,Participantes!$A$3:$D$102,4,FALSE)=VLOOKUP($D79,Encontros!$A$5:$C$104,3,FALSE),"OK","Conferir turma"),"Conferir códigos")))</f>
        <v/>
      </c>
    </row>
    <row r="80">
      <c r="A80" s="11" t="n"/>
      <c r="B80" s="11" t="n"/>
      <c r="C80" s="6">
        <f>IF($B80="","",IFERROR(VLOOKUP($B80,Participantes!$A$3:$B$102,2,FALSE),""))</f>
        <v/>
      </c>
      <c r="D80" s="11" t="n"/>
      <c r="E80" s="31">
        <f>IF($D80="","",IFERROR(VLOOKUP($D80,Encontros!$A$5:$B$104,2,FALSE),""))</f>
        <v/>
      </c>
      <c r="F80" s="5">
        <f>IF($D80="","",IFERROR(VLOOKUP($D80,Encontros!$A$5:$C$104,3,FALSE),""))</f>
        <v/>
      </c>
      <c r="G80" s="11" t="n"/>
      <c r="H80" s="19" t="n"/>
      <c r="I80" s="5">
        <f>IF(OR($B80="",$D80=""),"",IF(COUNTIFS($B$3:$B$102,$B80,$D$3:$D$102,$D80)&gt;1,"Conferir duplicidade",IFERROR(IF(VLOOKUP($B80,Participantes!$A$3:$D$102,4,FALSE)=VLOOKUP($D80,Encontros!$A$5:$C$104,3,FALSE),"OK","Conferir turma"),"Conferir códigos")))</f>
        <v/>
      </c>
    </row>
    <row r="81">
      <c r="A81" s="11" t="n"/>
      <c r="B81" s="11" t="n"/>
      <c r="C81" s="9">
        <f>IF($B81="","",IFERROR(VLOOKUP($B81,Participantes!$A$3:$B$102,2,FALSE),""))</f>
        <v/>
      </c>
      <c r="D81" s="11" t="n"/>
      <c r="E81" s="30">
        <f>IF($D81="","",IFERROR(VLOOKUP($D81,Encontros!$A$5:$B$104,2,FALSE),""))</f>
        <v/>
      </c>
      <c r="F81" s="8">
        <f>IF($D81="","",IFERROR(VLOOKUP($D81,Encontros!$A$5:$C$104,3,FALSE),""))</f>
        <v/>
      </c>
      <c r="G81" s="11" t="n"/>
      <c r="H81" s="19" t="n"/>
      <c r="I81" s="8">
        <f>IF(OR($B81="",$D81=""),"",IF(COUNTIFS($B$3:$B$102,$B81,$D$3:$D$102,$D81)&gt;1,"Conferir duplicidade",IFERROR(IF(VLOOKUP($B81,Participantes!$A$3:$D$102,4,FALSE)=VLOOKUP($D81,Encontros!$A$5:$C$104,3,FALSE),"OK","Conferir turma"),"Conferir códigos")))</f>
        <v/>
      </c>
    </row>
    <row r="82">
      <c r="A82" s="11" t="n"/>
      <c r="B82" s="11" t="n"/>
      <c r="C82" s="6">
        <f>IF($B82="","",IFERROR(VLOOKUP($B82,Participantes!$A$3:$B$102,2,FALSE),""))</f>
        <v/>
      </c>
      <c r="D82" s="11" t="n"/>
      <c r="E82" s="31">
        <f>IF($D82="","",IFERROR(VLOOKUP($D82,Encontros!$A$5:$B$104,2,FALSE),""))</f>
        <v/>
      </c>
      <c r="F82" s="5">
        <f>IF($D82="","",IFERROR(VLOOKUP($D82,Encontros!$A$5:$C$104,3,FALSE),""))</f>
        <v/>
      </c>
      <c r="G82" s="11" t="n"/>
      <c r="H82" s="19" t="n"/>
      <c r="I82" s="5">
        <f>IF(OR($B82="",$D82=""),"",IF(COUNTIFS($B$3:$B$102,$B82,$D$3:$D$102,$D82)&gt;1,"Conferir duplicidade",IFERROR(IF(VLOOKUP($B82,Participantes!$A$3:$D$102,4,FALSE)=VLOOKUP($D82,Encontros!$A$5:$C$104,3,FALSE),"OK","Conferir turma"),"Conferir códigos")))</f>
        <v/>
      </c>
    </row>
    <row r="83">
      <c r="A83" s="11" t="n"/>
      <c r="B83" s="11" t="n"/>
      <c r="C83" s="9">
        <f>IF($B83="","",IFERROR(VLOOKUP($B83,Participantes!$A$3:$B$102,2,FALSE),""))</f>
        <v/>
      </c>
      <c r="D83" s="11" t="n"/>
      <c r="E83" s="30">
        <f>IF($D83="","",IFERROR(VLOOKUP($D83,Encontros!$A$5:$B$104,2,FALSE),""))</f>
        <v/>
      </c>
      <c r="F83" s="8">
        <f>IF($D83="","",IFERROR(VLOOKUP($D83,Encontros!$A$5:$C$104,3,FALSE),""))</f>
        <v/>
      </c>
      <c r="G83" s="11" t="n"/>
      <c r="H83" s="19" t="n"/>
      <c r="I83" s="8">
        <f>IF(OR($B83="",$D83=""),"",IF(COUNTIFS($B$3:$B$102,$B83,$D$3:$D$102,$D83)&gt;1,"Conferir duplicidade",IFERROR(IF(VLOOKUP($B83,Participantes!$A$3:$D$102,4,FALSE)=VLOOKUP($D83,Encontros!$A$5:$C$104,3,FALSE),"OK","Conferir turma"),"Conferir códigos")))</f>
        <v/>
      </c>
    </row>
    <row r="84">
      <c r="A84" s="11" t="n"/>
      <c r="B84" s="11" t="n"/>
      <c r="C84" s="6">
        <f>IF($B84="","",IFERROR(VLOOKUP($B84,Participantes!$A$3:$B$102,2,FALSE),""))</f>
        <v/>
      </c>
      <c r="D84" s="11" t="n"/>
      <c r="E84" s="31">
        <f>IF($D84="","",IFERROR(VLOOKUP($D84,Encontros!$A$5:$B$104,2,FALSE),""))</f>
        <v/>
      </c>
      <c r="F84" s="5">
        <f>IF($D84="","",IFERROR(VLOOKUP($D84,Encontros!$A$5:$C$104,3,FALSE),""))</f>
        <v/>
      </c>
      <c r="G84" s="11" t="n"/>
      <c r="H84" s="19" t="n"/>
      <c r="I84" s="5">
        <f>IF(OR($B84="",$D84=""),"",IF(COUNTIFS($B$3:$B$102,$B84,$D$3:$D$102,$D84)&gt;1,"Conferir duplicidade",IFERROR(IF(VLOOKUP($B84,Participantes!$A$3:$D$102,4,FALSE)=VLOOKUP($D84,Encontros!$A$5:$C$104,3,FALSE),"OK","Conferir turma"),"Conferir códigos")))</f>
        <v/>
      </c>
    </row>
    <row r="85">
      <c r="A85" s="11" t="n"/>
      <c r="B85" s="11" t="n"/>
      <c r="C85" s="9">
        <f>IF($B85="","",IFERROR(VLOOKUP($B85,Participantes!$A$3:$B$102,2,FALSE),""))</f>
        <v/>
      </c>
      <c r="D85" s="11" t="n"/>
      <c r="E85" s="30">
        <f>IF($D85="","",IFERROR(VLOOKUP($D85,Encontros!$A$5:$B$104,2,FALSE),""))</f>
        <v/>
      </c>
      <c r="F85" s="8">
        <f>IF($D85="","",IFERROR(VLOOKUP($D85,Encontros!$A$5:$C$104,3,FALSE),""))</f>
        <v/>
      </c>
      <c r="G85" s="11" t="n"/>
      <c r="H85" s="19" t="n"/>
      <c r="I85" s="8">
        <f>IF(OR($B85="",$D85=""),"",IF(COUNTIFS($B$3:$B$102,$B85,$D$3:$D$102,$D85)&gt;1,"Conferir duplicidade",IFERROR(IF(VLOOKUP($B85,Participantes!$A$3:$D$102,4,FALSE)=VLOOKUP($D85,Encontros!$A$5:$C$104,3,FALSE),"OK","Conferir turma"),"Conferir códigos")))</f>
        <v/>
      </c>
    </row>
    <row r="86">
      <c r="A86" s="11" t="n"/>
      <c r="B86" s="11" t="n"/>
      <c r="C86" s="6">
        <f>IF($B86="","",IFERROR(VLOOKUP($B86,Participantes!$A$3:$B$102,2,FALSE),""))</f>
        <v/>
      </c>
      <c r="D86" s="11" t="n"/>
      <c r="E86" s="31">
        <f>IF($D86="","",IFERROR(VLOOKUP($D86,Encontros!$A$5:$B$104,2,FALSE),""))</f>
        <v/>
      </c>
      <c r="F86" s="5">
        <f>IF($D86="","",IFERROR(VLOOKUP($D86,Encontros!$A$5:$C$104,3,FALSE),""))</f>
        <v/>
      </c>
      <c r="G86" s="11" t="n"/>
      <c r="H86" s="19" t="n"/>
      <c r="I86" s="5">
        <f>IF(OR($B86="",$D86=""),"",IF(COUNTIFS($B$3:$B$102,$B86,$D$3:$D$102,$D86)&gt;1,"Conferir duplicidade",IFERROR(IF(VLOOKUP($B86,Participantes!$A$3:$D$102,4,FALSE)=VLOOKUP($D86,Encontros!$A$5:$C$104,3,FALSE),"OK","Conferir turma"),"Conferir códigos")))</f>
        <v/>
      </c>
    </row>
    <row r="87">
      <c r="A87" s="11" t="n"/>
      <c r="B87" s="11" t="n"/>
      <c r="C87" s="9">
        <f>IF($B87="","",IFERROR(VLOOKUP($B87,Participantes!$A$3:$B$102,2,FALSE),""))</f>
        <v/>
      </c>
      <c r="D87" s="11" t="n"/>
      <c r="E87" s="30">
        <f>IF($D87="","",IFERROR(VLOOKUP($D87,Encontros!$A$5:$B$104,2,FALSE),""))</f>
        <v/>
      </c>
      <c r="F87" s="8">
        <f>IF($D87="","",IFERROR(VLOOKUP($D87,Encontros!$A$5:$C$104,3,FALSE),""))</f>
        <v/>
      </c>
      <c r="G87" s="11" t="n"/>
      <c r="H87" s="19" t="n"/>
      <c r="I87" s="8">
        <f>IF(OR($B87="",$D87=""),"",IF(COUNTIFS($B$3:$B$102,$B87,$D$3:$D$102,$D87)&gt;1,"Conferir duplicidade",IFERROR(IF(VLOOKUP($B87,Participantes!$A$3:$D$102,4,FALSE)=VLOOKUP($D87,Encontros!$A$5:$C$104,3,FALSE),"OK","Conferir turma"),"Conferir códigos")))</f>
        <v/>
      </c>
    </row>
    <row r="88">
      <c r="A88" s="11" t="n"/>
      <c r="B88" s="11" t="n"/>
      <c r="C88" s="6">
        <f>IF($B88="","",IFERROR(VLOOKUP($B88,Participantes!$A$3:$B$102,2,FALSE),""))</f>
        <v/>
      </c>
      <c r="D88" s="11" t="n"/>
      <c r="E88" s="31">
        <f>IF($D88="","",IFERROR(VLOOKUP($D88,Encontros!$A$5:$B$104,2,FALSE),""))</f>
        <v/>
      </c>
      <c r="F88" s="5">
        <f>IF($D88="","",IFERROR(VLOOKUP($D88,Encontros!$A$5:$C$104,3,FALSE),""))</f>
        <v/>
      </c>
      <c r="G88" s="11" t="n"/>
      <c r="H88" s="19" t="n"/>
      <c r="I88" s="5">
        <f>IF(OR($B88="",$D88=""),"",IF(COUNTIFS($B$3:$B$102,$B88,$D$3:$D$102,$D88)&gt;1,"Conferir duplicidade",IFERROR(IF(VLOOKUP($B88,Participantes!$A$3:$D$102,4,FALSE)=VLOOKUP($D88,Encontros!$A$5:$C$104,3,FALSE),"OK","Conferir turma"),"Conferir códigos")))</f>
        <v/>
      </c>
    </row>
    <row r="89">
      <c r="A89" s="11" t="n"/>
      <c r="B89" s="11" t="n"/>
      <c r="C89" s="9">
        <f>IF($B89="","",IFERROR(VLOOKUP($B89,Participantes!$A$3:$B$102,2,FALSE),""))</f>
        <v/>
      </c>
      <c r="D89" s="11" t="n"/>
      <c r="E89" s="30">
        <f>IF($D89="","",IFERROR(VLOOKUP($D89,Encontros!$A$5:$B$104,2,FALSE),""))</f>
        <v/>
      </c>
      <c r="F89" s="8">
        <f>IF($D89="","",IFERROR(VLOOKUP($D89,Encontros!$A$5:$C$104,3,FALSE),""))</f>
        <v/>
      </c>
      <c r="G89" s="11" t="n"/>
      <c r="H89" s="19" t="n"/>
      <c r="I89" s="8">
        <f>IF(OR($B89="",$D89=""),"",IF(COUNTIFS($B$3:$B$102,$B89,$D$3:$D$102,$D89)&gt;1,"Conferir duplicidade",IFERROR(IF(VLOOKUP($B89,Participantes!$A$3:$D$102,4,FALSE)=VLOOKUP($D89,Encontros!$A$5:$C$104,3,FALSE),"OK","Conferir turma"),"Conferir códigos")))</f>
        <v/>
      </c>
    </row>
    <row r="90">
      <c r="A90" s="11" t="n"/>
      <c r="B90" s="11" t="n"/>
      <c r="C90" s="6">
        <f>IF($B90="","",IFERROR(VLOOKUP($B90,Participantes!$A$3:$B$102,2,FALSE),""))</f>
        <v/>
      </c>
      <c r="D90" s="11" t="n"/>
      <c r="E90" s="31">
        <f>IF($D90="","",IFERROR(VLOOKUP($D90,Encontros!$A$5:$B$104,2,FALSE),""))</f>
        <v/>
      </c>
      <c r="F90" s="5">
        <f>IF($D90="","",IFERROR(VLOOKUP($D90,Encontros!$A$5:$C$104,3,FALSE),""))</f>
        <v/>
      </c>
      <c r="G90" s="11" t="n"/>
      <c r="H90" s="19" t="n"/>
      <c r="I90" s="5">
        <f>IF(OR($B90="",$D90=""),"",IF(COUNTIFS($B$3:$B$102,$B90,$D$3:$D$102,$D90)&gt;1,"Conferir duplicidade",IFERROR(IF(VLOOKUP($B90,Participantes!$A$3:$D$102,4,FALSE)=VLOOKUP($D90,Encontros!$A$5:$C$104,3,FALSE),"OK","Conferir turma"),"Conferir códigos")))</f>
        <v/>
      </c>
    </row>
    <row r="91">
      <c r="A91" s="11" t="n"/>
      <c r="B91" s="11" t="n"/>
      <c r="C91" s="9">
        <f>IF($B91="","",IFERROR(VLOOKUP($B91,Participantes!$A$3:$B$102,2,FALSE),""))</f>
        <v/>
      </c>
      <c r="D91" s="11" t="n"/>
      <c r="E91" s="30">
        <f>IF($D91="","",IFERROR(VLOOKUP($D91,Encontros!$A$5:$B$104,2,FALSE),""))</f>
        <v/>
      </c>
      <c r="F91" s="8">
        <f>IF($D91="","",IFERROR(VLOOKUP($D91,Encontros!$A$5:$C$104,3,FALSE),""))</f>
        <v/>
      </c>
      <c r="G91" s="11" t="n"/>
      <c r="H91" s="19" t="n"/>
      <c r="I91" s="8">
        <f>IF(OR($B91="",$D91=""),"",IF(COUNTIFS($B$3:$B$102,$B91,$D$3:$D$102,$D91)&gt;1,"Conferir duplicidade",IFERROR(IF(VLOOKUP($B91,Participantes!$A$3:$D$102,4,FALSE)=VLOOKUP($D91,Encontros!$A$5:$C$104,3,FALSE),"OK","Conferir turma"),"Conferir códigos")))</f>
        <v/>
      </c>
    </row>
    <row r="92">
      <c r="A92" s="11" t="n"/>
      <c r="B92" s="11" t="n"/>
      <c r="C92" s="6">
        <f>IF($B92="","",IFERROR(VLOOKUP($B92,Participantes!$A$3:$B$102,2,FALSE),""))</f>
        <v/>
      </c>
      <c r="D92" s="11" t="n"/>
      <c r="E92" s="31">
        <f>IF($D92="","",IFERROR(VLOOKUP($D92,Encontros!$A$5:$B$104,2,FALSE),""))</f>
        <v/>
      </c>
      <c r="F92" s="5">
        <f>IF($D92="","",IFERROR(VLOOKUP($D92,Encontros!$A$5:$C$104,3,FALSE),""))</f>
        <v/>
      </c>
      <c r="G92" s="11" t="n"/>
      <c r="H92" s="19" t="n"/>
      <c r="I92" s="5">
        <f>IF(OR($B92="",$D92=""),"",IF(COUNTIFS($B$3:$B$102,$B92,$D$3:$D$102,$D92)&gt;1,"Conferir duplicidade",IFERROR(IF(VLOOKUP($B92,Participantes!$A$3:$D$102,4,FALSE)=VLOOKUP($D92,Encontros!$A$5:$C$104,3,FALSE),"OK","Conferir turma"),"Conferir códigos")))</f>
        <v/>
      </c>
    </row>
    <row r="93">
      <c r="A93" s="11" t="n"/>
      <c r="B93" s="11" t="n"/>
      <c r="C93" s="9">
        <f>IF($B93="","",IFERROR(VLOOKUP($B93,Participantes!$A$3:$B$102,2,FALSE),""))</f>
        <v/>
      </c>
      <c r="D93" s="11" t="n"/>
      <c r="E93" s="30">
        <f>IF($D93="","",IFERROR(VLOOKUP($D93,Encontros!$A$5:$B$104,2,FALSE),""))</f>
        <v/>
      </c>
      <c r="F93" s="8">
        <f>IF($D93="","",IFERROR(VLOOKUP($D93,Encontros!$A$5:$C$104,3,FALSE),""))</f>
        <v/>
      </c>
      <c r="G93" s="11" t="n"/>
      <c r="H93" s="19" t="n"/>
      <c r="I93" s="8">
        <f>IF(OR($B93="",$D93=""),"",IF(COUNTIFS($B$3:$B$102,$B93,$D$3:$D$102,$D93)&gt;1,"Conferir duplicidade",IFERROR(IF(VLOOKUP($B93,Participantes!$A$3:$D$102,4,FALSE)=VLOOKUP($D93,Encontros!$A$5:$C$104,3,FALSE),"OK","Conferir turma"),"Conferir códigos")))</f>
        <v/>
      </c>
    </row>
    <row r="94">
      <c r="A94" s="11" t="n"/>
      <c r="B94" s="11" t="n"/>
      <c r="C94" s="6">
        <f>IF($B94="","",IFERROR(VLOOKUP($B94,Participantes!$A$3:$B$102,2,FALSE),""))</f>
        <v/>
      </c>
      <c r="D94" s="11" t="n"/>
      <c r="E94" s="31">
        <f>IF($D94="","",IFERROR(VLOOKUP($D94,Encontros!$A$5:$B$104,2,FALSE),""))</f>
        <v/>
      </c>
      <c r="F94" s="5">
        <f>IF($D94="","",IFERROR(VLOOKUP($D94,Encontros!$A$5:$C$104,3,FALSE),""))</f>
        <v/>
      </c>
      <c r="G94" s="11" t="n"/>
      <c r="H94" s="19" t="n"/>
      <c r="I94" s="5">
        <f>IF(OR($B94="",$D94=""),"",IF(COUNTIFS($B$3:$B$102,$B94,$D$3:$D$102,$D94)&gt;1,"Conferir duplicidade",IFERROR(IF(VLOOKUP($B94,Participantes!$A$3:$D$102,4,FALSE)=VLOOKUP($D94,Encontros!$A$5:$C$104,3,FALSE),"OK","Conferir turma"),"Conferir códigos")))</f>
        <v/>
      </c>
    </row>
    <row r="95">
      <c r="A95" s="11" t="n"/>
      <c r="B95" s="11" t="n"/>
      <c r="C95" s="9">
        <f>IF($B95="","",IFERROR(VLOOKUP($B95,Participantes!$A$3:$B$102,2,FALSE),""))</f>
        <v/>
      </c>
      <c r="D95" s="11" t="n"/>
      <c r="E95" s="30">
        <f>IF($D95="","",IFERROR(VLOOKUP($D95,Encontros!$A$5:$B$104,2,FALSE),""))</f>
        <v/>
      </c>
      <c r="F95" s="8">
        <f>IF($D95="","",IFERROR(VLOOKUP($D95,Encontros!$A$5:$C$104,3,FALSE),""))</f>
        <v/>
      </c>
      <c r="G95" s="11" t="n"/>
      <c r="H95" s="19" t="n"/>
      <c r="I95" s="8">
        <f>IF(OR($B95="",$D95=""),"",IF(COUNTIFS($B$3:$B$102,$B95,$D$3:$D$102,$D95)&gt;1,"Conferir duplicidade",IFERROR(IF(VLOOKUP($B95,Participantes!$A$3:$D$102,4,FALSE)=VLOOKUP($D95,Encontros!$A$5:$C$104,3,FALSE),"OK","Conferir turma"),"Conferir códigos")))</f>
        <v/>
      </c>
    </row>
    <row r="96">
      <c r="A96" s="11" t="n"/>
      <c r="B96" s="11" t="n"/>
      <c r="C96" s="6">
        <f>IF($B96="","",IFERROR(VLOOKUP($B96,Participantes!$A$3:$B$102,2,FALSE),""))</f>
        <v/>
      </c>
      <c r="D96" s="11" t="n"/>
      <c r="E96" s="31">
        <f>IF($D96="","",IFERROR(VLOOKUP($D96,Encontros!$A$5:$B$104,2,FALSE),""))</f>
        <v/>
      </c>
      <c r="F96" s="5">
        <f>IF($D96="","",IFERROR(VLOOKUP($D96,Encontros!$A$5:$C$104,3,FALSE),""))</f>
        <v/>
      </c>
      <c r="G96" s="11" t="n"/>
      <c r="H96" s="19" t="n"/>
      <c r="I96" s="5">
        <f>IF(OR($B96="",$D96=""),"",IF(COUNTIFS($B$3:$B$102,$B96,$D$3:$D$102,$D96)&gt;1,"Conferir duplicidade",IFERROR(IF(VLOOKUP($B96,Participantes!$A$3:$D$102,4,FALSE)=VLOOKUP($D96,Encontros!$A$5:$C$104,3,FALSE),"OK","Conferir turma"),"Conferir códigos")))</f>
        <v/>
      </c>
    </row>
    <row r="97">
      <c r="A97" s="11" t="n"/>
      <c r="B97" s="11" t="n"/>
      <c r="C97" s="9">
        <f>IF($B97="","",IFERROR(VLOOKUP($B97,Participantes!$A$3:$B$102,2,FALSE),""))</f>
        <v/>
      </c>
      <c r="D97" s="11" t="n"/>
      <c r="E97" s="30">
        <f>IF($D97="","",IFERROR(VLOOKUP($D97,Encontros!$A$5:$B$104,2,FALSE),""))</f>
        <v/>
      </c>
      <c r="F97" s="8">
        <f>IF($D97="","",IFERROR(VLOOKUP($D97,Encontros!$A$5:$C$104,3,FALSE),""))</f>
        <v/>
      </c>
      <c r="G97" s="11" t="n"/>
      <c r="H97" s="19" t="n"/>
      <c r="I97" s="8">
        <f>IF(OR($B97="",$D97=""),"",IF(COUNTIFS($B$3:$B$102,$B97,$D$3:$D$102,$D97)&gt;1,"Conferir duplicidade",IFERROR(IF(VLOOKUP($B97,Participantes!$A$3:$D$102,4,FALSE)=VLOOKUP($D97,Encontros!$A$5:$C$104,3,FALSE),"OK","Conferir turma"),"Conferir códigos")))</f>
        <v/>
      </c>
    </row>
    <row r="98">
      <c r="A98" s="11" t="n"/>
      <c r="B98" s="11" t="n"/>
      <c r="C98" s="6">
        <f>IF($B98="","",IFERROR(VLOOKUP($B98,Participantes!$A$3:$B$102,2,FALSE),""))</f>
        <v/>
      </c>
      <c r="D98" s="11" t="n"/>
      <c r="E98" s="31">
        <f>IF($D98="","",IFERROR(VLOOKUP($D98,Encontros!$A$5:$B$104,2,FALSE),""))</f>
        <v/>
      </c>
      <c r="F98" s="5">
        <f>IF($D98="","",IFERROR(VLOOKUP($D98,Encontros!$A$5:$C$104,3,FALSE),""))</f>
        <v/>
      </c>
      <c r="G98" s="11" t="n"/>
      <c r="H98" s="19" t="n"/>
      <c r="I98" s="5">
        <f>IF(OR($B98="",$D98=""),"",IF(COUNTIFS($B$3:$B$102,$B98,$D$3:$D$102,$D98)&gt;1,"Conferir duplicidade",IFERROR(IF(VLOOKUP($B98,Participantes!$A$3:$D$102,4,FALSE)=VLOOKUP($D98,Encontros!$A$5:$C$104,3,FALSE),"OK","Conferir turma"),"Conferir códigos")))</f>
        <v/>
      </c>
    </row>
    <row r="99">
      <c r="A99" s="11" t="n"/>
      <c r="B99" s="11" t="n"/>
      <c r="C99" s="9">
        <f>IF($B99="","",IFERROR(VLOOKUP($B99,Participantes!$A$3:$B$102,2,FALSE),""))</f>
        <v/>
      </c>
      <c r="D99" s="11" t="n"/>
      <c r="E99" s="30">
        <f>IF($D99="","",IFERROR(VLOOKUP($D99,Encontros!$A$5:$B$104,2,FALSE),""))</f>
        <v/>
      </c>
      <c r="F99" s="8">
        <f>IF($D99="","",IFERROR(VLOOKUP($D99,Encontros!$A$5:$C$104,3,FALSE),""))</f>
        <v/>
      </c>
      <c r="G99" s="11" t="n"/>
      <c r="H99" s="19" t="n"/>
      <c r="I99" s="8">
        <f>IF(OR($B99="",$D99=""),"",IF(COUNTIFS($B$3:$B$102,$B99,$D$3:$D$102,$D99)&gt;1,"Conferir duplicidade",IFERROR(IF(VLOOKUP($B99,Participantes!$A$3:$D$102,4,FALSE)=VLOOKUP($D99,Encontros!$A$5:$C$104,3,FALSE),"OK","Conferir turma"),"Conferir códigos")))</f>
        <v/>
      </c>
    </row>
    <row r="100">
      <c r="A100" s="11" t="n"/>
      <c r="B100" s="11" t="n"/>
      <c r="C100" s="6">
        <f>IF($B100="","",IFERROR(VLOOKUP($B100,Participantes!$A$3:$B$102,2,FALSE),""))</f>
        <v/>
      </c>
      <c r="D100" s="11" t="n"/>
      <c r="E100" s="31">
        <f>IF($D100="","",IFERROR(VLOOKUP($D100,Encontros!$A$5:$B$104,2,FALSE),""))</f>
        <v/>
      </c>
      <c r="F100" s="5">
        <f>IF($D100="","",IFERROR(VLOOKUP($D100,Encontros!$A$5:$C$104,3,FALSE),""))</f>
        <v/>
      </c>
      <c r="G100" s="11" t="n"/>
      <c r="H100" s="19" t="n"/>
      <c r="I100" s="5">
        <f>IF(OR($B100="",$D100=""),"",IF(COUNTIFS($B$3:$B$102,$B100,$D$3:$D$102,$D100)&gt;1,"Conferir duplicidade",IFERROR(IF(VLOOKUP($B100,Participantes!$A$3:$D$102,4,FALSE)=VLOOKUP($D100,Encontros!$A$5:$C$104,3,FALSE),"OK","Conferir turma"),"Conferir códigos")))</f>
        <v/>
      </c>
    </row>
    <row r="101">
      <c r="A101" s="11" t="n"/>
      <c r="B101" s="11" t="n"/>
      <c r="C101" s="9">
        <f>IF($B101="","",IFERROR(VLOOKUP($B101,Participantes!$A$3:$B$102,2,FALSE),""))</f>
        <v/>
      </c>
      <c r="D101" s="11" t="n"/>
      <c r="E101" s="30">
        <f>IF($D101="","",IFERROR(VLOOKUP($D101,Encontros!$A$5:$B$104,2,FALSE),""))</f>
        <v/>
      </c>
      <c r="F101" s="8">
        <f>IF($D101="","",IFERROR(VLOOKUP($D101,Encontros!$A$5:$C$104,3,FALSE),""))</f>
        <v/>
      </c>
      <c r="G101" s="11" t="n"/>
      <c r="H101" s="19" t="n"/>
      <c r="I101" s="8">
        <f>IF(OR($B101="",$D101=""),"",IF(COUNTIFS($B$3:$B$102,$B101,$D$3:$D$102,$D101)&gt;1,"Conferir duplicidade",IFERROR(IF(VLOOKUP($B101,Participantes!$A$3:$D$102,4,FALSE)=VLOOKUP($D101,Encontros!$A$5:$C$104,3,FALSE),"OK","Conferir turma"),"Conferir códigos")))</f>
        <v/>
      </c>
    </row>
    <row r="102">
      <c r="A102" s="11" t="n"/>
      <c r="B102" s="11" t="n"/>
      <c r="C102" s="6">
        <f>IF($B102="","",IFERROR(VLOOKUP($B102,Participantes!$A$3:$B$102,2,FALSE),""))</f>
        <v/>
      </c>
      <c r="D102" s="11" t="n"/>
      <c r="E102" s="31">
        <f>IF($D102="","",IFERROR(VLOOKUP($D102,Encontros!$A$5:$B$104,2,FALSE),""))</f>
        <v/>
      </c>
      <c r="F102" s="5">
        <f>IF($D102="","",IFERROR(VLOOKUP($D102,Encontros!$A$5:$C$104,3,FALSE),""))</f>
        <v/>
      </c>
      <c r="G102" s="11" t="n"/>
      <c r="H102" s="19" t="n"/>
      <c r="I102" s="5">
        <f>IF(OR($B102="",$D102=""),"",IF(COUNTIFS($B$3:$B$102,$B102,$D$3:$D$102,$D102)&gt;1,"Conferir duplicidade",IFERROR(IF(VLOOKUP($B102,Participantes!$A$3:$D$102,4,FALSE)=VLOOKUP($D102,Encontros!$A$5:$C$104,3,FALSE),"OK","Conferir turma"),"Conferir códigos")))</f>
        <v/>
      </c>
    </row>
  </sheetData>
  <autoFilter ref="A2:I102"/>
  <mergeCells count="1">
    <mergeCell ref="A1:I1"/>
  </mergeCells>
  <conditionalFormatting sqref="I3:I102">
    <cfRule type="expression" priority="1" dxfId="0">
      <formula>$I3="OK"</formula>
    </cfRule>
    <cfRule type="expression" priority="2" dxfId="1">
      <formula>LEFT($I3,8)="Conferir"</formula>
    </cfRule>
  </conditionalFormatting>
  <conditionalFormatting sqref="A3:A102">
    <cfRule type="expression" priority="3" dxfId="1">
      <formula>AND($A3&lt;&gt;"",COUNTIF($A$3:$A$102,$A3)&gt;1)</formula>
    </cfRule>
  </conditionalFormatting>
  <dataValidations count="1">
    <dataValidation sqref="G3:G102" showDropDown="0" showInputMessage="1" showErrorMessage="1" allowBlank="0" errorTitle="Presença inválida" error="Selecione Presente, Ausente ou Justificada." promptTitle="Presença" prompt="Escolha a situação registrada para o encontro." type="list">
      <formula1>"Presente,Ausente,Justificada"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1" customWidth="1" min="1" max="1"/>
    <col width="20" customWidth="1" min="2" max="2"/>
    <col width="64" customWidth="1" min="3" max="3"/>
  </cols>
  <sheetData>
    <row r="1" ht="30" customHeight="1">
      <c r="A1" s="1" t="inlineStr">
        <is>
          <t>Premissas editáveis — classe de novos convertidos</t>
        </is>
      </c>
    </row>
    <row r="2" ht="25" customHeight="1">
      <c r="A2" s="2" t="inlineStr">
        <is>
          <t>Premissa</t>
        </is>
      </c>
      <c r="B2" s="2" t="inlineStr">
        <is>
          <t>Valor editável</t>
        </is>
      </c>
      <c r="C2" s="2" t="inlineStr">
        <is>
          <t>Aplicação</t>
        </is>
      </c>
    </row>
    <row r="3">
      <c r="A3" s="9" t="inlineStr">
        <is>
          <t>Frequência mínima para conclusão</t>
        </is>
      </c>
      <c r="B3" s="23" t="n">
        <v>0.75</v>
      </c>
      <c r="C3" s="9" t="inlineStr">
        <is>
          <t>Compara as presenças com os encontros realizados da turma.</t>
        </is>
      </c>
    </row>
    <row r="4">
      <c r="A4" s="6" t="inlineStr">
        <is>
          <t>Presenças mínimas para conclusão</t>
        </is>
      </c>
      <c r="B4" s="24" t="n">
        <v>5</v>
      </c>
      <c r="C4" s="6" t="inlineStr">
        <is>
          <t>Quantidade mínima usada na apuração da conclusão.</t>
        </is>
      </c>
    </row>
    <row r="5">
      <c r="A5" s="9" t="inlineStr">
        <is>
          <t>Carga horária mínima por encontro</t>
        </is>
      </c>
      <c r="B5" s="25" t="n">
        <v>0.5</v>
      </c>
      <c r="C5" s="9" t="inlineStr">
        <is>
          <t>Limite editável da validação dos encontros.</t>
        </is>
      </c>
    </row>
    <row r="6">
      <c r="A6" s="6" t="inlineStr">
        <is>
          <t>Carga horária máxima por encontro</t>
        </is>
      </c>
      <c r="B6" s="25" t="n">
        <v>4</v>
      </c>
      <c r="C6" s="6" t="inlineStr">
        <is>
          <t>Limite editável da validação dos encontros.</t>
        </is>
      </c>
    </row>
    <row r="7">
      <c r="A7" s="9" t="inlineStr">
        <is>
          <t>Data de referência para alertas</t>
        </is>
      </c>
      <c r="B7" s="32" t="n">
        <v>46276</v>
      </c>
      <c r="C7" s="9" t="inlineStr">
        <is>
          <t>Identifica encontros planejados cuja data já passou.</t>
        </is>
      </c>
    </row>
    <row r="8">
      <c r="A8" s="6" t="inlineStr">
        <is>
          <t>Data mínima permitida para encontros</t>
        </is>
      </c>
      <c r="B8" s="32" t="n">
        <v>43831</v>
      </c>
      <c r="C8" s="6" t="inlineStr">
        <is>
          <t>Evita datas de encontro muito antigas por engano.</t>
        </is>
      </c>
    </row>
    <row r="9"/>
    <row r="10">
      <c r="A10" s="3" t="inlineStr">
        <is>
          <t>Uso</t>
        </is>
      </c>
      <c r="C10" s="27" t="inlineStr">
        <is>
          <t>Os alertas solicitam conferência humana; não representam acompanhamento ao vivo.</t>
        </is>
      </c>
    </row>
    <row r="11">
      <c r="A11" s="3" t="inlineStr">
        <is>
          <t>Exemplos</t>
        </is>
      </c>
      <c r="C11" s="27" t="inlineStr">
        <is>
          <t>Todos os nomes, turmas, ministérios e registros desta pasta são fictícios.</t>
        </is>
      </c>
    </row>
  </sheetData>
  <mergeCells count="1">
    <mergeCell ref="A1:C1"/>
  </mergeCells>
  <conditionalFormatting sqref="B6">
    <cfRule type="expression" priority="1" dxfId="1">
      <formula>$B$6&lt;$B$5</formula>
    </cfRule>
  </conditionalFormatting>
  <conditionalFormatting sqref="B7">
    <cfRule type="expression" priority="2" dxfId="1">
      <formula>$B$7&lt;$B$8</formula>
    </cfRule>
  </conditionalFormatting>
  <dataValidations count="3">
    <dataValidation sqref="B3" showDropDown="0" showInputMessage="1" showErrorMessage="1" allowBlank="0" errorTitle="Frequência inválida" error="Informe uma frequência entre 0% e 100%." promptTitle="Frequência mínima" prompt="Informe o percentual mínimo para conclusão." type="decimal" operator="between">
      <formula1>0</formula1>
      <formula2>1</formula2>
    </dataValidation>
    <dataValidation sqref="B4" showDropDown="0" showInputMessage="0" showErrorMessage="1" allowBlank="0" errorTitle="Quantidade inválida" error="Informe pelo menos uma presença." type="whole" operator="greaterThanOrEqual">
      <formula1>1</formula1>
    </dataValidation>
    <dataValidation sqref="B5:B6" showDropDown="0" showInputMessage="0" showErrorMessage="1" allowBlank="0" errorTitle="Carga horária inválida" error="A carga horária deve ser maior que zero." type="decimal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Classe de novos convertidos</dc:title>
  <dc:subject xmlns:dc="http://purl.org/dc/elements/1.1/">Turmas, conteúdos, presença e conclusão</dc:subject>
  <dc:language xmlns:dc="http://purl.org/dc/elements/1.1/">pt-BR</dc:language>
  <dcterms:created xmlns:dcterms="http://purl.org/dc/terms/" xmlns:xsi="http://www.w3.org/2001/XMLSchema-instance" xsi:type="dcterms:W3CDTF">2026-09-11T10:38:51Z</dcterms:created>
  <dcterms:modified xmlns:dcterms="http://purl.org/dc/terms/" xmlns:xsi="http://www.w3.org/2001/XMLSchema-instance" xsi:type="dcterms:W3CDTF">2026-09-11T10:38:51+00:00Z</dcterms:modified>
</cp:coreProperties>
</file>