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Família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'Resumo'!$A$3:$B$13</definedName>
    <definedName name="_xlnm._FilterDatabase" localSheetId="1" hidden="1">'Famílias'!$A$3:$Q$103</definedName>
    <definedName name="_xlnm._FilterDatabase" localSheetId="2" hidden="1">'Premissas'!$A$3:$D$9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432"/>
      <sz val="10"/>
    </font>
    <font>
      <name val="Calibri"/>
      <i val="1"/>
      <color rgb="00506460"/>
      <sz val="9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right" vertical="center"/>
    </xf>
    <xf numFmtId="2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164" fontId="0" fillId="0" borderId="0" pivotButton="0" quotePrefix="0" xfId="0"/>
    <xf numFmtId="0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B84A3A"/>
        <sz val="10"/>
      </font>
      <fill>
        <patternFill patternType="solid">
          <fgColor rgb="00F8E4E1"/>
        </patternFill>
      </fill>
    </dxf>
    <dxf>
      <font>
        <name val="Calibri"/>
        <b val="1"/>
        <color rgb="002F7A68"/>
        <sz val="10"/>
      </font>
      <fill>
        <patternFill patternType="solid">
          <fgColor rgb="00E4F1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Famílias por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'Resumo'!$D$4:$D$6</f>
            </numRef>
          </cat>
          <val>
            <numRef>
              <f>'Resumo'!$E$4:$E$6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Famílias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75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N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3" customWidth="1" min="3" max="3"/>
    <col width="22" customWidth="1" min="4" max="4"/>
    <col width="12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 ht="28" customHeight="1">
      <c r="A1" s="1" t="inlineStr">
        <is>
          <t>Cadastro de famílias da igreja — resumo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/>
    <row r="3" ht="32" customHeight="1">
      <c r="A3" s="4" t="inlineStr">
        <is>
          <t>Indicador</t>
        </is>
      </c>
      <c r="B3" s="4" t="inlineStr">
        <is>
          <t>Resultado</t>
        </is>
      </c>
      <c r="D3" s="4" t="inlineStr">
        <is>
          <t>Status</t>
        </is>
      </c>
      <c r="E3" s="4" t="inlineStr">
        <is>
          <t>Famílias</t>
        </is>
      </c>
    </row>
    <row r="4" ht="23" customHeight="1">
      <c r="A4" s="5" t="inlineStr">
        <is>
          <t>Famílias cadastradas</t>
        </is>
      </c>
      <c r="B4" s="6">
        <f>COUNTIF('Famílias'!$A$4:$A$103,"&lt;&gt;")</f>
        <v/>
      </c>
      <c r="D4" s="5" t="inlineStr">
        <is>
          <t>Ativa</t>
        </is>
      </c>
      <c r="E4" s="7">
        <f>COUNTIF('Famílias'!$N$4:$N$103,"Ativa")</f>
        <v/>
      </c>
    </row>
    <row r="5" ht="23" customHeight="1">
      <c r="A5" s="8" t="inlineStr">
        <is>
          <t>Pessoas informadas</t>
        </is>
      </c>
      <c r="B5" s="9">
        <f>SUM('Famílias'!$J$4:$J$103)</f>
        <v/>
      </c>
      <c r="D5" s="8" t="inlineStr">
        <is>
          <t>Em acompanhamento</t>
        </is>
      </c>
      <c r="E5" s="10">
        <f>COUNTIF('Famílias'!$N$4:$N$103,"Em acompanhamento")</f>
        <v/>
      </c>
    </row>
    <row r="6" ht="23" customHeight="1">
      <c r="A6" s="5" t="inlineStr">
        <is>
          <t>Média de pessoas informadas</t>
        </is>
      </c>
      <c r="B6" s="11">
        <f>IFERROR(SUM('Famílias'!$J$4:$J$103)/COUNT('Famílias'!$J$4:$J$103),"")</f>
        <v/>
      </c>
      <c r="D6" s="5" t="inlineStr">
        <is>
          <t>Arquivada</t>
        </is>
      </c>
      <c r="E6" s="7">
        <f>COUNTIF('Famílias'!$N$4:$N$103,"Arquivada")</f>
        <v/>
      </c>
    </row>
    <row r="7" ht="23" customHeight="1">
      <c r="A7" s="8" t="inlineStr">
        <is>
          <t>Famílias ativas</t>
        </is>
      </c>
      <c r="B7" s="9">
        <f>COUNTIF('Famílias'!$N$4:$N$103,"Ativa")</f>
        <v/>
      </c>
    </row>
    <row r="8" ht="23" customHeight="1">
      <c r="A8" s="5" t="inlineStr">
        <is>
          <t>Em acompanhamento</t>
        </is>
      </c>
      <c r="B8" s="6">
        <f>COUNTIF('Famílias'!$N$4:$N$103,"Em acompanhamento")</f>
        <v/>
      </c>
    </row>
    <row r="9" ht="23" customHeight="1">
      <c r="A9" s="8" t="inlineStr">
        <is>
          <t>Sem canal de contato</t>
        </is>
      </c>
      <c r="B9" s="9">
        <f>COUNTIFS('Famílias'!$A$4:$A$103,"&lt;&gt;",'Famílias'!$N$4:$N$103,"&lt;&gt;Arquivada",'Famílias'!$F$4:$F$103,"",'Famílias'!$G$4:$G$103,"")</f>
        <v/>
      </c>
    </row>
    <row r="10" ht="23" customHeight="1">
      <c r="A10" s="5" t="inlineStr">
        <is>
          <t>Revisões pendentes</t>
        </is>
      </c>
      <c r="B10" s="6">
        <f>COUNTIFS('Famílias'!$A$4:$A$103,"&lt;&gt;",'Famílias'!$N$4:$N$103,"&lt;&gt;Arquivada",'Famílias'!$P$4:$P$103,"&lt;&gt;",'Famílias'!$P$4:$P$103,"&lt;"&amp;TODAY())</f>
        <v/>
      </c>
    </row>
    <row r="11" ht="23" customHeight="1">
      <c r="A11" s="8" t="inlineStr">
        <is>
          <t>Revisar em breve</t>
        </is>
      </c>
      <c r="B11" s="9">
        <f>COUNTIF('Famílias'!$Q$4:$Q$103,"Revisar em breve")</f>
        <v/>
      </c>
    </row>
    <row r="12" ht="23" customHeight="1">
      <c r="A12" s="5" t="inlineStr">
        <is>
          <t>Acima do limite sugerido</t>
        </is>
      </c>
      <c r="B12" s="6">
        <f>IF(Premissas!$B$5="","",COUNTIFS('Famílias'!$A$4:$A$103,"&lt;&gt;",'Famílias'!$N$4:$N$103,"&lt;&gt;Arquivada",'Famílias'!$J$4:$J$103,"&gt;"&amp;Premissas!$B$5))</f>
        <v/>
      </c>
    </row>
    <row r="13" ht="23" customHeight="1">
      <c r="A13" s="8" t="inlineStr">
        <is>
          <t>Data de referência</t>
        </is>
      </c>
      <c r="B13" s="12">
        <f>TODAY()</f>
        <v/>
      </c>
    </row>
  </sheetData>
  <autoFilter ref="A3:B13"/>
  <mergeCells count="1">
    <mergeCell ref="A1:N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 fitToPage="1"/>
  </sheetPr>
  <dimension ref="A1:S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15" customWidth="1" min="3" max="3"/>
    <col width="23" customWidth="1" min="4" max="4"/>
    <col width="42" customWidth="1" min="5" max="5"/>
    <col width="18" customWidth="1" min="6" max="6"/>
    <col width="29" customWidth="1" min="7" max="7"/>
    <col width="10" customWidth="1" min="8" max="8"/>
    <col width="18" customWidth="1" min="9" max="9"/>
    <col width="14" customWidth="1" min="10" max="10"/>
    <col width="22" customWidth="1" min="11" max="11"/>
    <col width="23" customWidth="1" min="12" max="12"/>
    <col width="16" customWidth="1" min="13" max="13"/>
    <col width="20" customWidth="1" min="14" max="14"/>
    <col width="15" customWidth="1" min="15" max="15"/>
    <col width="15" customWidth="1" min="16" max="16"/>
    <col width="22" customWidth="1" min="17" max="17"/>
    <col hidden="1" width="13" customWidth="1" min="19" max="19"/>
  </cols>
  <sheetData>
    <row r="1" ht="28" customHeight="1">
      <c r="A1" s="1" t="inlineStr">
        <is>
          <t>Cadastro de famílias da igreja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3" t="n"/>
    </row>
    <row r="2">
      <c r="A2" s="13" t="inlineStr">
        <is>
          <t>Entradas em amarelo; todos os nomes, locais e contatos de exemplo são fictícios.</t>
        </is>
      </c>
      <c r="I2" s="13" t="inlineStr">
        <is>
          <t>Alertas indicam apenas necessidade de conferência administrativa.</t>
        </is>
      </c>
      <c r="S2">
        <f>Premissas!$B$7</f>
        <v/>
      </c>
    </row>
    <row r="3" ht="32" customHeight="1">
      <c r="A3" s="4" t="inlineStr">
        <is>
          <t>Código</t>
        </is>
      </c>
      <c r="B3" s="4" t="inlineStr">
        <is>
          <t>Família ou referência</t>
        </is>
      </c>
      <c r="C3" s="4" t="inlineStr">
        <is>
          <t>Data de cadastro</t>
        </is>
      </c>
      <c r="D3" s="4" t="inlineStr">
        <is>
          <t>Localidade</t>
        </is>
      </c>
      <c r="E3" s="4" t="inlineStr">
        <is>
          <t>Referência de endereço</t>
        </is>
      </c>
      <c r="F3" s="4" t="inlineStr">
        <is>
          <t>Telefone</t>
        </is>
      </c>
      <c r="G3" s="4" t="inlineStr">
        <is>
          <t>E-mail</t>
        </is>
      </c>
      <c r="H3" s="4" t="inlineStr">
        <is>
          <t>Adultos</t>
        </is>
      </c>
      <c r="I3" s="4" t="inlineStr">
        <is>
          <t>Crianças e adolescentes</t>
        </is>
      </c>
      <c r="J3" s="4" t="inlineStr">
        <is>
          <t>Total de pessoas</t>
        </is>
      </c>
      <c r="K3" s="4" t="inlineStr">
        <is>
          <t>Ministério de referência</t>
        </is>
      </c>
      <c r="L3" s="4" t="inlineStr">
        <is>
          <t>Responsável interno</t>
        </is>
      </c>
      <c r="M3" s="4" t="inlineStr">
        <is>
          <t>Canal preferido</t>
        </is>
      </c>
      <c r="N3" s="4" t="inlineStr">
        <is>
          <t>Status</t>
        </is>
      </c>
      <c r="O3" s="4" t="inlineStr">
        <is>
          <t>Última revisão</t>
        </is>
      </c>
      <c r="P3" s="4" t="inlineStr">
        <is>
          <t>Próxima revisão</t>
        </is>
      </c>
      <c r="Q3" s="4" t="inlineStr">
        <is>
          <t>Alerta de conferência</t>
        </is>
      </c>
      <c r="S3" s="14">
        <f>Premissas!$B$8</f>
        <v/>
      </c>
    </row>
    <row r="4" ht="31" customHeight="1">
      <c r="A4" s="15" t="inlineStr">
        <is>
          <t>FAM-FIC-001</t>
        </is>
      </c>
      <c r="B4" s="16" t="inlineStr">
        <is>
          <t>Família Fictícia Aurora</t>
        </is>
      </c>
      <c r="C4" s="17" t="n">
        <v>45296</v>
      </c>
      <c r="D4" s="16" t="inlineStr">
        <is>
          <t>Bairro Imaginário Norte</t>
        </is>
      </c>
      <c r="E4" s="16" t="inlineStr">
        <is>
          <t>Rua Inventada A, nº 10 — Município Fictício/ZZ</t>
        </is>
      </c>
      <c r="F4" s="16" t="inlineStr">
        <is>
          <t>(00) 00000-0001</t>
        </is>
      </c>
      <c r="G4" s="16" t="inlineStr">
        <is>
          <t>aurora@example.invalid</t>
        </is>
      </c>
      <c r="H4" s="18" t="n">
        <v>2</v>
      </c>
      <c r="I4" s="18" t="n">
        <v>2</v>
      </c>
      <c r="J4" s="19">
        <f>IF(OR($A4="",COUNT($H4:$I4)=0),"",IFERROR(SUM($H4:$I4),""))</f>
        <v/>
      </c>
      <c r="K4" s="16" t="inlineStr">
        <is>
          <t>Famílias</t>
        </is>
      </c>
      <c r="L4" s="16" t="inlineStr">
        <is>
          <t>Agente Fictício Alfa</t>
        </is>
      </c>
      <c r="M4" s="15" t="inlineStr">
        <is>
          <t>Telefone</t>
        </is>
      </c>
      <c r="N4" s="15" t="inlineStr">
        <is>
          <t>Ativa</t>
        </is>
      </c>
      <c r="O4" s="17" t="n">
        <v>46056</v>
      </c>
      <c r="P4" s="20">
        <f>IF(OR($A4="",$O4="",Premissas!$B$4=""),"",IFERROR($O4+Premissas!$B$4,""))</f>
        <v/>
      </c>
      <c r="Q4" s="21">
        <f>IF($A4="","",IF($N4="Arquivada","Sem ação",IF(AND($F4="",$G4=""),"Conferir contato",IF(AND(Premissas!$B$5&lt;&gt;"",$J4&gt;Premissas!$B$5),"Conferir quantidade",IF(AND($P4&lt;&gt;"",$P4&lt;TODAY()),"Revisão pendente",IF(AND(Premissas!$B$6&lt;&gt;"",$P4&lt;&gt;"",$P4&lt;=TODAY()+Premissas!$B$6),"Revisar em breve","Em dia"))))))</f>
        <v/>
      </c>
      <c r="S4" s="14">
        <f>Premissas!$B$9</f>
        <v/>
      </c>
    </row>
    <row r="5" ht="31" customHeight="1">
      <c r="A5" s="15" t="inlineStr">
        <is>
          <t>FAM-FIC-002</t>
        </is>
      </c>
      <c r="B5" s="16" t="inlineStr">
        <is>
          <t>Família Fictícia Brisa</t>
        </is>
      </c>
      <c r="C5" s="17" t="n">
        <v>45516</v>
      </c>
      <c r="D5" s="16" t="inlineStr">
        <is>
          <t>Vila Fictícia do Sol</t>
        </is>
      </c>
      <c r="E5" s="16" t="inlineStr">
        <is>
          <t>Avenida de Exemplo B, nº 20 — Município Fictício/ZZ</t>
        </is>
      </c>
      <c r="F5" s="16" t="inlineStr"/>
      <c r="G5" s="16" t="inlineStr">
        <is>
          <t>brisa@example.invalid</t>
        </is>
      </c>
      <c r="H5" s="18" t="n">
        <v>1</v>
      </c>
      <c r="I5" s="18" t="n">
        <v>0</v>
      </c>
      <c r="J5" s="22">
        <f>IF(OR($A5="",COUNT($H5:$I5)=0),"",IFERROR(SUM($H5:$I5),""))</f>
        <v/>
      </c>
      <c r="K5" s="16" t="inlineStr">
        <is>
          <t>Acolhimento</t>
        </is>
      </c>
      <c r="L5" s="16" t="inlineStr">
        <is>
          <t>Agente Fictício Beta</t>
        </is>
      </c>
      <c r="M5" s="15" t="inlineStr">
        <is>
          <t>E-mail</t>
        </is>
      </c>
      <c r="N5" s="15" t="inlineStr">
        <is>
          <t>Em acompanhamento</t>
        </is>
      </c>
      <c r="O5" s="17" t="n">
        <v>46116</v>
      </c>
      <c r="P5" s="23">
        <f>IF(OR($A5="",$O5="",Premissas!$B$4=""),"",IFERROR($O5+Premissas!$B$4,""))</f>
        <v/>
      </c>
      <c r="Q5" s="24">
        <f>IF($A5="","",IF($N5="Arquivada","Sem ação",IF(AND($F5="",$G5=""),"Conferir contato",IF(AND(Premissas!$B$5&lt;&gt;"",$J5&gt;Premissas!$B$5),"Conferir quantidade",IF(AND($P5&lt;&gt;"",$P5&lt;TODAY()),"Revisão pendente",IF(AND(Premissas!$B$6&lt;&gt;"",$P5&lt;&gt;"",$P5&lt;=TODAY()+Premissas!$B$6),"Revisar em breve","Em dia"))))))</f>
        <v/>
      </c>
    </row>
    <row r="6" ht="31" customHeight="1">
      <c r="A6" s="15" t="inlineStr">
        <is>
          <t>FAM-FIC-003</t>
        </is>
      </c>
      <c r="B6" s="16" t="inlineStr">
        <is>
          <t>Família Fictícia Cedro</t>
        </is>
      </c>
      <c r="C6" s="17" t="n">
        <v>45636</v>
      </c>
      <c r="D6" s="16" t="inlineStr">
        <is>
          <t>Setor Modelo Azul</t>
        </is>
      </c>
      <c r="E6" s="16" t="inlineStr">
        <is>
          <t>Travessa Imaginária C, nº 30 — Município Fictício/ZZ</t>
        </is>
      </c>
      <c r="F6" s="16" t="inlineStr">
        <is>
          <t>(00) 00000-0003</t>
        </is>
      </c>
      <c r="G6" s="16" t="inlineStr"/>
      <c r="H6" s="18" t="n">
        <v>2</v>
      </c>
      <c r="I6" s="18" t="n">
        <v>1</v>
      </c>
      <c r="J6" s="19">
        <f>IF(OR($A6="",COUNT($H6:$I6)=0),"",IFERROR(SUM($H6:$I6),""))</f>
        <v/>
      </c>
      <c r="K6" s="16" t="inlineStr">
        <is>
          <t>Música</t>
        </is>
      </c>
      <c r="L6" s="16" t="inlineStr">
        <is>
          <t>Agente Fictício Gama</t>
        </is>
      </c>
      <c r="M6" s="15" t="inlineStr">
        <is>
          <t>Telefone</t>
        </is>
      </c>
      <c r="N6" s="15" t="inlineStr">
        <is>
          <t>Ativa</t>
        </is>
      </c>
      <c r="O6" s="17" t="n">
        <v>46256</v>
      </c>
      <c r="P6" s="20">
        <f>IF(OR($A6="",$O6="",Premissas!$B$4=""),"",IFERROR($O6+Premissas!$B$4,""))</f>
        <v/>
      </c>
      <c r="Q6" s="21">
        <f>IF($A6="","",IF($N6="Arquivada","Sem ação",IF(AND($F6="",$G6=""),"Conferir contato",IF(AND(Premissas!$B$5&lt;&gt;"",$J6&gt;Premissas!$B$5),"Conferir quantidade",IF(AND($P6&lt;&gt;"",$P6&lt;TODAY()),"Revisão pendente",IF(AND(Premissas!$B$6&lt;&gt;"",$P6&lt;&gt;"",$P6&lt;=TODAY()+Premissas!$B$6),"Revisar em breve","Em dia"))))))</f>
        <v/>
      </c>
    </row>
    <row r="7" ht="31" customHeight="1">
      <c r="A7" s="15" t="inlineStr">
        <is>
          <t>FAM-FIC-004</t>
        </is>
      </c>
      <c r="B7" s="16" t="inlineStr">
        <is>
          <t>Família Fictícia Dália</t>
        </is>
      </c>
      <c r="C7" s="17" t="n">
        <v>44876</v>
      </c>
      <c r="D7" s="16" t="inlineStr">
        <is>
          <t>Jardim Inventado</t>
        </is>
      </c>
      <c r="E7" s="16" t="inlineStr">
        <is>
          <t>Rua de Teste D, nº 40 — Município Fictício/ZZ</t>
        </is>
      </c>
      <c r="F7" s="16" t="inlineStr"/>
      <c r="G7" s="16" t="inlineStr"/>
      <c r="H7" s="18" t="n">
        <v>1</v>
      </c>
      <c r="I7" s="18" t="n">
        <v>0</v>
      </c>
      <c r="J7" s="22">
        <f>IF(OR($A7="",COUNT($H7:$I7)=0),"",IFERROR(SUM($H7:$I7),""))</f>
        <v/>
      </c>
      <c r="K7" s="16" t="inlineStr">
        <is>
          <t>Sem referência</t>
        </is>
      </c>
      <c r="L7" s="16" t="inlineStr">
        <is>
          <t>Agente Fictício Delta</t>
        </is>
      </c>
      <c r="M7" s="15" t="inlineStr">
        <is>
          <t>Indiferente</t>
        </is>
      </c>
      <c r="N7" s="15" t="inlineStr">
        <is>
          <t>Arquivada</t>
        </is>
      </c>
      <c r="O7" s="17" t="n">
        <v>45776</v>
      </c>
      <c r="P7" s="23">
        <f>IF(OR($A7="",$O7="",Premissas!$B$4=""),"",IFERROR($O7+Premissas!$B$4,""))</f>
        <v/>
      </c>
      <c r="Q7" s="24">
        <f>IF($A7="","",IF($N7="Arquivada","Sem ação",IF(AND($F7="",$G7=""),"Conferir contato",IF(AND(Premissas!$B$5&lt;&gt;"",$J7&gt;Premissas!$B$5),"Conferir quantidade",IF(AND($P7&lt;&gt;"",$P7&lt;TODAY()),"Revisão pendente",IF(AND(Premissas!$B$6&lt;&gt;"",$P7&lt;&gt;"",$P7&lt;=TODAY()+Premissas!$B$6),"Revisar em breve","Em dia"))))))</f>
        <v/>
      </c>
    </row>
    <row r="8" ht="31" customHeight="1">
      <c r="A8" s="15" t="inlineStr">
        <is>
          <t>FAM-FIC-005</t>
        </is>
      </c>
      <c r="B8" s="16" t="inlineStr">
        <is>
          <t>Família Fictícia Estrela</t>
        </is>
      </c>
      <c r="C8" s="17" t="n">
        <v>45856</v>
      </c>
      <c r="D8" s="16" t="inlineStr">
        <is>
          <t>Parque Exemplo</t>
        </is>
      </c>
      <c r="E8" s="16" t="inlineStr">
        <is>
          <t>Alameda Fictícia E, nº 50 — Município Fictício/ZZ</t>
        </is>
      </c>
      <c r="F8" s="16" t="inlineStr"/>
      <c r="G8" s="16" t="inlineStr"/>
      <c r="H8" s="18" t="n">
        <v>3</v>
      </c>
      <c r="I8" s="18" t="n">
        <v>2</v>
      </c>
      <c r="J8" s="19">
        <f>IF(OR($A8="",COUNT($H8:$I8)=0),"",IFERROR(SUM($H8:$I8),""))</f>
        <v/>
      </c>
      <c r="K8" s="16" t="inlineStr">
        <is>
          <t>Ação comunitária</t>
        </is>
      </c>
      <c r="L8" s="16" t="inlineStr">
        <is>
          <t>Agente Fictício Épsilon</t>
        </is>
      </c>
      <c r="M8" s="15" t="inlineStr">
        <is>
          <t>Indiferente</t>
        </is>
      </c>
      <c r="N8" s="15" t="inlineStr">
        <is>
          <t>Ativa</t>
        </is>
      </c>
      <c r="O8" s="17" t="n">
        <v>46236</v>
      </c>
      <c r="P8" s="20">
        <f>IF(OR($A8="",$O8="",Premissas!$B$4=""),"",IFERROR($O8+Premissas!$B$4,""))</f>
        <v/>
      </c>
      <c r="Q8" s="21">
        <f>IF($A8="","",IF($N8="Arquivada","Sem ação",IF(AND($F8="",$G8=""),"Conferir contato",IF(AND(Premissas!$B$5&lt;&gt;"",$J8&gt;Premissas!$B$5),"Conferir quantidade",IF(AND($P8&lt;&gt;"",$P8&lt;TODAY()),"Revisão pendente",IF(AND(Premissas!$B$6&lt;&gt;"",$P8&lt;&gt;"",$P8&lt;=TODAY()+Premissas!$B$6),"Revisar em breve","Em dia"))))))</f>
        <v/>
      </c>
    </row>
    <row r="9" ht="31" customHeight="1">
      <c r="A9" s="15" t="inlineStr">
        <is>
          <t>FAM-FIC-006</t>
        </is>
      </c>
      <c r="B9" s="16" t="inlineStr">
        <is>
          <t>Família Fictícia Farol</t>
        </is>
      </c>
      <c r="C9" s="17" t="n">
        <v>45926</v>
      </c>
      <c r="D9" s="16" t="inlineStr">
        <is>
          <t>Comunidade Fictícia Esperança</t>
        </is>
      </c>
      <c r="E9" s="16" t="inlineStr">
        <is>
          <t>Estrada Modelo F, km 6 — Município Fictício/ZZ</t>
        </is>
      </c>
      <c r="F9" s="16" t="inlineStr">
        <is>
          <t>(00) 00000-0006</t>
        </is>
      </c>
      <c r="G9" s="16" t="inlineStr">
        <is>
          <t>farol@example.invalid</t>
        </is>
      </c>
      <c r="H9" s="18" t="n">
        <v>7</v>
      </c>
      <c r="I9" s="18" t="n">
        <v>6</v>
      </c>
      <c r="J9" s="22">
        <f>IF(OR($A9="",COUNT($H9:$I9)=0),"",IFERROR(SUM($H9:$I9),""))</f>
        <v/>
      </c>
      <c r="K9" s="16" t="inlineStr">
        <is>
          <t>Famílias</t>
        </is>
      </c>
      <c r="L9" s="16" t="inlineStr">
        <is>
          <t>Agente Fictício Zeta</t>
        </is>
      </c>
      <c r="M9" s="15" t="inlineStr">
        <is>
          <t>Telefone</t>
        </is>
      </c>
      <c r="N9" s="15" t="inlineStr">
        <is>
          <t>Em acompanhamento</t>
        </is>
      </c>
      <c r="O9" s="17" t="n">
        <v>46251</v>
      </c>
      <c r="P9" s="23">
        <f>IF(OR($A9="",$O9="",Premissas!$B$4=""),"",IFERROR($O9+Premissas!$B$4,""))</f>
        <v/>
      </c>
      <c r="Q9" s="24">
        <f>IF($A9="","",IF($N9="Arquivada","Sem ação",IF(AND($F9="",$G9=""),"Conferir contato",IF(AND(Premissas!$B$5&lt;&gt;"",$J9&gt;Premissas!$B$5),"Conferir quantidade",IF(AND($P9&lt;&gt;"",$P9&lt;TODAY()),"Revisão pendente",IF(AND(Premissas!$B$6&lt;&gt;"",$P9&lt;&gt;"",$P9&lt;=TODAY()+Premissas!$B$6),"Revisar em breve","Em dia"))))))</f>
        <v/>
      </c>
    </row>
    <row r="10" ht="31" customHeight="1">
      <c r="A10" s="15" t="inlineStr">
        <is>
          <t>FAM-FIC-007</t>
        </is>
      </c>
      <c r="B10" s="16" t="inlineStr">
        <is>
          <t>Família Fictícia Girassol</t>
        </is>
      </c>
      <c r="C10" s="17" t="n">
        <v>45686</v>
      </c>
      <c r="D10" s="16" t="inlineStr">
        <is>
          <t>Residencial Imaginário</t>
        </is>
      </c>
      <c r="E10" s="16" t="inlineStr">
        <is>
          <t>Praça Inventada G, nº 70 — Município Fictício/ZZ</t>
        </is>
      </c>
      <c r="F10" s="16" t="inlineStr">
        <is>
          <t>(00) 00000-0007</t>
        </is>
      </c>
      <c r="G10" s="16" t="inlineStr">
        <is>
          <t>girassol@example.invalid</t>
        </is>
      </c>
      <c r="H10" s="18" t="n">
        <v>2</v>
      </c>
      <c r="I10" s="18" t="n">
        <v>3</v>
      </c>
      <c r="J10" s="19">
        <f>IF(OR($A10="",COUNT($H10:$I10)=0),"",IFERROR(SUM($H10:$I10),""))</f>
        <v/>
      </c>
      <c r="K10" s="16" t="inlineStr">
        <is>
          <t>Intercessão</t>
        </is>
      </c>
      <c r="L10" s="16" t="inlineStr">
        <is>
          <t>Agente Fictício Eta</t>
        </is>
      </c>
      <c r="M10" s="15" t="inlineStr">
        <is>
          <t>E-mail</t>
        </is>
      </c>
      <c r="N10" s="15" t="inlineStr">
        <is>
          <t>Ativa</t>
        </is>
      </c>
      <c r="O10" s="17" t="n">
        <v>46086</v>
      </c>
      <c r="P10" s="20">
        <f>IF(OR($A10="",$O10="",Premissas!$B$4=""),"",IFERROR($O10+Premissas!$B$4,""))</f>
        <v/>
      </c>
      <c r="Q10" s="21">
        <f>IF($A10="","",IF($N10="Arquivada","Sem ação",IF(AND($F10="",$G10=""),"Conferir contato",IF(AND(Premissas!$B$5&lt;&gt;"",$J10&gt;Premissas!$B$5),"Conferir quantidade",IF(AND($P10&lt;&gt;"",$P10&lt;TODAY()),"Revisão pendente",IF(AND(Premissas!$B$6&lt;&gt;"",$P10&lt;&gt;"",$P10&lt;=TODAY()+Premissas!$B$6),"Revisar em breve","Em dia"))))))</f>
        <v/>
      </c>
    </row>
    <row r="11" ht="31" customHeight="1">
      <c r="A11" s="15" t="inlineStr">
        <is>
          <t>FAM-FIC-008</t>
        </is>
      </c>
      <c r="B11" s="16" t="inlineStr">
        <is>
          <t>Família Fictícia Horizonte</t>
        </is>
      </c>
      <c r="C11" s="17" t="n">
        <v>46006</v>
      </c>
      <c r="D11" s="16" t="inlineStr">
        <is>
          <t>Vila Modelo Verde</t>
        </is>
      </c>
      <c r="E11" s="16" t="inlineStr">
        <is>
          <t>Rua Demonstrativa H, nº 80 — Município Fictício/ZZ</t>
        </is>
      </c>
      <c r="F11" s="16" t="inlineStr"/>
      <c r="G11" s="16" t="inlineStr">
        <is>
          <t>horizonte@example.invalid</t>
        </is>
      </c>
      <c r="H11" s="18" t="n">
        <v>1</v>
      </c>
      <c r="I11" s="18" t="n">
        <v>1</v>
      </c>
      <c r="J11" s="22">
        <f>IF(OR($A11="",COUNT($H11:$I11)=0),"",IFERROR(SUM($H11:$I11),""))</f>
        <v/>
      </c>
      <c r="K11" s="16" t="inlineStr">
        <is>
          <t>Acolhimento</t>
        </is>
      </c>
      <c r="L11" s="16" t="inlineStr">
        <is>
          <t>Agente Fictício Teta</t>
        </is>
      </c>
      <c r="M11" s="15" t="inlineStr">
        <is>
          <t>E-mail</t>
        </is>
      </c>
      <c r="N11" s="15" t="inlineStr">
        <is>
          <t>Ativa</t>
        </is>
      </c>
      <c r="O11" s="17" t="n">
        <v>46121</v>
      </c>
      <c r="P11" s="23">
        <f>IF(OR($A11="",$O11="",Premissas!$B$4=""),"",IFERROR($O11+Premissas!$B$4,""))</f>
        <v/>
      </c>
      <c r="Q11" s="24">
        <f>IF($A11="","",IF($N11="Arquivada","Sem ação",IF(AND($F11="",$G11=""),"Conferir contato",IF(AND(Premissas!$B$5&lt;&gt;"",$J11&gt;Premissas!$B$5),"Conferir quantidade",IF(AND($P11&lt;&gt;"",$P11&lt;TODAY()),"Revisão pendente",IF(AND(Premissas!$B$6&lt;&gt;"",$P11&lt;&gt;"",$P11&lt;=TODAY()+Premissas!$B$6),"Revisar em breve","Em dia"))))))</f>
        <v/>
      </c>
    </row>
    <row r="12" ht="31" customHeight="1">
      <c r="A12" s="15" t="inlineStr">
        <is>
          <t>FAM-FIC-009</t>
        </is>
      </c>
      <c r="B12" s="16" t="inlineStr">
        <is>
          <t>Família Fictícia Íris</t>
        </is>
      </c>
      <c r="C12" s="17" t="n">
        <v>46096</v>
      </c>
      <c r="D12" s="16" t="inlineStr">
        <is>
          <t>Setor Fictício Leste</t>
        </is>
      </c>
      <c r="E12" s="16" t="inlineStr">
        <is>
          <t>Avenida Inventada I, nº 90 — Município Fictício/ZZ</t>
        </is>
      </c>
      <c r="F12" s="16" t="inlineStr">
        <is>
          <t>(00) 00000-0009</t>
        </is>
      </c>
      <c r="G12" s="16" t="inlineStr"/>
      <c r="H12" s="18" t="n">
        <v>4</v>
      </c>
      <c r="I12" s="18" t="n">
        <v>2</v>
      </c>
      <c r="J12" s="19">
        <f>IF(OR($A12="",COUNT($H12:$I12)=0),"",IFERROR(SUM($H12:$I12),""))</f>
        <v/>
      </c>
      <c r="K12" s="16" t="inlineStr">
        <is>
          <t>Ação comunitária</t>
        </is>
      </c>
      <c r="L12" s="16" t="inlineStr">
        <is>
          <t>Agente Fictício Iota</t>
        </is>
      </c>
      <c r="M12" s="15" t="inlineStr">
        <is>
          <t>Telefone</t>
        </is>
      </c>
      <c r="N12" s="15" t="inlineStr">
        <is>
          <t>Em acompanhamento</t>
        </is>
      </c>
      <c r="O12" s="17" t="n">
        <v>46266</v>
      </c>
      <c r="P12" s="20">
        <f>IF(OR($A12="",$O12="",Premissas!$B$4=""),"",IFERROR($O12+Premissas!$B$4,""))</f>
        <v/>
      </c>
      <c r="Q12" s="21">
        <f>IF($A12="","",IF($N12="Arquivada","Sem ação",IF(AND($F12="",$G12=""),"Conferir contato",IF(AND(Premissas!$B$5&lt;&gt;"",$J12&gt;Premissas!$B$5),"Conferir quantidade",IF(AND($P12&lt;&gt;"",$P12&lt;TODAY()),"Revisão pendente",IF(AND(Premissas!$B$6&lt;&gt;"",$P12&lt;&gt;"",$P12&lt;=TODAY()+Premissas!$B$6),"Revisar em breve","Em dia"))))))</f>
        <v/>
      </c>
    </row>
    <row r="13" ht="31" customHeight="1">
      <c r="A13" s="15" t="inlineStr">
        <is>
          <t>FAM-FIC-010</t>
        </is>
      </c>
      <c r="B13" s="16" t="inlineStr">
        <is>
          <t>Família Fictícia Jasmim</t>
        </is>
      </c>
      <c r="C13" s="17" t="n">
        <v>46156</v>
      </c>
      <c r="D13" s="16" t="inlineStr">
        <is>
          <t>Jardim de Exemplo</t>
        </is>
      </c>
      <c r="E13" s="16" t="inlineStr">
        <is>
          <t>Travessa Modelo J, nº 100 — Município Fictício/ZZ</t>
        </is>
      </c>
      <c r="F13" s="16" t="inlineStr">
        <is>
          <t>(00) 00000-0010</t>
        </is>
      </c>
      <c r="G13" s="16" t="inlineStr">
        <is>
          <t>jasmim@example.invalid</t>
        </is>
      </c>
      <c r="H13" s="18" t="n">
        <v>2</v>
      </c>
      <c r="I13" s="18" t="n">
        <v>0</v>
      </c>
      <c r="J13" s="22">
        <f>IF(OR($A13="",COUNT($H13:$I13)=0),"",IFERROR(SUM($H13:$I13),""))</f>
        <v/>
      </c>
      <c r="K13" s="16" t="inlineStr">
        <is>
          <t>Música</t>
        </is>
      </c>
      <c r="L13" s="16" t="inlineStr">
        <is>
          <t>Agente Fictício Capa</t>
        </is>
      </c>
      <c r="M13" s="15" t="inlineStr">
        <is>
          <t>Indiferente</t>
        </is>
      </c>
      <c r="N13" s="15" t="inlineStr">
        <is>
          <t>Ativa</t>
        </is>
      </c>
      <c r="O13" s="17" t="n">
        <v>46095</v>
      </c>
      <c r="P13" s="23">
        <f>IF(OR($A13="",$O13="",Premissas!$B$4=""),"",IFERROR($O13+Premissas!$B$4,""))</f>
        <v/>
      </c>
      <c r="Q13" s="24">
        <f>IF($A13="","",IF($N13="Arquivada","Sem ação",IF(AND($F13="",$G13=""),"Conferir contato",IF(AND(Premissas!$B$5&lt;&gt;"",$J13&gt;Premissas!$B$5),"Conferir quantidade",IF(AND($P13&lt;&gt;"",$P13&lt;TODAY()),"Revisão pendente",IF(AND(Premissas!$B$6&lt;&gt;"",$P13&lt;&gt;"",$P13&lt;=TODAY()+Premissas!$B$6),"Revisar em breve","Em dia"))))))</f>
        <v/>
      </c>
    </row>
    <row r="14" ht="31" customHeight="1">
      <c r="A14" s="15" t="n"/>
      <c r="B14" s="16" t="n"/>
      <c r="C14" s="17" t="n"/>
      <c r="D14" s="16" t="n"/>
      <c r="E14" s="16" t="n"/>
      <c r="F14" s="16" t="n"/>
      <c r="G14" s="16" t="n"/>
      <c r="H14" s="18" t="n"/>
      <c r="I14" s="18" t="n"/>
      <c r="J14" s="19">
        <f>IF(OR($A14="",COUNT($H14:$I14)=0),"",IFERROR(SUM($H14:$I14),""))</f>
        <v/>
      </c>
      <c r="K14" s="16" t="n"/>
      <c r="L14" s="16" t="n"/>
      <c r="M14" s="15" t="n"/>
      <c r="N14" s="15" t="n"/>
      <c r="O14" s="17" t="n"/>
      <c r="P14" s="20">
        <f>IF(OR($A14="",$O14="",Premissas!$B$4=""),"",IFERROR($O14+Premissas!$B$4,""))</f>
        <v/>
      </c>
      <c r="Q14" s="21">
        <f>IF($A14="","",IF($N14="Arquivada","Sem ação",IF(AND($F14="",$G14=""),"Conferir contato",IF(AND(Premissas!$B$5&lt;&gt;"",$J14&gt;Premissas!$B$5),"Conferir quantidade",IF(AND($P14&lt;&gt;"",$P14&lt;TODAY()),"Revisão pendente",IF(AND(Premissas!$B$6&lt;&gt;"",$P14&lt;&gt;"",$P14&lt;=TODAY()+Premissas!$B$6),"Revisar em breve","Em dia"))))))</f>
        <v/>
      </c>
    </row>
    <row r="15" ht="31" customHeight="1">
      <c r="A15" s="15" t="n"/>
      <c r="B15" s="16" t="n"/>
      <c r="C15" s="17" t="n"/>
      <c r="D15" s="16" t="n"/>
      <c r="E15" s="16" t="n"/>
      <c r="F15" s="16" t="n"/>
      <c r="G15" s="16" t="n"/>
      <c r="H15" s="18" t="n"/>
      <c r="I15" s="18" t="n"/>
      <c r="J15" s="22">
        <f>IF(OR($A15="",COUNT($H15:$I15)=0),"",IFERROR(SUM($H15:$I15),""))</f>
        <v/>
      </c>
      <c r="K15" s="16" t="n"/>
      <c r="L15" s="16" t="n"/>
      <c r="M15" s="15" t="n"/>
      <c r="N15" s="15" t="n"/>
      <c r="O15" s="17" t="n"/>
      <c r="P15" s="23">
        <f>IF(OR($A15="",$O15="",Premissas!$B$4=""),"",IFERROR($O15+Premissas!$B$4,""))</f>
        <v/>
      </c>
      <c r="Q15" s="24">
        <f>IF($A15="","",IF($N15="Arquivada","Sem ação",IF(AND($F15="",$G15=""),"Conferir contato",IF(AND(Premissas!$B$5&lt;&gt;"",$J15&gt;Premissas!$B$5),"Conferir quantidade",IF(AND($P15&lt;&gt;"",$P15&lt;TODAY()),"Revisão pendente",IF(AND(Premissas!$B$6&lt;&gt;"",$P15&lt;&gt;"",$P15&lt;=TODAY()+Premissas!$B$6),"Revisar em breve","Em dia"))))))</f>
        <v/>
      </c>
    </row>
    <row r="16" ht="31" customHeight="1">
      <c r="A16" s="15" t="n"/>
      <c r="B16" s="16" t="n"/>
      <c r="C16" s="17" t="n"/>
      <c r="D16" s="16" t="n"/>
      <c r="E16" s="16" t="n"/>
      <c r="F16" s="16" t="n"/>
      <c r="G16" s="16" t="n"/>
      <c r="H16" s="18" t="n"/>
      <c r="I16" s="18" t="n"/>
      <c r="J16" s="19">
        <f>IF(OR($A16="",COUNT($H16:$I16)=0),"",IFERROR(SUM($H16:$I16),""))</f>
        <v/>
      </c>
      <c r="K16" s="16" t="n"/>
      <c r="L16" s="16" t="n"/>
      <c r="M16" s="15" t="n"/>
      <c r="N16" s="15" t="n"/>
      <c r="O16" s="17" t="n"/>
      <c r="P16" s="20">
        <f>IF(OR($A16="",$O16="",Premissas!$B$4=""),"",IFERROR($O16+Premissas!$B$4,""))</f>
        <v/>
      </c>
      <c r="Q16" s="21">
        <f>IF($A16="","",IF($N16="Arquivada","Sem ação",IF(AND($F16="",$G16=""),"Conferir contato",IF(AND(Premissas!$B$5&lt;&gt;"",$J16&gt;Premissas!$B$5),"Conferir quantidade",IF(AND($P16&lt;&gt;"",$P16&lt;TODAY()),"Revisão pendente",IF(AND(Premissas!$B$6&lt;&gt;"",$P16&lt;&gt;"",$P16&lt;=TODAY()+Premissas!$B$6),"Revisar em breve","Em dia"))))))</f>
        <v/>
      </c>
    </row>
    <row r="17" ht="31" customHeight="1">
      <c r="A17" s="15" t="n"/>
      <c r="B17" s="16" t="n"/>
      <c r="C17" s="17" t="n"/>
      <c r="D17" s="16" t="n"/>
      <c r="E17" s="16" t="n"/>
      <c r="F17" s="16" t="n"/>
      <c r="G17" s="16" t="n"/>
      <c r="H17" s="18" t="n"/>
      <c r="I17" s="18" t="n"/>
      <c r="J17" s="22">
        <f>IF(OR($A17="",COUNT($H17:$I17)=0),"",IFERROR(SUM($H17:$I17),""))</f>
        <v/>
      </c>
      <c r="K17" s="16" t="n"/>
      <c r="L17" s="16" t="n"/>
      <c r="M17" s="15" t="n"/>
      <c r="N17" s="15" t="n"/>
      <c r="O17" s="17" t="n"/>
      <c r="P17" s="23">
        <f>IF(OR($A17="",$O17="",Premissas!$B$4=""),"",IFERROR($O17+Premissas!$B$4,""))</f>
        <v/>
      </c>
      <c r="Q17" s="24">
        <f>IF($A17="","",IF($N17="Arquivada","Sem ação",IF(AND($F17="",$G17=""),"Conferir contato",IF(AND(Premissas!$B$5&lt;&gt;"",$J17&gt;Premissas!$B$5),"Conferir quantidade",IF(AND($P17&lt;&gt;"",$P17&lt;TODAY()),"Revisão pendente",IF(AND(Premissas!$B$6&lt;&gt;"",$P17&lt;&gt;"",$P17&lt;=TODAY()+Premissas!$B$6),"Revisar em breve","Em dia"))))))</f>
        <v/>
      </c>
    </row>
    <row r="18" ht="31" customHeight="1">
      <c r="A18" s="15" t="n"/>
      <c r="B18" s="16" t="n"/>
      <c r="C18" s="17" t="n"/>
      <c r="D18" s="16" t="n"/>
      <c r="E18" s="16" t="n"/>
      <c r="F18" s="16" t="n"/>
      <c r="G18" s="16" t="n"/>
      <c r="H18" s="18" t="n"/>
      <c r="I18" s="18" t="n"/>
      <c r="J18" s="19">
        <f>IF(OR($A18="",COUNT($H18:$I18)=0),"",IFERROR(SUM($H18:$I18),""))</f>
        <v/>
      </c>
      <c r="K18" s="16" t="n"/>
      <c r="L18" s="16" t="n"/>
      <c r="M18" s="15" t="n"/>
      <c r="N18" s="15" t="n"/>
      <c r="O18" s="17" t="n"/>
      <c r="P18" s="20">
        <f>IF(OR($A18="",$O18="",Premissas!$B$4=""),"",IFERROR($O18+Premissas!$B$4,""))</f>
        <v/>
      </c>
      <c r="Q18" s="21">
        <f>IF($A18="","",IF($N18="Arquivada","Sem ação",IF(AND($F18="",$G18=""),"Conferir contato",IF(AND(Premissas!$B$5&lt;&gt;"",$J18&gt;Premissas!$B$5),"Conferir quantidade",IF(AND($P18&lt;&gt;"",$P18&lt;TODAY()),"Revisão pendente",IF(AND(Premissas!$B$6&lt;&gt;"",$P18&lt;&gt;"",$P18&lt;=TODAY()+Premissas!$B$6),"Revisar em breve","Em dia"))))))</f>
        <v/>
      </c>
    </row>
    <row r="19" ht="31" customHeight="1">
      <c r="A19" s="15" t="n"/>
      <c r="B19" s="16" t="n"/>
      <c r="C19" s="17" t="n"/>
      <c r="D19" s="16" t="n"/>
      <c r="E19" s="16" t="n"/>
      <c r="F19" s="16" t="n"/>
      <c r="G19" s="16" t="n"/>
      <c r="H19" s="18" t="n"/>
      <c r="I19" s="18" t="n"/>
      <c r="J19" s="22">
        <f>IF(OR($A19="",COUNT($H19:$I19)=0),"",IFERROR(SUM($H19:$I19),""))</f>
        <v/>
      </c>
      <c r="K19" s="16" t="n"/>
      <c r="L19" s="16" t="n"/>
      <c r="M19" s="15" t="n"/>
      <c r="N19" s="15" t="n"/>
      <c r="O19" s="17" t="n"/>
      <c r="P19" s="23">
        <f>IF(OR($A19="",$O19="",Premissas!$B$4=""),"",IFERROR($O19+Premissas!$B$4,""))</f>
        <v/>
      </c>
      <c r="Q19" s="24">
        <f>IF($A19="","",IF($N19="Arquivada","Sem ação",IF(AND($F19="",$G19=""),"Conferir contato",IF(AND(Premissas!$B$5&lt;&gt;"",$J19&gt;Premissas!$B$5),"Conferir quantidade",IF(AND($P19&lt;&gt;"",$P19&lt;TODAY()),"Revisão pendente",IF(AND(Premissas!$B$6&lt;&gt;"",$P19&lt;&gt;"",$P19&lt;=TODAY()+Premissas!$B$6),"Revisar em breve","Em dia"))))))</f>
        <v/>
      </c>
    </row>
    <row r="20" ht="31" customHeight="1">
      <c r="A20" s="15" t="n"/>
      <c r="B20" s="16" t="n"/>
      <c r="C20" s="17" t="n"/>
      <c r="D20" s="16" t="n"/>
      <c r="E20" s="16" t="n"/>
      <c r="F20" s="16" t="n"/>
      <c r="G20" s="16" t="n"/>
      <c r="H20" s="18" t="n"/>
      <c r="I20" s="18" t="n"/>
      <c r="J20" s="19">
        <f>IF(OR($A20="",COUNT($H20:$I20)=0),"",IFERROR(SUM($H20:$I20),""))</f>
        <v/>
      </c>
      <c r="K20" s="16" t="n"/>
      <c r="L20" s="16" t="n"/>
      <c r="M20" s="15" t="n"/>
      <c r="N20" s="15" t="n"/>
      <c r="O20" s="17" t="n"/>
      <c r="P20" s="20">
        <f>IF(OR($A20="",$O20="",Premissas!$B$4=""),"",IFERROR($O20+Premissas!$B$4,""))</f>
        <v/>
      </c>
      <c r="Q20" s="21">
        <f>IF($A20="","",IF($N20="Arquivada","Sem ação",IF(AND($F20="",$G20=""),"Conferir contato",IF(AND(Premissas!$B$5&lt;&gt;"",$J20&gt;Premissas!$B$5),"Conferir quantidade",IF(AND($P20&lt;&gt;"",$P20&lt;TODAY()),"Revisão pendente",IF(AND(Premissas!$B$6&lt;&gt;"",$P20&lt;&gt;"",$P20&lt;=TODAY()+Premissas!$B$6),"Revisar em breve","Em dia"))))))</f>
        <v/>
      </c>
    </row>
    <row r="21" ht="31" customHeight="1">
      <c r="A21" s="15" t="n"/>
      <c r="B21" s="16" t="n"/>
      <c r="C21" s="17" t="n"/>
      <c r="D21" s="16" t="n"/>
      <c r="E21" s="16" t="n"/>
      <c r="F21" s="16" t="n"/>
      <c r="G21" s="16" t="n"/>
      <c r="H21" s="18" t="n"/>
      <c r="I21" s="18" t="n"/>
      <c r="J21" s="22">
        <f>IF(OR($A21="",COUNT($H21:$I21)=0),"",IFERROR(SUM($H21:$I21),""))</f>
        <v/>
      </c>
      <c r="K21" s="16" t="n"/>
      <c r="L21" s="16" t="n"/>
      <c r="M21" s="15" t="n"/>
      <c r="N21" s="15" t="n"/>
      <c r="O21" s="17" t="n"/>
      <c r="P21" s="23">
        <f>IF(OR($A21="",$O21="",Premissas!$B$4=""),"",IFERROR($O21+Premissas!$B$4,""))</f>
        <v/>
      </c>
      <c r="Q21" s="24">
        <f>IF($A21="","",IF($N21="Arquivada","Sem ação",IF(AND($F21="",$G21=""),"Conferir contato",IF(AND(Premissas!$B$5&lt;&gt;"",$J21&gt;Premissas!$B$5),"Conferir quantidade",IF(AND($P21&lt;&gt;"",$P21&lt;TODAY()),"Revisão pendente",IF(AND(Premissas!$B$6&lt;&gt;"",$P21&lt;&gt;"",$P21&lt;=TODAY()+Premissas!$B$6),"Revisar em breve","Em dia"))))))</f>
        <v/>
      </c>
    </row>
    <row r="22" ht="31" customHeight="1">
      <c r="A22" s="15" t="n"/>
      <c r="B22" s="16" t="n"/>
      <c r="C22" s="17" t="n"/>
      <c r="D22" s="16" t="n"/>
      <c r="E22" s="16" t="n"/>
      <c r="F22" s="16" t="n"/>
      <c r="G22" s="16" t="n"/>
      <c r="H22" s="18" t="n"/>
      <c r="I22" s="18" t="n"/>
      <c r="J22" s="19">
        <f>IF(OR($A22="",COUNT($H22:$I22)=0),"",IFERROR(SUM($H22:$I22),""))</f>
        <v/>
      </c>
      <c r="K22" s="16" t="n"/>
      <c r="L22" s="16" t="n"/>
      <c r="M22" s="15" t="n"/>
      <c r="N22" s="15" t="n"/>
      <c r="O22" s="17" t="n"/>
      <c r="P22" s="20">
        <f>IF(OR($A22="",$O22="",Premissas!$B$4=""),"",IFERROR($O22+Premissas!$B$4,""))</f>
        <v/>
      </c>
      <c r="Q22" s="21">
        <f>IF($A22="","",IF($N22="Arquivada","Sem ação",IF(AND($F22="",$G22=""),"Conferir contato",IF(AND(Premissas!$B$5&lt;&gt;"",$J22&gt;Premissas!$B$5),"Conferir quantidade",IF(AND($P22&lt;&gt;"",$P22&lt;TODAY()),"Revisão pendente",IF(AND(Premissas!$B$6&lt;&gt;"",$P22&lt;&gt;"",$P22&lt;=TODAY()+Premissas!$B$6),"Revisar em breve","Em dia"))))))</f>
        <v/>
      </c>
    </row>
    <row r="23" ht="31" customHeight="1">
      <c r="A23" s="15" t="n"/>
      <c r="B23" s="16" t="n"/>
      <c r="C23" s="17" t="n"/>
      <c r="D23" s="16" t="n"/>
      <c r="E23" s="16" t="n"/>
      <c r="F23" s="16" t="n"/>
      <c r="G23" s="16" t="n"/>
      <c r="H23" s="18" t="n"/>
      <c r="I23" s="18" t="n"/>
      <c r="J23" s="22">
        <f>IF(OR($A23="",COUNT($H23:$I23)=0),"",IFERROR(SUM($H23:$I23),""))</f>
        <v/>
      </c>
      <c r="K23" s="16" t="n"/>
      <c r="L23" s="16" t="n"/>
      <c r="M23" s="15" t="n"/>
      <c r="N23" s="15" t="n"/>
      <c r="O23" s="17" t="n"/>
      <c r="P23" s="23">
        <f>IF(OR($A23="",$O23="",Premissas!$B$4=""),"",IFERROR($O23+Premissas!$B$4,""))</f>
        <v/>
      </c>
      <c r="Q23" s="24">
        <f>IF($A23="","",IF($N23="Arquivada","Sem ação",IF(AND($F23="",$G23=""),"Conferir contato",IF(AND(Premissas!$B$5&lt;&gt;"",$J23&gt;Premissas!$B$5),"Conferir quantidade",IF(AND($P23&lt;&gt;"",$P23&lt;TODAY()),"Revisão pendente",IF(AND(Premissas!$B$6&lt;&gt;"",$P23&lt;&gt;"",$P23&lt;=TODAY()+Premissas!$B$6),"Revisar em breve","Em dia"))))))</f>
        <v/>
      </c>
    </row>
    <row r="24" ht="31" customHeight="1">
      <c r="A24" s="15" t="n"/>
      <c r="B24" s="16" t="n"/>
      <c r="C24" s="17" t="n"/>
      <c r="D24" s="16" t="n"/>
      <c r="E24" s="16" t="n"/>
      <c r="F24" s="16" t="n"/>
      <c r="G24" s="16" t="n"/>
      <c r="H24" s="18" t="n"/>
      <c r="I24" s="18" t="n"/>
      <c r="J24" s="19">
        <f>IF(OR($A24="",COUNT($H24:$I24)=0),"",IFERROR(SUM($H24:$I24),""))</f>
        <v/>
      </c>
      <c r="K24" s="16" t="n"/>
      <c r="L24" s="16" t="n"/>
      <c r="M24" s="15" t="n"/>
      <c r="N24" s="15" t="n"/>
      <c r="O24" s="17" t="n"/>
      <c r="P24" s="20">
        <f>IF(OR($A24="",$O24="",Premissas!$B$4=""),"",IFERROR($O24+Premissas!$B$4,""))</f>
        <v/>
      </c>
      <c r="Q24" s="21">
        <f>IF($A24="","",IF($N24="Arquivada","Sem ação",IF(AND($F24="",$G24=""),"Conferir contato",IF(AND(Premissas!$B$5&lt;&gt;"",$J24&gt;Premissas!$B$5),"Conferir quantidade",IF(AND($P24&lt;&gt;"",$P24&lt;TODAY()),"Revisão pendente",IF(AND(Premissas!$B$6&lt;&gt;"",$P24&lt;&gt;"",$P24&lt;=TODAY()+Premissas!$B$6),"Revisar em breve","Em dia"))))))</f>
        <v/>
      </c>
    </row>
    <row r="25" ht="31" customHeight="1">
      <c r="A25" s="15" t="n"/>
      <c r="B25" s="16" t="n"/>
      <c r="C25" s="17" t="n"/>
      <c r="D25" s="16" t="n"/>
      <c r="E25" s="16" t="n"/>
      <c r="F25" s="16" t="n"/>
      <c r="G25" s="16" t="n"/>
      <c r="H25" s="18" t="n"/>
      <c r="I25" s="18" t="n"/>
      <c r="J25" s="22">
        <f>IF(OR($A25="",COUNT($H25:$I25)=0),"",IFERROR(SUM($H25:$I25),""))</f>
        <v/>
      </c>
      <c r="K25" s="16" t="n"/>
      <c r="L25" s="16" t="n"/>
      <c r="M25" s="15" t="n"/>
      <c r="N25" s="15" t="n"/>
      <c r="O25" s="17" t="n"/>
      <c r="P25" s="23">
        <f>IF(OR($A25="",$O25="",Premissas!$B$4=""),"",IFERROR($O25+Premissas!$B$4,""))</f>
        <v/>
      </c>
      <c r="Q25" s="24">
        <f>IF($A25="","",IF($N25="Arquivada","Sem ação",IF(AND($F25="",$G25=""),"Conferir contato",IF(AND(Premissas!$B$5&lt;&gt;"",$J25&gt;Premissas!$B$5),"Conferir quantidade",IF(AND($P25&lt;&gt;"",$P25&lt;TODAY()),"Revisão pendente",IF(AND(Premissas!$B$6&lt;&gt;"",$P25&lt;&gt;"",$P25&lt;=TODAY()+Premissas!$B$6),"Revisar em breve","Em dia"))))))</f>
        <v/>
      </c>
    </row>
    <row r="26" ht="31" customHeight="1">
      <c r="A26" s="15" t="n"/>
      <c r="B26" s="16" t="n"/>
      <c r="C26" s="17" t="n"/>
      <c r="D26" s="16" t="n"/>
      <c r="E26" s="16" t="n"/>
      <c r="F26" s="16" t="n"/>
      <c r="G26" s="16" t="n"/>
      <c r="H26" s="18" t="n"/>
      <c r="I26" s="18" t="n"/>
      <c r="J26" s="19">
        <f>IF(OR($A26="",COUNT($H26:$I26)=0),"",IFERROR(SUM($H26:$I26),""))</f>
        <v/>
      </c>
      <c r="K26" s="16" t="n"/>
      <c r="L26" s="16" t="n"/>
      <c r="M26" s="15" t="n"/>
      <c r="N26" s="15" t="n"/>
      <c r="O26" s="17" t="n"/>
      <c r="P26" s="20">
        <f>IF(OR($A26="",$O26="",Premissas!$B$4=""),"",IFERROR($O26+Premissas!$B$4,""))</f>
        <v/>
      </c>
      <c r="Q26" s="21">
        <f>IF($A26="","",IF($N26="Arquivada","Sem ação",IF(AND($F26="",$G26=""),"Conferir contato",IF(AND(Premissas!$B$5&lt;&gt;"",$J26&gt;Premissas!$B$5),"Conferir quantidade",IF(AND($P26&lt;&gt;"",$P26&lt;TODAY()),"Revisão pendente",IF(AND(Premissas!$B$6&lt;&gt;"",$P26&lt;&gt;"",$P26&lt;=TODAY()+Premissas!$B$6),"Revisar em breve","Em dia"))))))</f>
        <v/>
      </c>
    </row>
    <row r="27" ht="31" customHeight="1">
      <c r="A27" s="15" t="n"/>
      <c r="B27" s="16" t="n"/>
      <c r="C27" s="17" t="n"/>
      <c r="D27" s="16" t="n"/>
      <c r="E27" s="16" t="n"/>
      <c r="F27" s="16" t="n"/>
      <c r="G27" s="16" t="n"/>
      <c r="H27" s="18" t="n"/>
      <c r="I27" s="18" t="n"/>
      <c r="J27" s="22">
        <f>IF(OR($A27="",COUNT($H27:$I27)=0),"",IFERROR(SUM($H27:$I27),""))</f>
        <v/>
      </c>
      <c r="K27" s="16" t="n"/>
      <c r="L27" s="16" t="n"/>
      <c r="M27" s="15" t="n"/>
      <c r="N27" s="15" t="n"/>
      <c r="O27" s="17" t="n"/>
      <c r="P27" s="23">
        <f>IF(OR($A27="",$O27="",Premissas!$B$4=""),"",IFERROR($O27+Premissas!$B$4,""))</f>
        <v/>
      </c>
      <c r="Q27" s="24">
        <f>IF($A27="","",IF($N27="Arquivada","Sem ação",IF(AND($F27="",$G27=""),"Conferir contato",IF(AND(Premissas!$B$5&lt;&gt;"",$J27&gt;Premissas!$B$5),"Conferir quantidade",IF(AND($P27&lt;&gt;"",$P27&lt;TODAY()),"Revisão pendente",IF(AND(Premissas!$B$6&lt;&gt;"",$P27&lt;&gt;"",$P27&lt;=TODAY()+Premissas!$B$6),"Revisar em breve","Em dia"))))))</f>
        <v/>
      </c>
    </row>
    <row r="28" ht="31" customHeight="1">
      <c r="A28" s="15" t="n"/>
      <c r="B28" s="16" t="n"/>
      <c r="C28" s="17" t="n"/>
      <c r="D28" s="16" t="n"/>
      <c r="E28" s="16" t="n"/>
      <c r="F28" s="16" t="n"/>
      <c r="G28" s="16" t="n"/>
      <c r="H28" s="18" t="n"/>
      <c r="I28" s="18" t="n"/>
      <c r="J28" s="19">
        <f>IF(OR($A28="",COUNT($H28:$I28)=0),"",IFERROR(SUM($H28:$I28),""))</f>
        <v/>
      </c>
      <c r="K28" s="16" t="n"/>
      <c r="L28" s="16" t="n"/>
      <c r="M28" s="15" t="n"/>
      <c r="N28" s="15" t="n"/>
      <c r="O28" s="17" t="n"/>
      <c r="P28" s="20">
        <f>IF(OR($A28="",$O28="",Premissas!$B$4=""),"",IFERROR($O28+Premissas!$B$4,""))</f>
        <v/>
      </c>
      <c r="Q28" s="21">
        <f>IF($A28="","",IF($N28="Arquivada","Sem ação",IF(AND($F28="",$G28=""),"Conferir contato",IF(AND(Premissas!$B$5&lt;&gt;"",$J28&gt;Premissas!$B$5),"Conferir quantidade",IF(AND($P28&lt;&gt;"",$P28&lt;TODAY()),"Revisão pendente",IF(AND(Premissas!$B$6&lt;&gt;"",$P28&lt;&gt;"",$P28&lt;=TODAY()+Premissas!$B$6),"Revisar em breve","Em dia"))))))</f>
        <v/>
      </c>
    </row>
    <row r="29" ht="31" customHeight="1">
      <c r="A29" s="15" t="n"/>
      <c r="B29" s="16" t="n"/>
      <c r="C29" s="17" t="n"/>
      <c r="D29" s="16" t="n"/>
      <c r="E29" s="16" t="n"/>
      <c r="F29" s="16" t="n"/>
      <c r="G29" s="16" t="n"/>
      <c r="H29" s="18" t="n"/>
      <c r="I29" s="18" t="n"/>
      <c r="J29" s="22">
        <f>IF(OR($A29="",COUNT($H29:$I29)=0),"",IFERROR(SUM($H29:$I29),""))</f>
        <v/>
      </c>
      <c r="K29" s="16" t="n"/>
      <c r="L29" s="16" t="n"/>
      <c r="M29" s="15" t="n"/>
      <c r="N29" s="15" t="n"/>
      <c r="O29" s="17" t="n"/>
      <c r="P29" s="23">
        <f>IF(OR($A29="",$O29="",Premissas!$B$4=""),"",IFERROR($O29+Premissas!$B$4,""))</f>
        <v/>
      </c>
      <c r="Q29" s="24">
        <f>IF($A29="","",IF($N29="Arquivada","Sem ação",IF(AND($F29="",$G29=""),"Conferir contato",IF(AND(Premissas!$B$5&lt;&gt;"",$J29&gt;Premissas!$B$5),"Conferir quantidade",IF(AND($P29&lt;&gt;"",$P29&lt;TODAY()),"Revisão pendente",IF(AND(Premissas!$B$6&lt;&gt;"",$P29&lt;&gt;"",$P29&lt;=TODAY()+Premissas!$B$6),"Revisar em breve","Em dia"))))))</f>
        <v/>
      </c>
    </row>
    <row r="30" ht="31" customHeight="1">
      <c r="A30" s="15" t="n"/>
      <c r="B30" s="16" t="n"/>
      <c r="C30" s="17" t="n"/>
      <c r="D30" s="16" t="n"/>
      <c r="E30" s="16" t="n"/>
      <c r="F30" s="16" t="n"/>
      <c r="G30" s="16" t="n"/>
      <c r="H30" s="18" t="n"/>
      <c r="I30" s="18" t="n"/>
      <c r="J30" s="19">
        <f>IF(OR($A30="",COUNT($H30:$I30)=0),"",IFERROR(SUM($H30:$I30),""))</f>
        <v/>
      </c>
      <c r="K30" s="16" t="n"/>
      <c r="L30" s="16" t="n"/>
      <c r="M30" s="15" t="n"/>
      <c r="N30" s="15" t="n"/>
      <c r="O30" s="17" t="n"/>
      <c r="P30" s="20">
        <f>IF(OR($A30="",$O30="",Premissas!$B$4=""),"",IFERROR($O30+Premissas!$B$4,""))</f>
        <v/>
      </c>
      <c r="Q30" s="21">
        <f>IF($A30="","",IF($N30="Arquivada","Sem ação",IF(AND($F30="",$G30=""),"Conferir contato",IF(AND(Premissas!$B$5&lt;&gt;"",$J30&gt;Premissas!$B$5),"Conferir quantidade",IF(AND($P30&lt;&gt;"",$P30&lt;TODAY()),"Revisão pendente",IF(AND(Premissas!$B$6&lt;&gt;"",$P30&lt;&gt;"",$P30&lt;=TODAY()+Premissas!$B$6),"Revisar em breve","Em dia"))))))</f>
        <v/>
      </c>
    </row>
    <row r="31" ht="31" customHeight="1">
      <c r="A31" s="15" t="n"/>
      <c r="B31" s="16" t="n"/>
      <c r="C31" s="17" t="n"/>
      <c r="D31" s="16" t="n"/>
      <c r="E31" s="16" t="n"/>
      <c r="F31" s="16" t="n"/>
      <c r="G31" s="16" t="n"/>
      <c r="H31" s="18" t="n"/>
      <c r="I31" s="18" t="n"/>
      <c r="J31" s="22">
        <f>IF(OR($A31="",COUNT($H31:$I31)=0),"",IFERROR(SUM($H31:$I31),""))</f>
        <v/>
      </c>
      <c r="K31" s="16" t="n"/>
      <c r="L31" s="16" t="n"/>
      <c r="M31" s="15" t="n"/>
      <c r="N31" s="15" t="n"/>
      <c r="O31" s="17" t="n"/>
      <c r="P31" s="23">
        <f>IF(OR($A31="",$O31="",Premissas!$B$4=""),"",IFERROR($O31+Premissas!$B$4,""))</f>
        <v/>
      </c>
      <c r="Q31" s="24">
        <f>IF($A31="","",IF($N31="Arquivada","Sem ação",IF(AND($F31="",$G31=""),"Conferir contato",IF(AND(Premissas!$B$5&lt;&gt;"",$J31&gt;Premissas!$B$5),"Conferir quantidade",IF(AND($P31&lt;&gt;"",$P31&lt;TODAY()),"Revisão pendente",IF(AND(Premissas!$B$6&lt;&gt;"",$P31&lt;&gt;"",$P31&lt;=TODAY()+Premissas!$B$6),"Revisar em breve","Em dia"))))))</f>
        <v/>
      </c>
    </row>
    <row r="32" ht="31" customHeight="1">
      <c r="A32" s="15" t="n"/>
      <c r="B32" s="16" t="n"/>
      <c r="C32" s="17" t="n"/>
      <c r="D32" s="16" t="n"/>
      <c r="E32" s="16" t="n"/>
      <c r="F32" s="16" t="n"/>
      <c r="G32" s="16" t="n"/>
      <c r="H32" s="18" t="n"/>
      <c r="I32" s="18" t="n"/>
      <c r="J32" s="19">
        <f>IF(OR($A32="",COUNT($H32:$I32)=0),"",IFERROR(SUM($H32:$I32),""))</f>
        <v/>
      </c>
      <c r="K32" s="16" t="n"/>
      <c r="L32" s="16" t="n"/>
      <c r="M32" s="15" t="n"/>
      <c r="N32" s="15" t="n"/>
      <c r="O32" s="17" t="n"/>
      <c r="P32" s="20">
        <f>IF(OR($A32="",$O32="",Premissas!$B$4=""),"",IFERROR($O32+Premissas!$B$4,""))</f>
        <v/>
      </c>
      <c r="Q32" s="21">
        <f>IF($A32="","",IF($N32="Arquivada","Sem ação",IF(AND($F32="",$G32=""),"Conferir contato",IF(AND(Premissas!$B$5&lt;&gt;"",$J32&gt;Premissas!$B$5),"Conferir quantidade",IF(AND($P32&lt;&gt;"",$P32&lt;TODAY()),"Revisão pendente",IF(AND(Premissas!$B$6&lt;&gt;"",$P32&lt;&gt;"",$P32&lt;=TODAY()+Premissas!$B$6),"Revisar em breve","Em dia"))))))</f>
        <v/>
      </c>
    </row>
    <row r="33" ht="31" customHeight="1">
      <c r="A33" s="15" t="n"/>
      <c r="B33" s="16" t="n"/>
      <c r="C33" s="17" t="n"/>
      <c r="D33" s="16" t="n"/>
      <c r="E33" s="16" t="n"/>
      <c r="F33" s="16" t="n"/>
      <c r="G33" s="16" t="n"/>
      <c r="H33" s="18" t="n"/>
      <c r="I33" s="18" t="n"/>
      <c r="J33" s="22">
        <f>IF(OR($A33="",COUNT($H33:$I33)=0),"",IFERROR(SUM($H33:$I33),""))</f>
        <v/>
      </c>
      <c r="K33" s="16" t="n"/>
      <c r="L33" s="16" t="n"/>
      <c r="M33" s="15" t="n"/>
      <c r="N33" s="15" t="n"/>
      <c r="O33" s="17" t="n"/>
      <c r="P33" s="23">
        <f>IF(OR($A33="",$O33="",Premissas!$B$4=""),"",IFERROR($O33+Premissas!$B$4,""))</f>
        <v/>
      </c>
      <c r="Q33" s="24">
        <f>IF($A33="","",IF($N33="Arquivada","Sem ação",IF(AND($F33="",$G33=""),"Conferir contato",IF(AND(Premissas!$B$5&lt;&gt;"",$J33&gt;Premissas!$B$5),"Conferir quantidade",IF(AND($P33&lt;&gt;"",$P33&lt;TODAY()),"Revisão pendente",IF(AND(Premissas!$B$6&lt;&gt;"",$P33&lt;&gt;"",$P33&lt;=TODAY()+Premissas!$B$6),"Revisar em breve","Em dia"))))))</f>
        <v/>
      </c>
    </row>
    <row r="34" ht="31" customHeight="1">
      <c r="A34" s="15" t="n"/>
      <c r="B34" s="16" t="n"/>
      <c r="C34" s="17" t="n"/>
      <c r="D34" s="16" t="n"/>
      <c r="E34" s="16" t="n"/>
      <c r="F34" s="16" t="n"/>
      <c r="G34" s="16" t="n"/>
      <c r="H34" s="18" t="n"/>
      <c r="I34" s="18" t="n"/>
      <c r="J34" s="19">
        <f>IF(OR($A34="",COUNT($H34:$I34)=0),"",IFERROR(SUM($H34:$I34),""))</f>
        <v/>
      </c>
      <c r="K34" s="16" t="n"/>
      <c r="L34" s="16" t="n"/>
      <c r="M34" s="15" t="n"/>
      <c r="N34" s="15" t="n"/>
      <c r="O34" s="17" t="n"/>
      <c r="P34" s="20">
        <f>IF(OR($A34="",$O34="",Premissas!$B$4=""),"",IFERROR($O34+Premissas!$B$4,""))</f>
        <v/>
      </c>
      <c r="Q34" s="21">
        <f>IF($A34="","",IF($N34="Arquivada","Sem ação",IF(AND($F34="",$G34=""),"Conferir contato",IF(AND(Premissas!$B$5&lt;&gt;"",$J34&gt;Premissas!$B$5),"Conferir quantidade",IF(AND($P34&lt;&gt;"",$P34&lt;TODAY()),"Revisão pendente",IF(AND(Premissas!$B$6&lt;&gt;"",$P34&lt;&gt;"",$P34&lt;=TODAY()+Premissas!$B$6),"Revisar em breve","Em dia"))))))</f>
        <v/>
      </c>
    </row>
    <row r="35" ht="31" customHeight="1">
      <c r="A35" s="15" t="n"/>
      <c r="B35" s="16" t="n"/>
      <c r="C35" s="17" t="n"/>
      <c r="D35" s="16" t="n"/>
      <c r="E35" s="16" t="n"/>
      <c r="F35" s="16" t="n"/>
      <c r="G35" s="16" t="n"/>
      <c r="H35" s="18" t="n"/>
      <c r="I35" s="18" t="n"/>
      <c r="J35" s="22">
        <f>IF(OR($A35="",COUNT($H35:$I35)=0),"",IFERROR(SUM($H35:$I35),""))</f>
        <v/>
      </c>
      <c r="K35" s="16" t="n"/>
      <c r="L35" s="16" t="n"/>
      <c r="M35" s="15" t="n"/>
      <c r="N35" s="15" t="n"/>
      <c r="O35" s="17" t="n"/>
      <c r="P35" s="23">
        <f>IF(OR($A35="",$O35="",Premissas!$B$4=""),"",IFERROR($O35+Premissas!$B$4,""))</f>
        <v/>
      </c>
      <c r="Q35" s="24">
        <f>IF($A35="","",IF($N35="Arquivada","Sem ação",IF(AND($F35="",$G35=""),"Conferir contato",IF(AND(Premissas!$B$5&lt;&gt;"",$J35&gt;Premissas!$B$5),"Conferir quantidade",IF(AND($P35&lt;&gt;"",$P35&lt;TODAY()),"Revisão pendente",IF(AND(Premissas!$B$6&lt;&gt;"",$P35&lt;&gt;"",$P35&lt;=TODAY()+Premissas!$B$6),"Revisar em breve","Em dia"))))))</f>
        <v/>
      </c>
    </row>
    <row r="36" ht="31" customHeight="1">
      <c r="A36" s="15" t="n"/>
      <c r="B36" s="16" t="n"/>
      <c r="C36" s="17" t="n"/>
      <c r="D36" s="16" t="n"/>
      <c r="E36" s="16" t="n"/>
      <c r="F36" s="16" t="n"/>
      <c r="G36" s="16" t="n"/>
      <c r="H36" s="18" t="n"/>
      <c r="I36" s="18" t="n"/>
      <c r="J36" s="19">
        <f>IF(OR($A36="",COUNT($H36:$I36)=0),"",IFERROR(SUM($H36:$I36),""))</f>
        <v/>
      </c>
      <c r="K36" s="16" t="n"/>
      <c r="L36" s="16" t="n"/>
      <c r="M36" s="15" t="n"/>
      <c r="N36" s="15" t="n"/>
      <c r="O36" s="17" t="n"/>
      <c r="P36" s="20">
        <f>IF(OR($A36="",$O36="",Premissas!$B$4=""),"",IFERROR($O36+Premissas!$B$4,""))</f>
        <v/>
      </c>
      <c r="Q36" s="21">
        <f>IF($A36="","",IF($N36="Arquivada","Sem ação",IF(AND($F36="",$G36=""),"Conferir contato",IF(AND(Premissas!$B$5&lt;&gt;"",$J36&gt;Premissas!$B$5),"Conferir quantidade",IF(AND($P36&lt;&gt;"",$P36&lt;TODAY()),"Revisão pendente",IF(AND(Premissas!$B$6&lt;&gt;"",$P36&lt;&gt;"",$P36&lt;=TODAY()+Premissas!$B$6),"Revisar em breve","Em dia"))))))</f>
        <v/>
      </c>
    </row>
    <row r="37" ht="31" customHeight="1">
      <c r="A37" s="15" t="n"/>
      <c r="B37" s="16" t="n"/>
      <c r="C37" s="17" t="n"/>
      <c r="D37" s="16" t="n"/>
      <c r="E37" s="16" t="n"/>
      <c r="F37" s="16" t="n"/>
      <c r="G37" s="16" t="n"/>
      <c r="H37" s="18" t="n"/>
      <c r="I37" s="18" t="n"/>
      <c r="J37" s="22">
        <f>IF(OR($A37="",COUNT($H37:$I37)=0),"",IFERROR(SUM($H37:$I37),""))</f>
        <v/>
      </c>
      <c r="K37" s="16" t="n"/>
      <c r="L37" s="16" t="n"/>
      <c r="M37" s="15" t="n"/>
      <c r="N37" s="15" t="n"/>
      <c r="O37" s="17" t="n"/>
      <c r="P37" s="23">
        <f>IF(OR($A37="",$O37="",Premissas!$B$4=""),"",IFERROR($O37+Premissas!$B$4,""))</f>
        <v/>
      </c>
      <c r="Q37" s="24">
        <f>IF($A37="","",IF($N37="Arquivada","Sem ação",IF(AND($F37="",$G37=""),"Conferir contato",IF(AND(Premissas!$B$5&lt;&gt;"",$J37&gt;Premissas!$B$5),"Conferir quantidade",IF(AND($P37&lt;&gt;"",$P37&lt;TODAY()),"Revisão pendente",IF(AND(Premissas!$B$6&lt;&gt;"",$P37&lt;&gt;"",$P37&lt;=TODAY()+Premissas!$B$6),"Revisar em breve","Em dia"))))))</f>
        <v/>
      </c>
    </row>
    <row r="38" ht="31" customHeight="1">
      <c r="A38" s="15" t="n"/>
      <c r="B38" s="16" t="n"/>
      <c r="C38" s="17" t="n"/>
      <c r="D38" s="16" t="n"/>
      <c r="E38" s="16" t="n"/>
      <c r="F38" s="16" t="n"/>
      <c r="G38" s="16" t="n"/>
      <c r="H38" s="18" t="n"/>
      <c r="I38" s="18" t="n"/>
      <c r="J38" s="19">
        <f>IF(OR($A38="",COUNT($H38:$I38)=0),"",IFERROR(SUM($H38:$I38),""))</f>
        <v/>
      </c>
      <c r="K38" s="16" t="n"/>
      <c r="L38" s="16" t="n"/>
      <c r="M38" s="15" t="n"/>
      <c r="N38" s="15" t="n"/>
      <c r="O38" s="17" t="n"/>
      <c r="P38" s="20">
        <f>IF(OR($A38="",$O38="",Premissas!$B$4=""),"",IFERROR($O38+Premissas!$B$4,""))</f>
        <v/>
      </c>
      <c r="Q38" s="21">
        <f>IF($A38="","",IF($N38="Arquivada","Sem ação",IF(AND($F38="",$G38=""),"Conferir contato",IF(AND(Premissas!$B$5&lt;&gt;"",$J38&gt;Premissas!$B$5),"Conferir quantidade",IF(AND($P38&lt;&gt;"",$P38&lt;TODAY()),"Revisão pendente",IF(AND(Premissas!$B$6&lt;&gt;"",$P38&lt;&gt;"",$P38&lt;=TODAY()+Premissas!$B$6),"Revisar em breve","Em dia"))))))</f>
        <v/>
      </c>
    </row>
    <row r="39" ht="31" customHeight="1">
      <c r="A39" s="15" t="n"/>
      <c r="B39" s="16" t="n"/>
      <c r="C39" s="17" t="n"/>
      <c r="D39" s="16" t="n"/>
      <c r="E39" s="16" t="n"/>
      <c r="F39" s="16" t="n"/>
      <c r="G39" s="16" t="n"/>
      <c r="H39" s="18" t="n"/>
      <c r="I39" s="18" t="n"/>
      <c r="J39" s="22">
        <f>IF(OR($A39="",COUNT($H39:$I39)=0),"",IFERROR(SUM($H39:$I39),""))</f>
        <v/>
      </c>
      <c r="K39" s="16" t="n"/>
      <c r="L39" s="16" t="n"/>
      <c r="M39" s="15" t="n"/>
      <c r="N39" s="15" t="n"/>
      <c r="O39" s="17" t="n"/>
      <c r="P39" s="23">
        <f>IF(OR($A39="",$O39="",Premissas!$B$4=""),"",IFERROR($O39+Premissas!$B$4,""))</f>
        <v/>
      </c>
      <c r="Q39" s="24">
        <f>IF($A39="","",IF($N39="Arquivada","Sem ação",IF(AND($F39="",$G39=""),"Conferir contato",IF(AND(Premissas!$B$5&lt;&gt;"",$J39&gt;Premissas!$B$5),"Conferir quantidade",IF(AND($P39&lt;&gt;"",$P39&lt;TODAY()),"Revisão pendente",IF(AND(Premissas!$B$6&lt;&gt;"",$P39&lt;&gt;"",$P39&lt;=TODAY()+Premissas!$B$6),"Revisar em breve","Em dia"))))))</f>
        <v/>
      </c>
    </row>
    <row r="40" ht="31" customHeight="1">
      <c r="A40" s="15" t="n"/>
      <c r="B40" s="16" t="n"/>
      <c r="C40" s="17" t="n"/>
      <c r="D40" s="16" t="n"/>
      <c r="E40" s="16" t="n"/>
      <c r="F40" s="16" t="n"/>
      <c r="G40" s="16" t="n"/>
      <c r="H40" s="18" t="n"/>
      <c r="I40" s="18" t="n"/>
      <c r="J40" s="19">
        <f>IF(OR($A40="",COUNT($H40:$I40)=0),"",IFERROR(SUM($H40:$I40),""))</f>
        <v/>
      </c>
      <c r="K40" s="16" t="n"/>
      <c r="L40" s="16" t="n"/>
      <c r="M40" s="15" t="n"/>
      <c r="N40" s="15" t="n"/>
      <c r="O40" s="17" t="n"/>
      <c r="P40" s="20">
        <f>IF(OR($A40="",$O40="",Premissas!$B$4=""),"",IFERROR($O40+Premissas!$B$4,""))</f>
        <v/>
      </c>
      <c r="Q40" s="21">
        <f>IF($A40="","",IF($N40="Arquivada","Sem ação",IF(AND($F40="",$G40=""),"Conferir contato",IF(AND(Premissas!$B$5&lt;&gt;"",$J40&gt;Premissas!$B$5),"Conferir quantidade",IF(AND($P40&lt;&gt;"",$P40&lt;TODAY()),"Revisão pendente",IF(AND(Premissas!$B$6&lt;&gt;"",$P40&lt;&gt;"",$P40&lt;=TODAY()+Premissas!$B$6),"Revisar em breve","Em dia"))))))</f>
        <v/>
      </c>
    </row>
    <row r="41" ht="31" customHeight="1">
      <c r="A41" s="15" t="n"/>
      <c r="B41" s="16" t="n"/>
      <c r="C41" s="17" t="n"/>
      <c r="D41" s="16" t="n"/>
      <c r="E41" s="16" t="n"/>
      <c r="F41" s="16" t="n"/>
      <c r="G41" s="16" t="n"/>
      <c r="H41" s="18" t="n"/>
      <c r="I41" s="18" t="n"/>
      <c r="J41" s="22">
        <f>IF(OR($A41="",COUNT($H41:$I41)=0),"",IFERROR(SUM($H41:$I41),""))</f>
        <v/>
      </c>
      <c r="K41" s="16" t="n"/>
      <c r="L41" s="16" t="n"/>
      <c r="M41" s="15" t="n"/>
      <c r="N41" s="15" t="n"/>
      <c r="O41" s="17" t="n"/>
      <c r="P41" s="23">
        <f>IF(OR($A41="",$O41="",Premissas!$B$4=""),"",IFERROR($O41+Premissas!$B$4,""))</f>
        <v/>
      </c>
      <c r="Q41" s="24">
        <f>IF($A41="","",IF($N41="Arquivada","Sem ação",IF(AND($F41="",$G41=""),"Conferir contato",IF(AND(Premissas!$B$5&lt;&gt;"",$J41&gt;Premissas!$B$5),"Conferir quantidade",IF(AND($P41&lt;&gt;"",$P41&lt;TODAY()),"Revisão pendente",IF(AND(Premissas!$B$6&lt;&gt;"",$P41&lt;&gt;"",$P41&lt;=TODAY()+Premissas!$B$6),"Revisar em breve","Em dia"))))))</f>
        <v/>
      </c>
    </row>
    <row r="42" ht="31" customHeight="1">
      <c r="A42" s="15" t="n"/>
      <c r="B42" s="16" t="n"/>
      <c r="C42" s="17" t="n"/>
      <c r="D42" s="16" t="n"/>
      <c r="E42" s="16" t="n"/>
      <c r="F42" s="16" t="n"/>
      <c r="G42" s="16" t="n"/>
      <c r="H42" s="18" t="n"/>
      <c r="I42" s="18" t="n"/>
      <c r="J42" s="19">
        <f>IF(OR($A42="",COUNT($H42:$I42)=0),"",IFERROR(SUM($H42:$I42),""))</f>
        <v/>
      </c>
      <c r="K42" s="16" t="n"/>
      <c r="L42" s="16" t="n"/>
      <c r="M42" s="15" t="n"/>
      <c r="N42" s="15" t="n"/>
      <c r="O42" s="17" t="n"/>
      <c r="P42" s="20">
        <f>IF(OR($A42="",$O42="",Premissas!$B$4=""),"",IFERROR($O42+Premissas!$B$4,""))</f>
        <v/>
      </c>
      <c r="Q42" s="21">
        <f>IF($A42="","",IF($N42="Arquivada","Sem ação",IF(AND($F42="",$G42=""),"Conferir contato",IF(AND(Premissas!$B$5&lt;&gt;"",$J42&gt;Premissas!$B$5),"Conferir quantidade",IF(AND($P42&lt;&gt;"",$P42&lt;TODAY()),"Revisão pendente",IF(AND(Premissas!$B$6&lt;&gt;"",$P42&lt;&gt;"",$P42&lt;=TODAY()+Premissas!$B$6),"Revisar em breve","Em dia"))))))</f>
        <v/>
      </c>
    </row>
    <row r="43" ht="31" customHeight="1">
      <c r="A43" s="15" t="n"/>
      <c r="B43" s="16" t="n"/>
      <c r="C43" s="17" t="n"/>
      <c r="D43" s="16" t="n"/>
      <c r="E43" s="16" t="n"/>
      <c r="F43" s="16" t="n"/>
      <c r="G43" s="16" t="n"/>
      <c r="H43" s="18" t="n"/>
      <c r="I43" s="18" t="n"/>
      <c r="J43" s="22">
        <f>IF(OR($A43="",COUNT($H43:$I43)=0),"",IFERROR(SUM($H43:$I43),""))</f>
        <v/>
      </c>
      <c r="K43" s="16" t="n"/>
      <c r="L43" s="16" t="n"/>
      <c r="M43" s="15" t="n"/>
      <c r="N43" s="15" t="n"/>
      <c r="O43" s="17" t="n"/>
      <c r="P43" s="23">
        <f>IF(OR($A43="",$O43="",Premissas!$B$4=""),"",IFERROR($O43+Premissas!$B$4,""))</f>
        <v/>
      </c>
      <c r="Q43" s="24">
        <f>IF($A43="","",IF($N43="Arquivada","Sem ação",IF(AND($F43="",$G43=""),"Conferir contato",IF(AND(Premissas!$B$5&lt;&gt;"",$J43&gt;Premissas!$B$5),"Conferir quantidade",IF(AND($P43&lt;&gt;"",$P43&lt;TODAY()),"Revisão pendente",IF(AND(Premissas!$B$6&lt;&gt;"",$P43&lt;&gt;"",$P43&lt;=TODAY()+Premissas!$B$6),"Revisar em breve","Em dia"))))))</f>
        <v/>
      </c>
    </row>
    <row r="44" ht="31" customHeight="1">
      <c r="A44" s="15" t="n"/>
      <c r="B44" s="16" t="n"/>
      <c r="C44" s="17" t="n"/>
      <c r="D44" s="16" t="n"/>
      <c r="E44" s="16" t="n"/>
      <c r="F44" s="16" t="n"/>
      <c r="G44" s="16" t="n"/>
      <c r="H44" s="18" t="n"/>
      <c r="I44" s="18" t="n"/>
      <c r="J44" s="19">
        <f>IF(OR($A44="",COUNT($H44:$I44)=0),"",IFERROR(SUM($H44:$I44),""))</f>
        <v/>
      </c>
      <c r="K44" s="16" t="n"/>
      <c r="L44" s="16" t="n"/>
      <c r="M44" s="15" t="n"/>
      <c r="N44" s="15" t="n"/>
      <c r="O44" s="17" t="n"/>
      <c r="P44" s="20">
        <f>IF(OR($A44="",$O44="",Premissas!$B$4=""),"",IFERROR($O44+Premissas!$B$4,""))</f>
        <v/>
      </c>
      <c r="Q44" s="21">
        <f>IF($A44="","",IF($N44="Arquivada","Sem ação",IF(AND($F44="",$G44=""),"Conferir contato",IF(AND(Premissas!$B$5&lt;&gt;"",$J44&gt;Premissas!$B$5),"Conferir quantidade",IF(AND($P44&lt;&gt;"",$P44&lt;TODAY()),"Revisão pendente",IF(AND(Premissas!$B$6&lt;&gt;"",$P44&lt;&gt;"",$P44&lt;=TODAY()+Premissas!$B$6),"Revisar em breve","Em dia"))))))</f>
        <v/>
      </c>
    </row>
    <row r="45" ht="31" customHeight="1">
      <c r="A45" s="15" t="n"/>
      <c r="B45" s="16" t="n"/>
      <c r="C45" s="17" t="n"/>
      <c r="D45" s="16" t="n"/>
      <c r="E45" s="16" t="n"/>
      <c r="F45" s="16" t="n"/>
      <c r="G45" s="16" t="n"/>
      <c r="H45" s="18" t="n"/>
      <c r="I45" s="18" t="n"/>
      <c r="J45" s="22">
        <f>IF(OR($A45="",COUNT($H45:$I45)=0),"",IFERROR(SUM($H45:$I45),""))</f>
        <v/>
      </c>
      <c r="K45" s="16" t="n"/>
      <c r="L45" s="16" t="n"/>
      <c r="M45" s="15" t="n"/>
      <c r="N45" s="15" t="n"/>
      <c r="O45" s="17" t="n"/>
      <c r="P45" s="23">
        <f>IF(OR($A45="",$O45="",Premissas!$B$4=""),"",IFERROR($O45+Premissas!$B$4,""))</f>
        <v/>
      </c>
      <c r="Q45" s="24">
        <f>IF($A45="","",IF($N45="Arquivada","Sem ação",IF(AND($F45="",$G45=""),"Conferir contato",IF(AND(Premissas!$B$5&lt;&gt;"",$J45&gt;Premissas!$B$5),"Conferir quantidade",IF(AND($P45&lt;&gt;"",$P45&lt;TODAY()),"Revisão pendente",IF(AND(Premissas!$B$6&lt;&gt;"",$P45&lt;&gt;"",$P45&lt;=TODAY()+Premissas!$B$6),"Revisar em breve","Em dia"))))))</f>
        <v/>
      </c>
    </row>
    <row r="46" ht="31" customHeight="1">
      <c r="A46" s="15" t="n"/>
      <c r="B46" s="16" t="n"/>
      <c r="C46" s="17" t="n"/>
      <c r="D46" s="16" t="n"/>
      <c r="E46" s="16" t="n"/>
      <c r="F46" s="16" t="n"/>
      <c r="G46" s="16" t="n"/>
      <c r="H46" s="18" t="n"/>
      <c r="I46" s="18" t="n"/>
      <c r="J46" s="19">
        <f>IF(OR($A46="",COUNT($H46:$I46)=0),"",IFERROR(SUM($H46:$I46),""))</f>
        <v/>
      </c>
      <c r="K46" s="16" t="n"/>
      <c r="L46" s="16" t="n"/>
      <c r="M46" s="15" t="n"/>
      <c r="N46" s="15" t="n"/>
      <c r="O46" s="17" t="n"/>
      <c r="P46" s="20">
        <f>IF(OR($A46="",$O46="",Premissas!$B$4=""),"",IFERROR($O46+Premissas!$B$4,""))</f>
        <v/>
      </c>
      <c r="Q46" s="21">
        <f>IF($A46="","",IF($N46="Arquivada","Sem ação",IF(AND($F46="",$G46=""),"Conferir contato",IF(AND(Premissas!$B$5&lt;&gt;"",$J46&gt;Premissas!$B$5),"Conferir quantidade",IF(AND($P46&lt;&gt;"",$P46&lt;TODAY()),"Revisão pendente",IF(AND(Premissas!$B$6&lt;&gt;"",$P46&lt;&gt;"",$P46&lt;=TODAY()+Premissas!$B$6),"Revisar em breve","Em dia"))))))</f>
        <v/>
      </c>
    </row>
    <row r="47" ht="31" customHeight="1">
      <c r="A47" s="15" t="n"/>
      <c r="B47" s="16" t="n"/>
      <c r="C47" s="17" t="n"/>
      <c r="D47" s="16" t="n"/>
      <c r="E47" s="16" t="n"/>
      <c r="F47" s="16" t="n"/>
      <c r="G47" s="16" t="n"/>
      <c r="H47" s="18" t="n"/>
      <c r="I47" s="18" t="n"/>
      <c r="J47" s="22">
        <f>IF(OR($A47="",COUNT($H47:$I47)=0),"",IFERROR(SUM($H47:$I47),""))</f>
        <v/>
      </c>
      <c r="K47" s="16" t="n"/>
      <c r="L47" s="16" t="n"/>
      <c r="M47" s="15" t="n"/>
      <c r="N47" s="15" t="n"/>
      <c r="O47" s="17" t="n"/>
      <c r="P47" s="23">
        <f>IF(OR($A47="",$O47="",Premissas!$B$4=""),"",IFERROR($O47+Premissas!$B$4,""))</f>
        <v/>
      </c>
      <c r="Q47" s="24">
        <f>IF($A47="","",IF($N47="Arquivada","Sem ação",IF(AND($F47="",$G47=""),"Conferir contato",IF(AND(Premissas!$B$5&lt;&gt;"",$J47&gt;Premissas!$B$5),"Conferir quantidade",IF(AND($P47&lt;&gt;"",$P47&lt;TODAY()),"Revisão pendente",IF(AND(Premissas!$B$6&lt;&gt;"",$P47&lt;&gt;"",$P47&lt;=TODAY()+Premissas!$B$6),"Revisar em breve","Em dia"))))))</f>
        <v/>
      </c>
    </row>
    <row r="48" ht="31" customHeight="1">
      <c r="A48" s="15" t="n"/>
      <c r="B48" s="16" t="n"/>
      <c r="C48" s="17" t="n"/>
      <c r="D48" s="16" t="n"/>
      <c r="E48" s="16" t="n"/>
      <c r="F48" s="16" t="n"/>
      <c r="G48" s="16" t="n"/>
      <c r="H48" s="18" t="n"/>
      <c r="I48" s="18" t="n"/>
      <c r="J48" s="19">
        <f>IF(OR($A48="",COUNT($H48:$I48)=0),"",IFERROR(SUM($H48:$I48),""))</f>
        <v/>
      </c>
      <c r="K48" s="16" t="n"/>
      <c r="L48" s="16" t="n"/>
      <c r="M48" s="15" t="n"/>
      <c r="N48" s="15" t="n"/>
      <c r="O48" s="17" t="n"/>
      <c r="P48" s="20">
        <f>IF(OR($A48="",$O48="",Premissas!$B$4=""),"",IFERROR($O48+Premissas!$B$4,""))</f>
        <v/>
      </c>
      <c r="Q48" s="21">
        <f>IF($A48="","",IF($N48="Arquivada","Sem ação",IF(AND($F48="",$G48=""),"Conferir contato",IF(AND(Premissas!$B$5&lt;&gt;"",$J48&gt;Premissas!$B$5),"Conferir quantidade",IF(AND($P48&lt;&gt;"",$P48&lt;TODAY()),"Revisão pendente",IF(AND(Premissas!$B$6&lt;&gt;"",$P48&lt;&gt;"",$P48&lt;=TODAY()+Premissas!$B$6),"Revisar em breve","Em dia"))))))</f>
        <v/>
      </c>
    </row>
    <row r="49" ht="31" customHeight="1">
      <c r="A49" s="15" t="n"/>
      <c r="B49" s="16" t="n"/>
      <c r="C49" s="17" t="n"/>
      <c r="D49" s="16" t="n"/>
      <c r="E49" s="16" t="n"/>
      <c r="F49" s="16" t="n"/>
      <c r="G49" s="16" t="n"/>
      <c r="H49" s="18" t="n"/>
      <c r="I49" s="18" t="n"/>
      <c r="J49" s="22">
        <f>IF(OR($A49="",COUNT($H49:$I49)=0),"",IFERROR(SUM($H49:$I49),""))</f>
        <v/>
      </c>
      <c r="K49" s="16" t="n"/>
      <c r="L49" s="16" t="n"/>
      <c r="M49" s="15" t="n"/>
      <c r="N49" s="15" t="n"/>
      <c r="O49" s="17" t="n"/>
      <c r="P49" s="23">
        <f>IF(OR($A49="",$O49="",Premissas!$B$4=""),"",IFERROR($O49+Premissas!$B$4,""))</f>
        <v/>
      </c>
      <c r="Q49" s="24">
        <f>IF($A49="","",IF($N49="Arquivada","Sem ação",IF(AND($F49="",$G49=""),"Conferir contato",IF(AND(Premissas!$B$5&lt;&gt;"",$J49&gt;Premissas!$B$5),"Conferir quantidade",IF(AND($P49&lt;&gt;"",$P49&lt;TODAY()),"Revisão pendente",IF(AND(Premissas!$B$6&lt;&gt;"",$P49&lt;&gt;"",$P49&lt;=TODAY()+Premissas!$B$6),"Revisar em breve","Em dia"))))))</f>
        <v/>
      </c>
    </row>
    <row r="50" ht="31" customHeight="1">
      <c r="A50" s="15" t="n"/>
      <c r="B50" s="16" t="n"/>
      <c r="C50" s="17" t="n"/>
      <c r="D50" s="16" t="n"/>
      <c r="E50" s="16" t="n"/>
      <c r="F50" s="16" t="n"/>
      <c r="G50" s="16" t="n"/>
      <c r="H50" s="18" t="n"/>
      <c r="I50" s="18" t="n"/>
      <c r="J50" s="19">
        <f>IF(OR($A50="",COUNT($H50:$I50)=0),"",IFERROR(SUM($H50:$I50),""))</f>
        <v/>
      </c>
      <c r="K50" s="16" t="n"/>
      <c r="L50" s="16" t="n"/>
      <c r="M50" s="15" t="n"/>
      <c r="N50" s="15" t="n"/>
      <c r="O50" s="17" t="n"/>
      <c r="P50" s="20">
        <f>IF(OR($A50="",$O50="",Premissas!$B$4=""),"",IFERROR($O50+Premissas!$B$4,""))</f>
        <v/>
      </c>
      <c r="Q50" s="21">
        <f>IF($A50="","",IF($N50="Arquivada","Sem ação",IF(AND($F50="",$G50=""),"Conferir contato",IF(AND(Premissas!$B$5&lt;&gt;"",$J50&gt;Premissas!$B$5),"Conferir quantidade",IF(AND($P50&lt;&gt;"",$P50&lt;TODAY()),"Revisão pendente",IF(AND(Premissas!$B$6&lt;&gt;"",$P50&lt;&gt;"",$P50&lt;=TODAY()+Premissas!$B$6),"Revisar em breve","Em dia"))))))</f>
        <v/>
      </c>
    </row>
    <row r="51" ht="31" customHeight="1">
      <c r="A51" s="15" t="n"/>
      <c r="B51" s="16" t="n"/>
      <c r="C51" s="17" t="n"/>
      <c r="D51" s="16" t="n"/>
      <c r="E51" s="16" t="n"/>
      <c r="F51" s="16" t="n"/>
      <c r="G51" s="16" t="n"/>
      <c r="H51" s="18" t="n"/>
      <c r="I51" s="18" t="n"/>
      <c r="J51" s="22">
        <f>IF(OR($A51="",COUNT($H51:$I51)=0),"",IFERROR(SUM($H51:$I51),""))</f>
        <v/>
      </c>
      <c r="K51" s="16" t="n"/>
      <c r="L51" s="16" t="n"/>
      <c r="M51" s="15" t="n"/>
      <c r="N51" s="15" t="n"/>
      <c r="O51" s="17" t="n"/>
      <c r="P51" s="23">
        <f>IF(OR($A51="",$O51="",Premissas!$B$4=""),"",IFERROR($O51+Premissas!$B$4,""))</f>
        <v/>
      </c>
      <c r="Q51" s="24">
        <f>IF($A51="","",IF($N51="Arquivada","Sem ação",IF(AND($F51="",$G51=""),"Conferir contato",IF(AND(Premissas!$B$5&lt;&gt;"",$J51&gt;Premissas!$B$5),"Conferir quantidade",IF(AND($P51&lt;&gt;"",$P51&lt;TODAY()),"Revisão pendente",IF(AND(Premissas!$B$6&lt;&gt;"",$P51&lt;&gt;"",$P51&lt;=TODAY()+Premissas!$B$6),"Revisar em breve","Em dia"))))))</f>
        <v/>
      </c>
    </row>
    <row r="52" ht="31" customHeight="1">
      <c r="A52" s="15" t="n"/>
      <c r="B52" s="16" t="n"/>
      <c r="C52" s="17" t="n"/>
      <c r="D52" s="16" t="n"/>
      <c r="E52" s="16" t="n"/>
      <c r="F52" s="16" t="n"/>
      <c r="G52" s="16" t="n"/>
      <c r="H52" s="18" t="n"/>
      <c r="I52" s="18" t="n"/>
      <c r="J52" s="19">
        <f>IF(OR($A52="",COUNT($H52:$I52)=0),"",IFERROR(SUM($H52:$I52),""))</f>
        <v/>
      </c>
      <c r="K52" s="16" t="n"/>
      <c r="L52" s="16" t="n"/>
      <c r="M52" s="15" t="n"/>
      <c r="N52" s="15" t="n"/>
      <c r="O52" s="17" t="n"/>
      <c r="P52" s="20">
        <f>IF(OR($A52="",$O52="",Premissas!$B$4=""),"",IFERROR($O52+Premissas!$B$4,""))</f>
        <v/>
      </c>
      <c r="Q52" s="21">
        <f>IF($A52="","",IF($N52="Arquivada","Sem ação",IF(AND($F52="",$G52=""),"Conferir contato",IF(AND(Premissas!$B$5&lt;&gt;"",$J52&gt;Premissas!$B$5),"Conferir quantidade",IF(AND($P52&lt;&gt;"",$P52&lt;TODAY()),"Revisão pendente",IF(AND(Premissas!$B$6&lt;&gt;"",$P52&lt;&gt;"",$P52&lt;=TODAY()+Premissas!$B$6),"Revisar em breve","Em dia"))))))</f>
        <v/>
      </c>
    </row>
    <row r="53" ht="31" customHeight="1">
      <c r="A53" s="15" t="n"/>
      <c r="B53" s="16" t="n"/>
      <c r="C53" s="17" t="n"/>
      <c r="D53" s="16" t="n"/>
      <c r="E53" s="16" t="n"/>
      <c r="F53" s="16" t="n"/>
      <c r="G53" s="16" t="n"/>
      <c r="H53" s="18" t="n"/>
      <c r="I53" s="18" t="n"/>
      <c r="J53" s="22">
        <f>IF(OR($A53="",COUNT($H53:$I53)=0),"",IFERROR(SUM($H53:$I53),""))</f>
        <v/>
      </c>
      <c r="K53" s="16" t="n"/>
      <c r="L53" s="16" t="n"/>
      <c r="M53" s="15" t="n"/>
      <c r="N53" s="15" t="n"/>
      <c r="O53" s="17" t="n"/>
      <c r="P53" s="23">
        <f>IF(OR($A53="",$O53="",Premissas!$B$4=""),"",IFERROR($O53+Premissas!$B$4,""))</f>
        <v/>
      </c>
      <c r="Q53" s="24">
        <f>IF($A53="","",IF($N53="Arquivada","Sem ação",IF(AND($F53="",$G53=""),"Conferir contato",IF(AND(Premissas!$B$5&lt;&gt;"",$J53&gt;Premissas!$B$5),"Conferir quantidade",IF(AND($P53&lt;&gt;"",$P53&lt;TODAY()),"Revisão pendente",IF(AND(Premissas!$B$6&lt;&gt;"",$P53&lt;&gt;"",$P53&lt;=TODAY()+Premissas!$B$6),"Revisar em breve","Em dia"))))))</f>
        <v/>
      </c>
    </row>
    <row r="54" ht="31" customHeight="1">
      <c r="A54" s="15" t="n"/>
      <c r="B54" s="16" t="n"/>
      <c r="C54" s="17" t="n"/>
      <c r="D54" s="16" t="n"/>
      <c r="E54" s="16" t="n"/>
      <c r="F54" s="16" t="n"/>
      <c r="G54" s="16" t="n"/>
      <c r="H54" s="18" t="n"/>
      <c r="I54" s="18" t="n"/>
      <c r="J54" s="19">
        <f>IF(OR($A54="",COUNT($H54:$I54)=0),"",IFERROR(SUM($H54:$I54),""))</f>
        <v/>
      </c>
      <c r="K54" s="16" t="n"/>
      <c r="L54" s="16" t="n"/>
      <c r="M54" s="15" t="n"/>
      <c r="N54" s="15" t="n"/>
      <c r="O54" s="17" t="n"/>
      <c r="P54" s="20">
        <f>IF(OR($A54="",$O54="",Premissas!$B$4=""),"",IFERROR($O54+Premissas!$B$4,""))</f>
        <v/>
      </c>
      <c r="Q54" s="21">
        <f>IF($A54="","",IF($N54="Arquivada","Sem ação",IF(AND($F54="",$G54=""),"Conferir contato",IF(AND(Premissas!$B$5&lt;&gt;"",$J54&gt;Premissas!$B$5),"Conferir quantidade",IF(AND($P54&lt;&gt;"",$P54&lt;TODAY()),"Revisão pendente",IF(AND(Premissas!$B$6&lt;&gt;"",$P54&lt;&gt;"",$P54&lt;=TODAY()+Premissas!$B$6),"Revisar em breve","Em dia"))))))</f>
        <v/>
      </c>
    </row>
    <row r="55" ht="31" customHeight="1">
      <c r="A55" s="15" t="n"/>
      <c r="B55" s="16" t="n"/>
      <c r="C55" s="17" t="n"/>
      <c r="D55" s="16" t="n"/>
      <c r="E55" s="16" t="n"/>
      <c r="F55" s="16" t="n"/>
      <c r="G55" s="16" t="n"/>
      <c r="H55" s="18" t="n"/>
      <c r="I55" s="18" t="n"/>
      <c r="J55" s="22">
        <f>IF(OR($A55="",COUNT($H55:$I55)=0),"",IFERROR(SUM($H55:$I55),""))</f>
        <v/>
      </c>
      <c r="K55" s="16" t="n"/>
      <c r="L55" s="16" t="n"/>
      <c r="M55" s="15" t="n"/>
      <c r="N55" s="15" t="n"/>
      <c r="O55" s="17" t="n"/>
      <c r="P55" s="23">
        <f>IF(OR($A55="",$O55="",Premissas!$B$4=""),"",IFERROR($O55+Premissas!$B$4,""))</f>
        <v/>
      </c>
      <c r="Q55" s="24">
        <f>IF($A55="","",IF($N55="Arquivada","Sem ação",IF(AND($F55="",$G55=""),"Conferir contato",IF(AND(Premissas!$B$5&lt;&gt;"",$J55&gt;Premissas!$B$5),"Conferir quantidade",IF(AND($P55&lt;&gt;"",$P55&lt;TODAY()),"Revisão pendente",IF(AND(Premissas!$B$6&lt;&gt;"",$P55&lt;&gt;"",$P55&lt;=TODAY()+Premissas!$B$6),"Revisar em breve","Em dia"))))))</f>
        <v/>
      </c>
    </row>
    <row r="56" ht="31" customHeight="1">
      <c r="A56" s="15" t="n"/>
      <c r="B56" s="16" t="n"/>
      <c r="C56" s="17" t="n"/>
      <c r="D56" s="16" t="n"/>
      <c r="E56" s="16" t="n"/>
      <c r="F56" s="16" t="n"/>
      <c r="G56" s="16" t="n"/>
      <c r="H56" s="18" t="n"/>
      <c r="I56" s="18" t="n"/>
      <c r="J56" s="19">
        <f>IF(OR($A56="",COUNT($H56:$I56)=0),"",IFERROR(SUM($H56:$I56),""))</f>
        <v/>
      </c>
      <c r="K56" s="16" t="n"/>
      <c r="L56" s="16" t="n"/>
      <c r="M56" s="15" t="n"/>
      <c r="N56" s="15" t="n"/>
      <c r="O56" s="17" t="n"/>
      <c r="P56" s="20">
        <f>IF(OR($A56="",$O56="",Premissas!$B$4=""),"",IFERROR($O56+Premissas!$B$4,""))</f>
        <v/>
      </c>
      <c r="Q56" s="21">
        <f>IF($A56="","",IF($N56="Arquivada","Sem ação",IF(AND($F56="",$G56=""),"Conferir contato",IF(AND(Premissas!$B$5&lt;&gt;"",$J56&gt;Premissas!$B$5),"Conferir quantidade",IF(AND($P56&lt;&gt;"",$P56&lt;TODAY()),"Revisão pendente",IF(AND(Premissas!$B$6&lt;&gt;"",$P56&lt;&gt;"",$P56&lt;=TODAY()+Premissas!$B$6),"Revisar em breve","Em dia"))))))</f>
        <v/>
      </c>
    </row>
    <row r="57" ht="31" customHeight="1">
      <c r="A57" s="15" t="n"/>
      <c r="B57" s="16" t="n"/>
      <c r="C57" s="17" t="n"/>
      <c r="D57" s="16" t="n"/>
      <c r="E57" s="16" t="n"/>
      <c r="F57" s="16" t="n"/>
      <c r="G57" s="16" t="n"/>
      <c r="H57" s="18" t="n"/>
      <c r="I57" s="18" t="n"/>
      <c r="J57" s="22">
        <f>IF(OR($A57="",COUNT($H57:$I57)=0),"",IFERROR(SUM($H57:$I57),""))</f>
        <v/>
      </c>
      <c r="K57" s="16" t="n"/>
      <c r="L57" s="16" t="n"/>
      <c r="M57" s="15" t="n"/>
      <c r="N57" s="15" t="n"/>
      <c r="O57" s="17" t="n"/>
      <c r="P57" s="23">
        <f>IF(OR($A57="",$O57="",Premissas!$B$4=""),"",IFERROR($O57+Premissas!$B$4,""))</f>
        <v/>
      </c>
      <c r="Q57" s="24">
        <f>IF($A57="","",IF($N57="Arquivada","Sem ação",IF(AND($F57="",$G57=""),"Conferir contato",IF(AND(Premissas!$B$5&lt;&gt;"",$J57&gt;Premissas!$B$5),"Conferir quantidade",IF(AND($P57&lt;&gt;"",$P57&lt;TODAY()),"Revisão pendente",IF(AND(Premissas!$B$6&lt;&gt;"",$P57&lt;&gt;"",$P57&lt;=TODAY()+Premissas!$B$6),"Revisar em breve","Em dia"))))))</f>
        <v/>
      </c>
    </row>
    <row r="58" ht="31" customHeight="1">
      <c r="A58" s="15" t="n"/>
      <c r="B58" s="16" t="n"/>
      <c r="C58" s="17" t="n"/>
      <c r="D58" s="16" t="n"/>
      <c r="E58" s="16" t="n"/>
      <c r="F58" s="16" t="n"/>
      <c r="G58" s="16" t="n"/>
      <c r="H58" s="18" t="n"/>
      <c r="I58" s="18" t="n"/>
      <c r="J58" s="19">
        <f>IF(OR($A58="",COUNT($H58:$I58)=0),"",IFERROR(SUM($H58:$I58),""))</f>
        <v/>
      </c>
      <c r="K58" s="16" t="n"/>
      <c r="L58" s="16" t="n"/>
      <c r="M58" s="15" t="n"/>
      <c r="N58" s="15" t="n"/>
      <c r="O58" s="17" t="n"/>
      <c r="P58" s="20">
        <f>IF(OR($A58="",$O58="",Premissas!$B$4=""),"",IFERROR($O58+Premissas!$B$4,""))</f>
        <v/>
      </c>
      <c r="Q58" s="21">
        <f>IF($A58="","",IF($N58="Arquivada","Sem ação",IF(AND($F58="",$G58=""),"Conferir contato",IF(AND(Premissas!$B$5&lt;&gt;"",$J58&gt;Premissas!$B$5),"Conferir quantidade",IF(AND($P58&lt;&gt;"",$P58&lt;TODAY()),"Revisão pendente",IF(AND(Premissas!$B$6&lt;&gt;"",$P58&lt;&gt;"",$P58&lt;=TODAY()+Premissas!$B$6),"Revisar em breve","Em dia"))))))</f>
        <v/>
      </c>
    </row>
    <row r="59" ht="31" customHeight="1">
      <c r="A59" s="15" t="n"/>
      <c r="B59" s="16" t="n"/>
      <c r="C59" s="17" t="n"/>
      <c r="D59" s="16" t="n"/>
      <c r="E59" s="16" t="n"/>
      <c r="F59" s="16" t="n"/>
      <c r="G59" s="16" t="n"/>
      <c r="H59" s="18" t="n"/>
      <c r="I59" s="18" t="n"/>
      <c r="J59" s="22">
        <f>IF(OR($A59="",COUNT($H59:$I59)=0),"",IFERROR(SUM($H59:$I59),""))</f>
        <v/>
      </c>
      <c r="K59" s="16" t="n"/>
      <c r="L59" s="16" t="n"/>
      <c r="M59" s="15" t="n"/>
      <c r="N59" s="15" t="n"/>
      <c r="O59" s="17" t="n"/>
      <c r="P59" s="23">
        <f>IF(OR($A59="",$O59="",Premissas!$B$4=""),"",IFERROR($O59+Premissas!$B$4,""))</f>
        <v/>
      </c>
      <c r="Q59" s="24">
        <f>IF($A59="","",IF($N59="Arquivada","Sem ação",IF(AND($F59="",$G59=""),"Conferir contato",IF(AND(Premissas!$B$5&lt;&gt;"",$J59&gt;Premissas!$B$5),"Conferir quantidade",IF(AND($P59&lt;&gt;"",$P59&lt;TODAY()),"Revisão pendente",IF(AND(Premissas!$B$6&lt;&gt;"",$P59&lt;&gt;"",$P59&lt;=TODAY()+Premissas!$B$6),"Revisar em breve","Em dia"))))))</f>
        <v/>
      </c>
    </row>
    <row r="60" ht="31" customHeight="1">
      <c r="A60" s="15" t="n"/>
      <c r="B60" s="16" t="n"/>
      <c r="C60" s="17" t="n"/>
      <c r="D60" s="16" t="n"/>
      <c r="E60" s="16" t="n"/>
      <c r="F60" s="16" t="n"/>
      <c r="G60" s="16" t="n"/>
      <c r="H60" s="18" t="n"/>
      <c r="I60" s="18" t="n"/>
      <c r="J60" s="19">
        <f>IF(OR($A60="",COUNT($H60:$I60)=0),"",IFERROR(SUM($H60:$I60),""))</f>
        <v/>
      </c>
      <c r="K60" s="16" t="n"/>
      <c r="L60" s="16" t="n"/>
      <c r="M60" s="15" t="n"/>
      <c r="N60" s="15" t="n"/>
      <c r="O60" s="17" t="n"/>
      <c r="P60" s="20">
        <f>IF(OR($A60="",$O60="",Premissas!$B$4=""),"",IFERROR($O60+Premissas!$B$4,""))</f>
        <v/>
      </c>
      <c r="Q60" s="21">
        <f>IF($A60="","",IF($N60="Arquivada","Sem ação",IF(AND($F60="",$G60=""),"Conferir contato",IF(AND(Premissas!$B$5&lt;&gt;"",$J60&gt;Premissas!$B$5),"Conferir quantidade",IF(AND($P60&lt;&gt;"",$P60&lt;TODAY()),"Revisão pendente",IF(AND(Premissas!$B$6&lt;&gt;"",$P60&lt;&gt;"",$P60&lt;=TODAY()+Premissas!$B$6),"Revisar em breve","Em dia"))))))</f>
        <v/>
      </c>
    </row>
    <row r="61" ht="31" customHeight="1">
      <c r="A61" s="15" t="n"/>
      <c r="B61" s="16" t="n"/>
      <c r="C61" s="17" t="n"/>
      <c r="D61" s="16" t="n"/>
      <c r="E61" s="16" t="n"/>
      <c r="F61" s="16" t="n"/>
      <c r="G61" s="16" t="n"/>
      <c r="H61" s="18" t="n"/>
      <c r="I61" s="18" t="n"/>
      <c r="J61" s="22">
        <f>IF(OR($A61="",COUNT($H61:$I61)=0),"",IFERROR(SUM($H61:$I61),""))</f>
        <v/>
      </c>
      <c r="K61" s="16" t="n"/>
      <c r="L61" s="16" t="n"/>
      <c r="M61" s="15" t="n"/>
      <c r="N61" s="15" t="n"/>
      <c r="O61" s="17" t="n"/>
      <c r="P61" s="23">
        <f>IF(OR($A61="",$O61="",Premissas!$B$4=""),"",IFERROR($O61+Premissas!$B$4,""))</f>
        <v/>
      </c>
      <c r="Q61" s="24">
        <f>IF($A61="","",IF($N61="Arquivada","Sem ação",IF(AND($F61="",$G61=""),"Conferir contato",IF(AND(Premissas!$B$5&lt;&gt;"",$J61&gt;Premissas!$B$5),"Conferir quantidade",IF(AND($P61&lt;&gt;"",$P61&lt;TODAY()),"Revisão pendente",IF(AND(Premissas!$B$6&lt;&gt;"",$P61&lt;&gt;"",$P61&lt;=TODAY()+Premissas!$B$6),"Revisar em breve","Em dia"))))))</f>
        <v/>
      </c>
    </row>
    <row r="62" ht="31" customHeight="1">
      <c r="A62" s="15" t="n"/>
      <c r="B62" s="16" t="n"/>
      <c r="C62" s="17" t="n"/>
      <c r="D62" s="16" t="n"/>
      <c r="E62" s="16" t="n"/>
      <c r="F62" s="16" t="n"/>
      <c r="G62" s="16" t="n"/>
      <c r="H62" s="18" t="n"/>
      <c r="I62" s="18" t="n"/>
      <c r="J62" s="19">
        <f>IF(OR($A62="",COUNT($H62:$I62)=0),"",IFERROR(SUM($H62:$I62),""))</f>
        <v/>
      </c>
      <c r="K62" s="16" t="n"/>
      <c r="L62" s="16" t="n"/>
      <c r="M62" s="15" t="n"/>
      <c r="N62" s="15" t="n"/>
      <c r="O62" s="17" t="n"/>
      <c r="P62" s="20">
        <f>IF(OR($A62="",$O62="",Premissas!$B$4=""),"",IFERROR($O62+Premissas!$B$4,""))</f>
        <v/>
      </c>
      <c r="Q62" s="21">
        <f>IF($A62="","",IF($N62="Arquivada","Sem ação",IF(AND($F62="",$G62=""),"Conferir contato",IF(AND(Premissas!$B$5&lt;&gt;"",$J62&gt;Premissas!$B$5),"Conferir quantidade",IF(AND($P62&lt;&gt;"",$P62&lt;TODAY()),"Revisão pendente",IF(AND(Premissas!$B$6&lt;&gt;"",$P62&lt;&gt;"",$P62&lt;=TODAY()+Premissas!$B$6),"Revisar em breve","Em dia"))))))</f>
        <v/>
      </c>
    </row>
    <row r="63" ht="31" customHeight="1">
      <c r="A63" s="15" t="n"/>
      <c r="B63" s="16" t="n"/>
      <c r="C63" s="17" t="n"/>
      <c r="D63" s="16" t="n"/>
      <c r="E63" s="16" t="n"/>
      <c r="F63" s="16" t="n"/>
      <c r="G63" s="16" t="n"/>
      <c r="H63" s="18" t="n"/>
      <c r="I63" s="18" t="n"/>
      <c r="J63" s="22">
        <f>IF(OR($A63="",COUNT($H63:$I63)=0),"",IFERROR(SUM($H63:$I63),""))</f>
        <v/>
      </c>
      <c r="K63" s="16" t="n"/>
      <c r="L63" s="16" t="n"/>
      <c r="M63" s="15" t="n"/>
      <c r="N63" s="15" t="n"/>
      <c r="O63" s="17" t="n"/>
      <c r="P63" s="23">
        <f>IF(OR($A63="",$O63="",Premissas!$B$4=""),"",IFERROR($O63+Premissas!$B$4,""))</f>
        <v/>
      </c>
      <c r="Q63" s="24">
        <f>IF($A63="","",IF($N63="Arquivada","Sem ação",IF(AND($F63="",$G63=""),"Conferir contato",IF(AND(Premissas!$B$5&lt;&gt;"",$J63&gt;Premissas!$B$5),"Conferir quantidade",IF(AND($P63&lt;&gt;"",$P63&lt;TODAY()),"Revisão pendente",IF(AND(Premissas!$B$6&lt;&gt;"",$P63&lt;&gt;"",$P63&lt;=TODAY()+Premissas!$B$6),"Revisar em breve","Em dia"))))))</f>
        <v/>
      </c>
    </row>
    <row r="64" ht="31" customHeight="1">
      <c r="A64" s="15" t="n"/>
      <c r="B64" s="16" t="n"/>
      <c r="C64" s="17" t="n"/>
      <c r="D64" s="16" t="n"/>
      <c r="E64" s="16" t="n"/>
      <c r="F64" s="16" t="n"/>
      <c r="G64" s="16" t="n"/>
      <c r="H64" s="18" t="n"/>
      <c r="I64" s="18" t="n"/>
      <c r="J64" s="19">
        <f>IF(OR($A64="",COUNT($H64:$I64)=0),"",IFERROR(SUM($H64:$I64),""))</f>
        <v/>
      </c>
      <c r="K64" s="16" t="n"/>
      <c r="L64" s="16" t="n"/>
      <c r="M64" s="15" t="n"/>
      <c r="N64" s="15" t="n"/>
      <c r="O64" s="17" t="n"/>
      <c r="P64" s="20">
        <f>IF(OR($A64="",$O64="",Premissas!$B$4=""),"",IFERROR($O64+Premissas!$B$4,""))</f>
        <v/>
      </c>
      <c r="Q64" s="21">
        <f>IF($A64="","",IF($N64="Arquivada","Sem ação",IF(AND($F64="",$G64=""),"Conferir contato",IF(AND(Premissas!$B$5&lt;&gt;"",$J64&gt;Premissas!$B$5),"Conferir quantidade",IF(AND($P64&lt;&gt;"",$P64&lt;TODAY()),"Revisão pendente",IF(AND(Premissas!$B$6&lt;&gt;"",$P64&lt;&gt;"",$P64&lt;=TODAY()+Premissas!$B$6),"Revisar em breve","Em dia"))))))</f>
        <v/>
      </c>
    </row>
    <row r="65" ht="31" customHeight="1">
      <c r="A65" s="15" t="n"/>
      <c r="B65" s="16" t="n"/>
      <c r="C65" s="17" t="n"/>
      <c r="D65" s="16" t="n"/>
      <c r="E65" s="16" t="n"/>
      <c r="F65" s="16" t="n"/>
      <c r="G65" s="16" t="n"/>
      <c r="H65" s="18" t="n"/>
      <c r="I65" s="18" t="n"/>
      <c r="J65" s="22">
        <f>IF(OR($A65="",COUNT($H65:$I65)=0),"",IFERROR(SUM($H65:$I65),""))</f>
        <v/>
      </c>
      <c r="K65" s="16" t="n"/>
      <c r="L65" s="16" t="n"/>
      <c r="M65" s="15" t="n"/>
      <c r="N65" s="15" t="n"/>
      <c r="O65" s="17" t="n"/>
      <c r="P65" s="23">
        <f>IF(OR($A65="",$O65="",Premissas!$B$4=""),"",IFERROR($O65+Premissas!$B$4,""))</f>
        <v/>
      </c>
      <c r="Q65" s="24">
        <f>IF($A65="","",IF($N65="Arquivada","Sem ação",IF(AND($F65="",$G65=""),"Conferir contato",IF(AND(Premissas!$B$5&lt;&gt;"",$J65&gt;Premissas!$B$5),"Conferir quantidade",IF(AND($P65&lt;&gt;"",$P65&lt;TODAY()),"Revisão pendente",IF(AND(Premissas!$B$6&lt;&gt;"",$P65&lt;&gt;"",$P65&lt;=TODAY()+Premissas!$B$6),"Revisar em breve","Em dia"))))))</f>
        <v/>
      </c>
    </row>
    <row r="66" ht="31" customHeight="1">
      <c r="A66" s="15" t="n"/>
      <c r="B66" s="16" t="n"/>
      <c r="C66" s="17" t="n"/>
      <c r="D66" s="16" t="n"/>
      <c r="E66" s="16" t="n"/>
      <c r="F66" s="16" t="n"/>
      <c r="G66" s="16" t="n"/>
      <c r="H66" s="18" t="n"/>
      <c r="I66" s="18" t="n"/>
      <c r="J66" s="19">
        <f>IF(OR($A66="",COUNT($H66:$I66)=0),"",IFERROR(SUM($H66:$I66),""))</f>
        <v/>
      </c>
      <c r="K66" s="16" t="n"/>
      <c r="L66" s="16" t="n"/>
      <c r="M66" s="15" t="n"/>
      <c r="N66" s="15" t="n"/>
      <c r="O66" s="17" t="n"/>
      <c r="P66" s="20">
        <f>IF(OR($A66="",$O66="",Premissas!$B$4=""),"",IFERROR($O66+Premissas!$B$4,""))</f>
        <v/>
      </c>
      <c r="Q66" s="21">
        <f>IF($A66="","",IF($N66="Arquivada","Sem ação",IF(AND($F66="",$G66=""),"Conferir contato",IF(AND(Premissas!$B$5&lt;&gt;"",$J66&gt;Premissas!$B$5),"Conferir quantidade",IF(AND($P66&lt;&gt;"",$P66&lt;TODAY()),"Revisão pendente",IF(AND(Premissas!$B$6&lt;&gt;"",$P66&lt;&gt;"",$P66&lt;=TODAY()+Premissas!$B$6),"Revisar em breve","Em dia"))))))</f>
        <v/>
      </c>
    </row>
    <row r="67" ht="31" customHeight="1">
      <c r="A67" s="15" t="n"/>
      <c r="B67" s="16" t="n"/>
      <c r="C67" s="17" t="n"/>
      <c r="D67" s="16" t="n"/>
      <c r="E67" s="16" t="n"/>
      <c r="F67" s="16" t="n"/>
      <c r="G67" s="16" t="n"/>
      <c r="H67" s="18" t="n"/>
      <c r="I67" s="18" t="n"/>
      <c r="J67" s="22">
        <f>IF(OR($A67="",COUNT($H67:$I67)=0),"",IFERROR(SUM($H67:$I67),""))</f>
        <v/>
      </c>
      <c r="K67" s="16" t="n"/>
      <c r="L67" s="16" t="n"/>
      <c r="M67" s="15" t="n"/>
      <c r="N67" s="15" t="n"/>
      <c r="O67" s="17" t="n"/>
      <c r="P67" s="23">
        <f>IF(OR($A67="",$O67="",Premissas!$B$4=""),"",IFERROR($O67+Premissas!$B$4,""))</f>
        <v/>
      </c>
      <c r="Q67" s="24">
        <f>IF($A67="","",IF($N67="Arquivada","Sem ação",IF(AND($F67="",$G67=""),"Conferir contato",IF(AND(Premissas!$B$5&lt;&gt;"",$J67&gt;Premissas!$B$5),"Conferir quantidade",IF(AND($P67&lt;&gt;"",$P67&lt;TODAY()),"Revisão pendente",IF(AND(Premissas!$B$6&lt;&gt;"",$P67&lt;&gt;"",$P67&lt;=TODAY()+Premissas!$B$6),"Revisar em breve","Em dia"))))))</f>
        <v/>
      </c>
    </row>
    <row r="68" ht="31" customHeight="1">
      <c r="A68" s="15" t="n"/>
      <c r="B68" s="16" t="n"/>
      <c r="C68" s="17" t="n"/>
      <c r="D68" s="16" t="n"/>
      <c r="E68" s="16" t="n"/>
      <c r="F68" s="16" t="n"/>
      <c r="G68" s="16" t="n"/>
      <c r="H68" s="18" t="n"/>
      <c r="I68" s="18" t="n"/>
      <c r="J68" s="19">
        <f>IF(OR($A68="",COUNT($H68:$I68)=0),"",IFERROR(SUM($H68:$I68),""))</f>
        <v/>
      </c>
      <c r="K68" s="16" t="n"/>
      <c r="L68" s="16" t="n"/>
      <c r="M68" s="15" t="n"/>
      <c r="N68" s="15" t="n"/>
      <c r="O68" s="17" t="n"/>
      <c r="P68" s="20">
        <f>IF(OR($A68="",$O68="",Premissas!$B$4=""),"",IFERROR($O68+Premissas!$B$4,""))</f>
        <v/>
      </c>
      <c r="Q68" s="21">
        <f>IF($A68="","",IF($N68="Arquivada","Sem ação",IF(AND($F68="",$G68=""),"Conferir contato",IF(AND(Premissas!$B$5&lt;&gt;"",$J68&gt;Premissas!$B$5),"Conferir quantidade",IF(AND($P68&lt;&gt;"",$P68&lt;TODAY()),"Revisão pendente",IF(AND(Premissas!$B$6&lt;&gt;"",$P68&lt;&gt;"",$P68&lt;=TODAY()+Premissas!$B$6),"Revisar em breve","Em dia"))))))</f>
        <v/>
      </c>
    </row>
    <row r="69" ht="31" customHeight="1">
      <c r="A69" s="15" t="n"/>
      <c r="B69" s="16" t="n"/>
      <c r="C69" s="17" t="n"/>
      <c r="D69" s="16" t="n"/>
      <c r="E69" s="16" t="n"/>
      <c r="F69" s="16" t="n"/>
      <c r="G69" s="16" t="n"/>
      <c r="H69" s="18" t="n"/>
      <c r="I69" s="18" t="n"/>
      <c r="J69" s="22">
        <f>IF(OR($A69="",COUNT($H69:$I69)=0),"",IFERROR(SUM($H69:$I69),""))</f>
        <v/>
      </c>
      <c r="K69" s="16" t="n"/>
      <c r="L69" s="16" t="n"/>
      <c r="M69" s="15" t="n"/>
      <c r="N69" s="15" t="n"/>
      <c r="O69" s="17" t="n"/>
      <c r="P69" s="23">
        <f>IF(OR($A69="",$O69="",Premissas!$B$4=""),"",IFERROR($O69+Premissas!$B$4,""))</f>
        <v/>
      </c>
      <c r="Q69" s="24">
        <f>IF($A69="","",IF($N69="Arquivada","Sem ação",IF(AND($F69="",$G69=""),"Conferir contato",IF(AND(Premissas!$B$5&lt;&gt;"",$J69&gt;Premissas!$B$5),"Conferir quantidade",IF(AND($P69&lt;&gt;"",$P69&lt;TODAY()),"Revisão pendente",IF(AND(Premissas!$B$6&lt;&gt;"",$P69&lt;&gt;"",$P69&lt;=TODAY()+Premissas!$B$6),"Revisar em breve","Em dia"))))))</f>
        <v/>
      </c>
    </row>
    <row r="70" ht="31" customHeight="1">
      <c r="A70" s="15" t="n"/>
      <c r="B70" s="16" t="n"/>
      <c r="C70" s="17" t="n"/>
      <c r="D70" s="16" t="n"/>
      <c r="E70" s="16" t="n"/>
      <c r="F70" s="16" t="n"/>
      <c r="G70" s="16" t="n"/>
      <c r="H70" s="18" t="n"/>
      <c r="I70" s="18" t="n"/>
      <c r="J70" s="19">
        <f>IF(OR($A70="",COUNT($H70:$I70)=0),"",IFERROR(SUM($H70:$I70),""))</f>
        <v/>
      </c>
      <c r="K70" s="16" t="n"/>
      <c r="L70" s="16" t="n"/>
      <c r="M70" s="15" t="n"/>
      <c r="N70" s="15" t="n"/>
      <c r="O70" s="17" t="n"/>
      <c r="P70" s="20">
        <f>IF(OR($A70="",$O70="",Premissas!$B$4=""),"",IFERROR($O70+Premissas!$B$4,""))</f>
        <v/>
      </c>
      <c r="Q70" s="21">
        <f>IF($A70="","",IF($N70="Arquivada","Sem ação",IF(AND($F70="",$G70=""),"Conferir contato",IF(AND(Premissas!$B$5&lt;&gt;"",$J70&gt;Premissas!$B$5),"Conferir quantidade",IF(AND($P70&lt;&gt;"",$P70&lt;TODAY()),"Revisão pendente",IF(AND(Premissas!$B$6&lt;&gt;"",$P70&lt;&gt;"",$P70&lt;=TODAY()+Premissas!$B$6),"Revisar em breve","Em dia"))))))</f>
        <v/>
      </c>
    </row>
    <row r="71" ht="31" customHeight="1">
      <c r="A71" s="15" t="n"/>
      <c r="B71" s="16" t="n"/>
      <c r="C71" s="17" t="n"/>
      <c r="D71" s="16" t="n"/>
      <c r="E71" s="16" t="n"/>
      <c r="F71" s="16" t="n"/>
      <c r="G71" s="16" t="n"/>
      <c r="H71" s="18" t="n"/>
      <c r="I71" s="18" t="n"/>
      <c r="J71" s="22">
        <f>IF(OR($A71="",COUNT($H71:$I71)=0),"",IFERROR(SUM($H71:$I71),""))</f>
        <v/>
      </c>
      <c r="K71" s="16" t="n"/>
      <c r="L71" s="16" t="n"/>
      <c r="M71" s="15" t="n"/>
      <c r="N71" s="15" t="n"/>
      <c r="O71" s="17" t="n"/>
      <c r="P71" s="23">
        <f>IF(OR($A71="",$O71="",Premissas!$B$4=""),"",IFERROR($O71+Premissas!$B$4,""))</f>
        <v/>
      </c>
      <c r="Q71" s="24">
        <f>IF($A71="","",IF($N71="Arquivada","Sem ação",IF(AND($F71="",$G71=""),"Conferir contato",IF(AND(Premissas!$B$5&lt;&gt;"",$J71&gt;Premissas!$B$5),"Conferir quantidade",IF(AND($P71&lt;&gt;"",$P71&lt;TODAY()),"Revisão pendente",IF(AND(Premissas!$B$6&lt;&gt;"",$P71&lt;&gt;"",$P71&lt;=TODAY()+Premissas!$B$6),"Revisar em breve","Em dia"))))))</f>
        <v/>
      </c>
    </row>
    <row r="72" ht="31" customHeight="1">
      <c r="A72" s="15" t="n"/>
      <c r="B72" s="16" t="n"/>
      <c r="C72" s="17" t="n"/>
      <c r="D72" s="16" t="n"/>
      <c r="E72" s="16" t="n"/>
      <c r="F72" s="16" t="n"/>
      <c r="G72" s="16" t="n"/>
      <c r="H72" s="18" t="n"/>
      <c r="I72" s="18" t="n"/>
      <c r="J72" s="19">
        <f>IF(OR($A72="",COUNT($H72:$I72)=0),"",IFERROR(SUM($H72:$I72),""))</f>
        <v/>
      </c>
      <c r="K72" s="16" t="n"/>
      <c r="L72" s="16" t="n"/>
      <c r="M72" s="15" t="n"/>
      <c r="N72" s="15" t="n"/>
      <c r="O72" s="17" t="n"/>
      <c r="P72" s="20">
        <f>IF(OR($A72="",$O72="",Premissas!$B$4=""),"",IFERROR($O72+Premissas!$B$4,""))</f>
        <v/>
      </c>
      <c r="Q72" s="21">
        <f>IF($A72="","",IF($N72="Arquivada","Sem ação",IF(AND($F72="",$G72=""),"Conferir contato",IF(AND(Premissas!$B$5&lt;&gt;"",$J72&gt;Premissas!$B$5),"Conferir quantidade",IF(AND($P72&lt;&gt;"",$P72&lt;TODAY()),"Revisão pendente",IF(AND(Premissas!$B$6&lt;&gt;"",$P72&lt;&gt;"",$P72&lt;=TODAY()+Premissas!$B$6),"Revisar em breve","Em dia"))))))</f>
        <v/>
      </c>
    </row>
    <row r="73" ht="31" customHeight="1">
      <c r="A73" s="15" t="n"/>
      <c r="B73" s="16" t="n"/>
      <c r="C73" s="17" t="n"/>
      <c r="D73" s="16" t="n"/>
      <c r="E73" s="16" t="n"/>
      <c r="F73" s="16" t="n"/>
      <c r="G73" s="16" t="n"/>
      <c r="H73" s="18" t="n"/>
      <c r="I73" s="18" t="n"/>
      <c r="J73" s="22">
        <f>IF(OR($A73="",COUNT($H73:$I73)=0),"",IFERROR(SUM($H73:$I73),""))</f>
        <v/>
      </c>
      <c r="K73" s="16" t="n"/>
      <c r="L73" s="16" t="n"/>
      <c r="M73" s="15" t="n"/>
      <c r="N73" s="15" t="n"/>
      <c r="O73" s="17" t="n"/>
      <c r="P73" s="23">
        <f>IF(OR($A73="",$O73="",Premissas!$B$4=""),"",IFERROR($O73+Premissas!$B$4,""))</f>
        <v/>
      </c>
      <c r="Q73" s="24">
        <f>IF($A73="","",IF($N73="Arquivada","Sem ação",IF(AND($F73="",$G73=""),"Conferir contato",IF(AND(Premissas!$B$5&lt;&gt;"",$J73&gt;Premissas!$B$5),"Conferir quantidade",IF(AND($P73&lt;&gt;"",$P73&lt;TODAY()),"Revisão pendente",IF(AND(Premissas!$B$6&lt;&gt;"",$P73&lt;&gt;"",$P73&lt;=TODAY()+Premissas!$B$6),"Revisar em breve","Em dia"))))))</f>
        <v/>
      </c>
    </row>
    <row r="74" ht="31" customHeight="1">
      <c r="A74" s="15" t="n"/>
      <c r="B74" s="16" t="n"/>
      <c r="C74" s="17" t="n"/>
      <c r="D74" s="16" t="n"/>
      <c r="E74" s="16" t="n"/>
      <c r="F74" s="16" t="n"/>
      <c r="G74" s="16" t="n"/>
      <c r="H74" s="18" t="n"/>
      <c r="I74" s="18" t="n"/>
      <c r="J74" s="19">
        <f>IF(OR($A74="",COUNT($H74:$I74)=0),"",IFERROR(SUM($H74:$I74),""))</f>
        <v/>
      </c>
      <c r="K74" s="16" t="n"/>
      <c r="L74" s="16" t="n"/>
      <c r="M74" s="15" t="n"/>
      <c r="N74" s="15" t="n"/>
      <c r="O74" s="17" t="n"/>
      <c r="P74" s="20">
        <f>IF(OR($A74="",$O74="",Premissas!$B$4=""),"",IFERROR($O74+Premissas!$B$4,""))</f>
        <v/>
      </c>
      <c r="Q74" s="21">
        <f>IF($A74="","",IF($N74="Arquivada","Sem ação",IF(AND($F74="",$G74=""),"Conferir contato",IF(AND(Premissas!$B$5&lt;&gt;"",$J74&gt;Premissas!$B$5),"Conferir quantidade",IF(AND($P74&lt;&gt;"",$P74&lt;TODAY()),"Revisão pendente",IF(AND(Premissas!$B$6&lt;&gt;"",$P74&lt;&gt;"",$P74&lt;=TODAY()+Premissas!$B$6),"Revisar em breve","Em dia"))))))</f>
        <v/>
      </c>
    </row>
    <row r="75" ht="31" customHeight="1">
      <c r="A75" s="15" t="n"/>
      <c r="B75" s="16" t="n"/>
      <c r="C75" s="17" t="n"/>
      <c r="D75" s="16" t="n"/>
      <c r="E75" s="16" t="n"/>
      <c r="F75" s="16" t="n"/>
      <c r="G75" s="16" t="n"/>
      <c r="H75" s="18" t="n"/>
      <c r="I75" s="18" t="n"/>
      <c r="J75" s="22">
        <f>IF(OR($A75="",COUNT($H75:$I75)=0),"",IFERROR(SUM($H75:$I75),""))</f>
        <v/>
      </c>
      <c r="K75" s="16" t="n"/>
      <c r="L75" s="16" t="n"/>
      <c r="M75" s="15" t="n"/>
      <c r="N75" s="15" t="n"/>
      <c r="O75" s="17" t="n"/>
      <c r="P75" s="23">
        <f>IF(OR($A75="",$O75="",Premissas!$B$4=""),"",IFERROR($O75+Premissas!$B$4,""))</f>
        <v/>
      </c>
      <c r="Q75" s="24">
        <f>IF($A75="","",IF($N75="Arquivada","Sem ação",IF(AND($F75="",$G75=""),"Conferir contato",IF(AND(Premissas!$B$5&lt;&gt;"",$J75&gt;Premissas!$B$5),"Conferir quantidade",IF(AND($P75&lt;&gt;"",$P75&lt;TODAY()),"Revisão pendente",IF(AND(Premissas!$B$6&lt;&gt;"",$P75&lt;&gt;"",$P75&lt;=TODAY()+Premissas!$B$6),"Revisar em breve","Em dia"))))))</f>
        <v/>
      </c>
    </row>
    <row r="76" ht="31" customHeight="1">
      <c r="A76" s="15" t="n"/>
      <c r="B76" s="16" t="n"/>
      <c r="C76" s="17" t="n"/>
      <c r="D76" s="16" t="n"/>
      <c r="E76" s="16" t="n"/>
      <c r="F76" s="16" t="n"/>
      <c r="G76" s="16" t="n"/>
      <c r="H76" s="18" t="n"/>
      <c r="I76" s="18" t="n"/>
      <c r="J76" s="19">
        <f>IF(OR($A76="",COUNT($H76:$I76)=0),"",IFERROR(SUM($H76:$I76),""))</f>
        <v/>
      </c>
      <c r="K76" s="16" t="n"/>
      <c r="L76" s="16" t="n"/>
      <c r="M76" s="15" t="n"/>
      <c r="N76" s="15" t="n"/>
      <c r="O76" s="17" t="n"/>
      <c r="P76" s="20">
        <f>IF(OR($A76="",$O76="",Premissas!$B$4=""),"",IFERROR($O76+Premissas!$B$4,""))</f>
        <v/>
      </c>
      <c r="Q76" s="21">
        <f>IF($A76="","",IF($N76="Arquivada","Sem ação",IF(AND($F76="",$G76=""),"Conferir contato",IF(AND(Premissas!$B$5&lt;&gt;"",$J76&gt;Premissas!$B$5),"Conferir quantidade",IF(AND($P76&lt;&gt;"",$P76&lt;TODAY()),"Revisão pendente",IF(AND(Premissas!$B$6&lt;&gt;"",$P76&lt;&gt;"",$P76&lt;=TODAY()+Premissas!$B$6),"Revisar em breve","Em dia"))))))</f>
        <v/>
      </c>
    </row>
    <row r="77" ht="31" customHeight="1">
      <c r="A77" s="15" t="n"/>
      <c r="B77" s="16" t="n"/>
      <c r="C77" s="17" t="n"/>
      <c r="D77" s="16" t="n"/>
      <c r="E77" s="16" t="n"/>
      <c r="F77" s="16" t="n"/>
      <c r="G77" s="16" t="n"/>
      <c r="H77" s="18" t="n"/>
      <c r="I77" s="18" t="n"/>
      <c r="J77" s="22">
        <f>IF(OR($A77="",COUNT($H77:$I77)=0),"",IFERROR(SUM($H77:$I77),""))</f>
        <v/>
      </c>
      <c r="K77" s="16" t="n"/>
      <c r="L77" s="16" t="n"/>
      <c r="M77" s="15" t="n"/>
      <c r="N77" s="15" t="n"/>
      <c r="O77" s="17" t="n"/>
      <c r="P77" s="23">
        <f>IF(OR($A77="",$O77="",Premissas!$B$4=""),"",IFERROR($O77+Premissas!$B$4,""))</f>
        <v/>
      </c>
      <c r="Q77" s="24">
        <f>IF($A77="","",IF($N77="Arquivada","Sem ação",IF(AND($F77="",$G77=""),"Conferir contato",IF(AND(Premissas!$B$5&lt;&gt;"",$J77&gt;Premissas!$B$5),"Conferir quantidade",IF(AND($P77&lt;&gt;"",$P77&lt;TODAY()),"Revisão pendente",IF(AND(Premissas!$B$6&lt;&gt;"",$P77&lt;&gt;"",$P77&lt;=TODAY()+Premissas!$B$6),"Revisar em breve","Em dia"))))))</f>
        <v/>
      </c>
    </row>
    <row r="78" ht="31" customHeight="1">
      <c r="A78" s="15" t="n"/>
      <c r="B78" s="16" t="n"/>
      <c r="C78" s="17" t="n"/>
      <c r="D78" s="16" t="n"/>
      <c r="E78" s="16" t="n"/>
      <c r="F78" s="16" t="n"/>
      <c r="G78" s="16" t="n"/>
      <c r="H78" s="18" t="n"/>
      <c r="I78" s="18" t="n"/>
      <c r="J78" s="19">
        <f>IF(OR($A78="",COUNT($H78:$I78)=0),"",IFERROR(SUM($H78:$I78),""))</f>
        <v/>
      </c>
      <c r="K78" s="16" t="n"/>
      <c r="L78" s="16" t="n"/>
      <c r="M78" s="15" t="n"/>
      <c r="N78" s="15" t="n"/>
      <c r="O78" s="17" t="n"/>
      <c r="P78" s="20">
        <f>IF(OR($A78="",$O78="",Premissas!$B$4=""),"",IFERROR($O78+Premissas!$B$4,""))</f>
        <v/>
      </c>
      <c r="Q78" s="21">
        <f>IF($A78="","",IF($N78="Arquivada","Sem ação",IF(AND($F78="",$G78=""),"Conferir contato",IF(AND(Premissas!$B$5&lt;&gt;"",$J78&gt;Premissas!$B$5),"Conferir quantidade",IF(AND($P78&lt;&gt;"",$P78&lt;TODAY()),"Revisão pendente",IF(AND(Premissas!$B$6&lt;&gt;"",$P78&lt;&gt;"",$P78&lt;=TODAY()+Premissas!$B$6),"Revisar em breve","Em dia"))))))</f>
        <v/>
      </c>
    </row>
    <row r="79" ht="31" customHeight="1">
      <c r="A79" s="15" t="n"/>
      <c r="B79" s="16" t="n"/>
      <c r="C79" s="17" t="n"/>
      <c r="D79" s="16" t="n"/>
      <c r="E79" s="16" t="n"/>
      <c r="F79" s="16" t="n"/>
      <c r="G79" s="16" t="n"/>
      <c r="H79" s="18" t="n"/>
      <c r="I79" s="18" t="n"/>
      <c r="J79" s="22">
        <f>IF(OR($A79="",COUNT($H79:$I79)=0),"",IFERROR(SUM($H79:$I79),""))</f>
        <v/>
      </c>
      <c r="K79" s="16" t="n"/>
      <c r="L79" s="16" t="n"/>
      <c r="M79" s="15" t="n"/>
      <c r="N79" s="15" t="n"/>
      <c r="O79" s="17" t="n"/>
      <c r="P79" s="23">
        <f>IF(OR($A79="",$O79="",Premissas!$B$4=""),"",IFERROR($O79+Premissas!$B$4,""))</f>
        <v/>
      </c>
      <c r="Q79" s="24">
        <f>IF($A79="","",IF($N79="Arquivada","Sem ação",IF(AND($F79="",$G79=""),"Conferir contato",IF(AND(Premissas!$B$5&lt;&gt;"",$J79&gt;Premissas!$B$5),"Conferir quantidade",IF(AND($P79&lt;&gt;"",$P79&lt;TODAY()),"Revisão pendente",IF(AND(Premissas!$B$6&lt;&gt;"",$P79&lt;&gt;"",$P79&lt;=TODAY()+Premissas!$B$6),"Revisar em breve","Em dia"))))))</f>
        <v/>
      </c>
    </row>
    <row r="80" ht="31" customHeight="1">
      <c r="A80" s="15" t="n"/>
      <c r="B80" s="16" t="n"/>
      <c r="C80" s="17" t="n"/>
      <c r="D80" s="16" t="n"/>
      <c r="E80" s="16" t="n"/>
      <c r="F80" s="16" t="n"/>
      <c r="G80" s="16" t="n"/>
      <c r="H80" s="18" t="n"/>
      <c r="I80" s="18" t="n"/>
      <c r="J80" s="19">
        <f>IF(OR($A80="",COUNT($H80:$I80)=0),"",IFERROR(SUM($H80:$I80),""))</f>
        <v/>
      </c>
      <c r="K80" s="16" t="n"/>
      <c r="L80" s="16" t="n"/>
      <c r="M80" s="15" t="n"/>
      <c r="N80" s="15" t="n"/>
      <c r="O80" s="17" t="n"/>
      <c r="P80" s="20">
        <f>IF(OR($A80="",$O80="",Premissas!$B$4=""),"",IFERROR($O80+Premissas!$B$4,""))</f>
        <v/>
      </c>
      <c r="Q80" s="21">
        <f>IF($A80="","",IF($N80="Arquivada","Sem ação",IF(AND($F80="",$G80=""),"Conferir contato",IF(AND(Premissas!$B$5&lt;&gt;"",$J80&gt;Premissas!$B$5),"Conferir quantidade",IF(AND($P80&lt;&gt;"",$P80&lt;TODAY()),"Revisão pendente",IF(AND(Premissas!$B$6&lt;&gt;"",$P80&lt;&gt;"",$P80&lt;=TODAY()+Premissas!$B$6),"Revisar em breve","Em dia"))))))</f>
        <v/>
      </c>
    </row>
    <row r="81" ht="31" customHeight="1">
      <c r="A81" s="15" t="n"/>
      <c r="B81" s="16" t="n"/>
      <c r="C81" s="17" t="n"/>
      <c r="D81" s="16" t="n"/>
      <c r="E81" s="16" t="n"/>
      <c r="F81" s="16" t="n"/>
      <c r="G81" s="16" t="n"/>
      <c r="H81" s="18" t="n"/>
      <c r="I81" s="18" t="n"/>
      <c r="J81" s="22">
        <f>IF(OR($A81="",COUNT($H81:$I81)=0),"",IFERROR(SUM($H81:$I81),""))</f>
        <v/>
      </c>
      <c r="K81" s="16" t="n"/>
      <c r="L81" s="16" t="n"/>
      <c r="M81" s="15" t="n"/>
      <c r="N81" s="15" t="n"/>
      <c r="O81" s="17" t="n"/>
      <c r="P81" s="23">
        <f>IF(OR($A81="",$O81="",Premissas!$B$4=""),"",IFERROR($O81+Premissas!$B$4,""))</f>
        <v/>
      </c>
      <c r="Q81" s="24">
        <f>IF($A81="","",IF($N81="Arquivada","Sem ação",IF(AND($F81="",$G81=""),"Conferir contato",IF(AND(Premissas!$B$5&lt;&gt;"",$J81&gt;Premissas!$B$5),"Conferir quantidade",IF(AND($P81&lt;&gt;"",$P81&lt;TODAY()),"Revisão pendente",IF(AND(Premissas!$B$6&lt;&gt;"",$P81&lt;&gt;"",$P81&lt;=TODAY()+Premissas!$B$6),"Revisar em breve","Em dia"))))))</f>
        <v/>
      </c>
    </row>
    <row r="82" ht="31" customHeight="1">
      <c r="A82" s="15" t="n"/>
      <c r="B82" s="16" t="n"/>
      <c r="C82" s="17" t="n"/>
      <c r="D82" s="16" t="n"/>
      <c r="E82" s="16" t="n"/>
      <c r="F82" s="16" t="n"/>
      <c r="G82" s="16" t="n"/>
      <c r="H82" s="18" t="n"/>
      <c r="I82" s="18" t="n"/>
      <c r="J82" s="19">
        <f>IF(OR($A82="",COUNT($H82:$I82)=0),"",IFERROR(SUM($H82:$I82),""))</f>
        <v/>
      </c>
      <c r="K82" s="16" t="n"/>
      <c r="L82" s="16" t="n"/>
      <c r="M82" s="15" t="n"/>
      <c r="N82" s="15" t="n"/>
      <c r="O82" s="17" t="n"/>
      <c r="P82" s="20">
        <f>IF(OR($A82="",$O82="",Premissas!$B$4=""),"",IFERROR($O82+Premissas!$B$4,""))</f>
        <v/>
      </c>
      <c r="Q82" s="21">
        <f>IF($A82="","",IF($N82="Arquivada","Sem ação",IF(AND($F82="",$G82=""),"Conferir contato",IF(AND(Premissas!$B$5&lt;&gt;"",$J82&gt;Premissas!$B$5),"Conferir quantidade",IF(AND($P82&lt;&gt;"",$P82&lt;TODAY()),"Revisão pendente",IF(AND(Premissas!$B$6&lt;&gt;"",$P82&lt;&gt;"",$P82&lt;=TODAY()+Premissas!$B$6),"Revisar em breve","Em dia"))))))</f>
        <v/>
      </c>
    </row>
    <row r="83" ht="31" customHeight="1">
      <c r="A83" s="15" t="n"/>
      <c r="B83" s="16" t="n"/>
      <c r="C83" s="17" t="n"/>
      <c r="D83" s="16" t="n"/>
      <c r="E83" s="16" t="n"/>
      <c r="F83" s="16" t="n"/>
      <c r="G83" s="16" t="n"/>
      <c r="H83" s="18" t="n"/>
      <c r="I83" s="18" t="n"/>
      <c r="J83" s="22">
        <f>IF(OR($A83="",COUNT($H83:$I83)=0),"",IFERROR(SUM($H83:$I83),""))</f>
        <v/>
      </c>
      <c r="K83" s="16" t="n"/>
      <c r="L83" s="16" t="n"/>
      <c r="M83" s="15" t="n"/>
      <c r="N83" s="15" t="n"/>
      <c r="O83" s="17" t="n"/>
      <c r="P83" s="23">
        <f>IF(OR($A83="",$O83="",Premissas!$B$4=""),"",IFERROR($O83+Premissas!$B$4,""))</f>
        <v/>
      </c>
      <c r="Q83" s="24">
        <f>IF($A83="","",IF($N83="Arquivada","Sem ação",IF(AND($F83="",$G83=""),"Conferir contato",IF(AND(Premissas!$B$5&lt;&gt;"",$J83&gt;Premissas!$B$5),"Conferir quantidade",IF(AND($P83&lt;&gt;"",$P83&lt;TODAY()),"Revisão pendente",IF(AND(Premissas!$B$6&lt;&gt;"",$P83&lt;&gt;"",$P83&lt;=TODAY()+Premissas!$B$6),"Revisar em breve","Em dia"))))))</f>
        <v/>
      </c>
    </row>
    <row r="84" ht="31" customHeight="1">
      <c r="A84" s="15" t="n"/>
      <c r="B84" s="16" t="n"/>
      <c r="C84" s="17" t="n"/>
      <c r="D84" s="16" t="n"/>
      <c r="E84" s="16" t="n"/>
      <c r="F84" s="16" t="n"/>
      <c r="G84" s="16" t="n"/>
      <c r="H84" s="18" t="n"/>
      <c r="I84" s="18" t="n"/>
      <c r="J84" s="19">
        <f>IF(OR($A84="",COUNT($H84:$I84)=0),"",IFERROR(SUM($H84:$I84),""))</f>
        <v/>
      </c>
      <c r="K84" s="16" t="n"/>
      <c r="L84" s="16" t="n"/>
      <c r="M84" s="15" t="n"/>
      <c r="N84" s="15" t="n"/>
      <c r="O84" s="17" t="n"/>
      <c r="P84" s="20">
        <f>IF(OR($A84="",$O84="",Premissas!$B$4=""),"",IFERROR($O84+Premissas!$B$4,""))</f>
        <v/>
      </c>
      <c r="Q84" s="21">
        <f>IF($A84="","",IF($N84="Arquivada","Sem ação",IF(AND($F84="",$G84=""),"Conferir contato",IF(AND(Premissas!$B$5&lt;&gt;"",$J84&gt;Premissas!$B$5),"Conferir quantidade",IF(AND($P84&lt;&gt;"",$P84&lt;TODAY()),"Revisão pendente",IF(AND(Premissas!$B$6&lt;&gt;"",$P84&lt;&gt;"",$P84&lt;=TODAY()+Premissas!$B$6),"Revisar em breve","Em dia"))))))</f>
        <v/>
      </c>
    </row>
    <row r="85" ht="31" customHeight="1">
      <c r="A85" s="15" t="n"/>
      <c r="B85" s="16" t="n"/>
      <c r="C85" s="17" t="n"/>
      <c r="D85" s="16" t="n"/>
      <c r="E85" s="16" t="n"/>
      <c r="F85" s="16" t="n"/>
      <c r="G85" s="16" t="n"/>
      <c r="H85" s="18" t="n"/>
      <c r="I85" s="18" t="n"/>
      <c r="J85" s="22">
        <f>IF(OR($A85="",COUNT($H85:$I85)=0),"",IFERROR(SUM($H85:$I85),""))</f>
        <v/>
      </c>
      <c r="K85" s="16" t="n"/>
      <c r="L85" s="16" t="n"/>
      <c r="M85" s="15" t="n"/>
      <c r="N85" s="15" t="n"/>
      <c r="O85" s="17" t="n"/>
      <c r="P85" s="23">
        <f>IF(OR($A85="",$O85="",Premissas!$B$4=""),"",IFERROR($O85+Premissas!$B$4,""))</f>
        <v/>
      </c>
      <c r="Q85" s="24">
        <f>IF($A85="","",IF($N85="Arquivada","Sem ação",IF(AND($F85="",$G85=""),"Conferir contato",IF(AND(Premissas!$B$5&lt;&gt;"",$J85&gt;Premissas!$B$5),"Conferir quantidade",IF(AND($P85&lt;&gt;"",$P85&lt;TODAY()),"Revisão pendente",IF(AND(Premissas!$B$6&lt;&gt;"",$P85&lt;&gt;"",$P85&lt;=TODAY()+Premissas!$B$6),"Revisar em breve","Em dia"))))))</f>
        <v/>
      </c>
    </row>
    <row r="86" ht="31" customHeight="1">
      <c r="A86" s="15" t="n"/>
      <c r="B86" s="16" t="n"/>
      <c r="C86" s="17" t="n"/>
      <c r="D86" s="16" t="n"/>
      <c r="E86" s="16" t="n"/>
      <c r="F86" s="16" t="n"/>
      <c r="G86" s="16" t="n"/>
      <c r="H86" s="18" t="n"/>
      <c r="I86" s="18" t="n"/>
      <c r="J86" s="19">
        <f>IF(OR($A86="",COUNT($H86:$I86)=0),"",IFERROR(SUM($H86:$I86),""))</f>
        <v/>
      </c>
      <c r="K86" s="16" t="n"/>
      <c r="L86" s="16" t="n"/>
      <c r="M86" s="15" t="n"/>
      <c r="N86" s="15" t="n"/>
      <c r="O86" s="17" t="n"/>
      <c r="P86" s="20">
        <f>IF(OR($A86="",$O86="",Premissas!$B$4=""),"",IFERROR($O86+Premissas!$B$4,""))</f>
        <v/>
      </c>
      <c r="Q86" s="21">
        <f>IF($A86="","",IF($N86="Arquivada","Sem ação",IF(AND($F86="",$G86=""),"Conferir contato",IF(AND(Premissas!$B$5&lt;&gt;"",$J86&gt;Premissas!$B$5),"Conferir quantidade",IF(AND($P86&lt;&gt;"",$P86&lt;TODAY()),"Revisão pendente",IF(AND(Premissas!$B$6&lt;&gt;"",$P86&lt;&gt;"",$P86&lt;=TODAY()+Premissas!$B$6),"Revisar em breve","Em dia"))))))</f>
        <v/>
      </c>
    </row>
    <row r="87" ht="31" customHeight="1">
      <c r="A87" s="15" t="n"/>
      <c r="B87" s="16" t="n"/>
      <c r="C87" s="17" t="n"/>
      <c r="D87" s="16" t="n"/>
      <c r="E87" s="16" t="n"/>
      <c r="F87" s="16" t="n"/>
      <c r="G87" s="16" t="n"/>
      <c r="H87" s="18" t="n"/>
      <c r="I87" s="18" t="n"/>
      <c r="J87" s="22">
        <f>IF(OR($A87="",COUNT($H87:$I87)=0),"",IFERROR(SUM($H87:$I87),""))</f>
        <v/>
      </c>
      <c r="K87" s="16" t="n"/>
      <c r="L87" s="16" t="n"/>
      <c r="M87" s="15" t="n"/>
      <c r="N87" s="15" t="n"/>
      <c r="O87" s="17" t="n"/>
      <c r="P87" s="23">
        <f>IF(OR($A87="",$O87="",Premissas!$B$4=""),"",IFERROR($O87+Premissas!$B$4,""))</f>
        <v/>
      </c>
      <c r="Q87" s="24">
        <f>IF($A87="","",IF($N87="Arquivada","Sem ação",IF(AND($F87="",$G87=""),"Conferir contato",IF(AND(Premissas!$B$5&lt;&gt;"",$J87&gt;Premissas!$B$5),"Conferir quantidade",IF(AND($P87&lt;&gt;"",$P87&lt;TODAY()),"Revisão pendente",IF(AND(Premissas!$B$6&lt;&gt;"",$P87&lt;&gt;"",$P87&lt;=TODAY()+Premissas!$B$6),"Revisar em breve","Em dia"))))))</f>
        <v/>
      </c>
    </row>
    <row r="88" ht="31" customHeight="1">
      <c r="A88" s="15" t="n"/>
      <c r="B88" s="16" t="n"/>
      <c r="C88" s="17" t="n"/>
      <c r="D88" s="16" t="n"/>
      <c r="E88" s="16" t="n"/>
      <c r="F88" s="16" t="n"/>
      <c r="G88" s="16" t="n"/>
      <c r="H88" s="18" t="n"/>
      <c r="I88" s="18" t="n"/>
      <c r="J88" s="19">
        <f>IF(OR($A88="",COUNT($H88:$I88)=0),"",IFERROR(SUM($H88:$I88),""))</f>
        <v/>
      </c>
      <c r="K88" s="16" t="n"/>
      <c r="L88" s="16" t="n"/>
      <c r="M88" s="15" t="n"/>
      <c r="N88" s="15" t="n"/>
      <c r="O88" s="17" t="n"/>
      <c r="P88" s="20">
        <f>IF(OR($A88="",$O88="",Premissas!$B$4=""),"",IFERROR($O88+Premissas!$B$4,""))</f>
        <v/>
      </c>
      <c r="Q88" s="21">
        <f>IF($A88="","",IF($N88="Arquivada","Sem ação",IF(AND($F88="",$G88=""),"Conferir contato",IF(AND(Premissas!$B$5&lt;&gt;"",$J88&gt;Premissas!$B$5),"Conferir quantidade",IF(AND($P88&lt;&gt;"",$P88&lt;TODAY()),"Revisão pendente",IF(AND(Premissas!$B$6&lt;&gt;"",$P88&lt;&gt;"",$P88&lt;=TODAY()+Premissas!$B$6),"Revisar em breve","Em dia"))))))</f>
        <v/>
      </c>
    </row>
    <row r="89" ht="31" customHeight="1">
      <c r="A89" s="15" t="n"/>
      <c r="B89" s="16" t="n"/>
      <c r="C89" s="17" t="n"/>
      <c r="D89" s="16" t="n"/>
      <c r="E89" s="16" t="n"/>
      <c r="F89" s="16" t="n"/>
      <c r="G89" s="16" t="n"/>
      <c r="H89" s="18" t="n"/>
      <c r="I89" s="18" t="n"/>
      <c r="J89" s="22">
        <f>IF(OR($A89="",COUNT($H89:$I89)=0),"",IFERROR(SUM($H89:$I89),""))</f>
        <v/>
      </c>
      <c r="K89" s="16" t="n"/>
      <c r="L89" s="16" t="n"/>
      <c r="M89" s="15" t="n"/>
      <c r="N89" s="15" t="n"/>
      <c r="O89" s="17" t="n"/>
      <c r="P89" s="23">
        <f>IF(OR($A89="",$O89="",Premissas!$B$4=""),"",IFERROR($O89+Premissas!$B$4,""))</f>
        <v/>
      </c>
      <c r="Q89" s="24">
        <f>IF($A89="","",IF($N89="Arquivada","Sem ação",IF(AND($F89="",$G89=""),"Conferir contato",IF(AND(Premissas!$B$5&lt;&gt;"",$J89&gt;Premissas!$B$5),"Conferir quantidade",IF(AND($P89&lt;&gt;"",$P89&lt;TODAY()),"Revisão pendente",IF(AND(Premissas!$B$6&lt;&gt;"",$P89&lt;&gt;"",$P89&lt;=TODAY()+Premissas!$B$6),"Revisar em breve","Em dia"))))))</f>
        <v/>
      </c>
    </row>
    <row r="90" ht="31" customHeight="1">
      <c r="A90" s="15" t="n"/>
      <c r="B90" s="16" t="n"/>
      <c r="C90" s="17" t="n"/>
      <c r="D90" s="16" t="n"/>
      <c r="E90" s="16" t="n"/>
      <c r="F90" s="16" t="n"/>
      <c r="G90" s="16" t="n"/>
      <c r="H90" s="18" t="n"/>
      <c r="I90" s="18" t="n"/>
      <c r="J90" s="19">
        <f>IF(OR($A90="",COUNT($H90:$I90)=0),"",IFERROR(SUM($H90:$I90),""))</f>
        <v/>
      </c>
      <c r="K90" s="16" t="n"/>
      <c r="L90" s="16" t="n"/>
      <c r="M90" s="15" t="n"/>
      <c r="N90" s="15" t="n"/>
      <c r="O90" s="17" t="n"/>
      <c r="P90" s="20">
        <f>IF(OR($A90="",$O90="",Premissas!$B$4=""),"",IFERROR($O90+Premissas!$B$4,""))</f>
        <v/>
      </c>
      <c r="Q90" s="21">
        <f>IF($A90="","",IF($N90="Arquivada","Sem ação",IF(AND($F90="",$G90=""),"Conferir contato",IF(AND(Premissas!$B$5&lt;&gt;"",$J90&gt;Premissas!$B$5),"Conferir quantidade",IF(AND($P90&lt;&gt;"",$P90&lt;TODAY()),"Revisão pendente",IF(AND(Premissas!$B$6&lt;&gt;"",$P90&lt;&gt;"",$P90&lt;=TODAY()+Premissas!$B$6),"Revisar em breve","Em dia"))))))</f>
        <v/>
      </c>
    </row>
    <row r="91" ht="31" customHeight="1">
      <c r="A91" s="15" t="n"/>
      <c r="B91" s="16" t="n"/>
      <c r="C91" s="17" t="n"/>
      <c r="D91" s="16" t="n"/>
      <c r="E91" s="16" t="n"/>
      <c r="F91" s="16" t="n"/>
      <c r="G91" s="16" t="n"/>
      <c r="H91" s="18" t="n"/>
      <c r="I91" s="18" t="n"/>
      <c r="J91" s="22">
        <f>IF(OR($A91="",COUNT($H91:$I91)=0),"",IFERROR(SUM($H91:$I91),""))</f>
        <v/>
      </c>
      <c r="K91" s="16" t="n"/>
      <c r="L91" s="16" t="n"/>
      <c r="M91" s="15" t="n"/>
      <c r="N91" s="15" t="n"/>
      <c r="O91" s="17" t="n"/>
      <c r="P91" s="23">
        <f>IF(OR($A91="",$O91="",Premissas!$B$4=""),"",IFERROR($O91+Premissas!$B$4,""))</f>
        <v/>
      </c>
      <c r="Q91" s="24">
        <f>IF($A91="","",IF($N91="Arquivada","Sem ação",IF(AND($F91="",$G91=""),"Conferir contato",IF(AND(Premissas!$B$5&lt;&gt;"",$J91&gt;Premissas!$B$5),"Conferir quantidade",IF(AND($P91&lt;&gt;"",$P91&lt;TODAY()),"Revisão pendente",IF(AND(Premissas!$B$6&lt;&gt;"",$P91&lt;&gt;"",$P91&lt;=TODAY()+Premissas!$B$6),"Revisar em breve","Em dia"))))))</f>
        <v/>
      </c>
    </row>
    <row r="92" ht="31" customHeight="1">
      <c r="A92" s="15" t="n"/>
      <c r="B92" s="16" t="n"/>
      <c r="C92" s="17" t="n"/>
      <c r="D92" s="16" t="n"/>
      <c r="E92" s="16" t="n"/>
      <c r="F92" s="16" t="n"/>
      <c r="G92" s="16" t="n"/>
      <c r="H92" s="18" t="n"/>
      <c r="I92" s="18" t="n"/>
      <c r="J92" s="19">
        <f>IF(OR($A92="",COUNT($H92:$I92)=0),"",IFERROR(SUM($H92:$I92),""))</f>
        <v/>
      </c>
      <c r="K92" s="16" t="n"/>
      <c r="L92" s="16" t="n"/>
      <c r="M92" s="15" t="n"/>
      <c r="N92" s="15" t="n"/>
      <c r="O92" s="17" t="n"/>
      <c r="P92" s="20">
        <f>IF(OR($A92="",$O92="",Premissas!$B$4=""),"",IFERROR($O92+Premissas!$B$4,""))</f>
        <v/>
      </c>
      <c r="Q92" s="21">
        <f>IF($A92="","",IF($N92="Arquivada","Sem ação",IF(AND($F92="",$G92=""),"Conferir contato",IF(AND(Premissas!$B$5&lt;&gt;"",$J92&gt;Premissas!$B$5),"Conferir quantidade",IF(AND($P92&lt;&gt;"",$P92&lt;TODAY()),"Revisão pendente",IF(AND(Premissas!$B$6&lt;&gt;"",$P92&lt;&gt;"",$P92&lt;=TODAY()+Premissas!$B$6),"Revisar em breve","Em dia"))))))</f>
        <v/>
      </c>
    </row>
    <row r="93" ht="31" customHeight="1">
      <c r="A93" s="15" t="n"/>
      <c r="B93" s="16" t="n"/>
      <c r="C93" s="17" t="n"/>
      <c r="D93" s="16" t="n"/>
      <c r="E93" s="16" t="n"/>
      <c r="F93" s="16" t="n"/>
      <c r="G93" s="16" t="n"/>
      <c r="H93" s="18" t="n"/>
      <c r="I93" s="18" t="n"/>
      <c r="J93" s="22">
        <f>IF(OR($A93="",COUNT($H93:$I93)=0),"",IFERROR(SUM($H93:$I93),""))</f>
        <v/>
      </c>
      <c r="K93" s="16" t="n"/>
      <c r="L93" s="16" t="n"/>
      <c r="M93" s="15" t="n"/>
      <c r="N93" s="15" t="n"/>
      <c r="O93" s="17" t="n"/>
      <c r="P93" s="23">
        <f>IF(OR($A93="",$O93="",Premissas!$B$4=""),"",IFERROR($O93+Premissas!$B$4,""))</f>
        <v/>
      </c>
      <c r="Q93" s="24">
        <f>IF($A93="","",IF($N93="Arquivada","Sem ação",IF(AND($F93="",$G93=""),"Conferir contato",IF(AND(Premissas!$B$5&lt;&gt;"",$J93&gt;Premissas!$B$5),"Conferir quantidade",IF(AND($P93&lt;&gt;"",$P93&lt;TODAY()),"Revisão pendente",IF(AND(Premissas!$B$6&lt;&gt;"",$P93&lt;&gt;"",$P93&lt;=TODAY()+Premissas!$B$6),"Revisar em breve","Em dia"))))))</f>
        <v/>
      </c>
    </row>
    <row r="94" ht="31" customHeight="1">
      <c r="A94" s="15" t="n"/>
      <c r="B94" s="16" t="n"/>
      <c r="C94" s="17" t="n"/>
      <c r="D94" s="16" t="n"/>
      <c r="E94" s="16" t="n"/>
      <c r="F94" s="16" t="n"/>
      <c r="G94" s="16" t="n"/>
      <c r="H94" s="18" t="n"/>
      <c r="I94" s="18" t="n"/>
      <c r="J94" s="19">
        <f>IF(OR($A94="",COUNT($H94:$I94)=0),"",IFERROR(SUM($H94:$I94),""))</f>
        <v/>
      </c>
      <c r="K94" s="16" t="n"/>
      <c r="L94" s="16" t="n"/>
      <c r="M94" s="15" t="n"/>
      <c r="N94" s="15" t="n"/>
      <c r="O94" s="17" t="n"/>
      <c r="P94" s="20">
        <f>IF(OR($A94="",$O94="",Premissas!$B$4=""),"",IFERROR($O94+Premissas!$B$4,""))</f>
        <v/>
      </c>
      <c r="Q94" s="21">
        <f>IF($A94="","",IF($N94="Arquivada","Sem ação",IF(AND($F94="",$G94=""),"Conferir contato",IF(AND(Premissas!$B$5&lt;&gt;"",$J94&gt;Premissas!$B$5),"Conferir quantidade",IF(AND($P94&lt;&gt;"",$P94&lt;TODAY()),"Revisão pendente",IF(AND(Premissas!$B$6&lt;&gt;"",$P94&lt;&gt;"",$P94&lt;=TODAY()+Premissas!$B$6),"Revisar em breve","Em dia"))))))</f>
        <v/>
      </c>
    </row>
    <row r="95" ht="31" customHeight="1">
      <c r="A95" s="15" t="n"/>
      <c r="B95" s="16" t="n"/>
      <c r="C95" s="17" t="n"/>
      <c r="D95" s="16" t="n"/>
      <c r="E95" s="16" t="n"/>
      <c r="F95" s="16" t="n"/>
      <c r="G95" s="16" t="n"/>
      <c r="H95" s="18" t="n"/>
      <c r="I95" s="18" t="n"/>
      <c r="J95" s="22">
        <f>IF(OR($A95="",COUNT($H95:$I95)=0),"",IFERROR(SUM($H95:$I95),""))</f>
        <v/>
      </c>
      <c r="K95" s="16" t="n"/>
      <c r="L95" s="16" t="n"/>
      <c r="M95" s="15" t="n"/>
      <c r="N95" s="15" t="n"/>
      <c r="O95" s="17" t="n"/>
      <c r="P95" s="23">
        <f>IF(OR($A95="",$O95="",Premissas!$B$4=""),"",IFERROR($O95+Premissas!$B$4,""))</f>
        <v/>
      </c>
      <c r="Q95" s="24">
        <f>IF($A95="","",IF($N95="Arquivada","Sem ação",IF(AND($F95="",$G95=""),"Conferir contato",IF(AND(Premissas!$B$5&lt;&gt;"",$J95&gt;Premissas!$B$5),"Conferir quantidade",IF(AND($P95&lt;&gt;"",$P95&lt;TODAY()),"Revisão pendente",IF(AND(Premissas!$B$6&lt;&gt;"",$P95&lt;&gt;"",$P95&lt;=TODAY()+Premissas!$B$6),"Revisar em breve","Em dia"))))))</f>
        <v/>
      </c>
    </row>
    <row r="96" ht="31" customHeight="1">
      <c r="A96" s="15" t="n"/>
      <c r="B96" s="16" t="n"/>
      <c r="C96" s="17" t="n"/>
      <c r="D96" s="16" t="n"/>
      <c r="E96" s="16" t="n"/>
      <c r="F96" s="16" t="n"/>
      <c r="G96" s="16" t="n"/>
      <c r="H96" s="18" t="n"/>
      <c r="I96" s="18" t="n"/>
      <c r="J96" s="19">
        <f>IF(OR($A96="",COUNT($H96:$I96)=0),"",IFERROR(SUM($H96:$I96),""))</f>
        <v/>
      </c>
      <c r="K96" s="16" t="n"/>
      <c r="L96" s="16" t="n"/>
      <c r="M96" s="15" t="n"/>
      <c r="N96" s="15" t="n"/>
      <c r="O96" s="17" t="n"/>
      <c r="P96" s="20">
        <f>IF(OR($A96="",$O96="",Premissas!$B$4=""),"",IFERROR($O96+Premissas!$B$4,""))</f>
        <v/>
      </c>
      <c r="Q96" s="21">
        <f>IF($A96="","",IF($N96="Arquivada","Sem ação",IF(AND($F96="",$G96=""),"Conferir contato",IF(AND(Premissas!$B$5&lt;&gt;"",$J96&gt;Premissas!$B$5),"Conferir quantidade",IF(AND($P96&lt;&gt;"",$P96&lt;TODAY()),"Revisão pendente",IF(AND(Premissas!$B$6&lt;&gt;"",$P96&lt;&gt;"",$P96&lt;=TODAY()+Premissas!$B$6),"Revisar em breve","Em dia"))))))</f>
        <v/>
      </c>
    </row>
    <row r="97" ht="31" customHeight="1">
      <c r="A97" s="15" t="n"/>
      <c r="B97" s="16" t="n"/>
      <c r="C97" s="17" t="n"/>
      <c r="D97" s="16" t="n"/>
      <c r="E97" s="16" t="n"/>
      <c r="F97" s="16" t="n"/>
      <c r="G97" s="16" t="n"/>
      <c r="H97" s="18" t="n"/>
      <c r="I97" s="18" t="n"/>
      <c r="J97" s="22">
        <f>IF(OR($A97="",COUNT($H97:$I97)=0),"",IFERROR(SUM($H97:$I97),""))</f>
        <v/>
      </c>
      <c r="K97" s="16" t="n"/>
      <c r="L97" s="16" t="n"/>
      <c r="M97" s="15" t="n"/>
      <c r="N97" s="15" t="n"/>
      <c r="O97" s="17" t="n"/>
      <c r="P97" s="23">
        <f>IF(OR($A97="",$O97="",Premissas!$B$4=""),"",IFERROR($O97+Premissas!$B$4,""))</f>
        <v/>
      </c>
      <c r="Q97" s="24">
        <f>IF($A97="","",IF($N97="Arquivada","Sem ação",IF(AND($F97="",$G97=""),"Conferir contato",IF(AND(Premissas!$B$5&lt;&gt;"",$J97&gt;Premissas!$B$5),"Conferir quantidade",IF(AND($P97&lt;&gt;"",$P97&lt;TODAY()),"Revisão pendente",IF(AND(Premissas!$B$6&lt;&gt;"",$P97&lt;&gt;"",$P97&lt;=TODAY()+Premissas!$B$6),"Revisar em breve","Em dia"))))))</f>
        <v/>
      </c>
    </row>
    <row r="98" ht="31" customHeight="1">
      <c r="A98" s="15" t="n"/>
      <c r="B98" s="16" t="n"/>
      <c r="C98" s="17" t="n"/>
      <c r="D98" s="16" t="n"/>
      <c r="E98" s="16" t="n"/>
      <c r="F98" s="16" t="n"/>
      <c r="G98" s="16" t="n"/>
      <c r="H98" s="18" t="n"/>
      <c r="I98" s="18" t="n"/>
      <c r="J98" s="19">
        <f>IF(OR($A98="",COUNT($H98:$I98)=0),"",IFERROR(SUM($H98:$I98),""))</f>
        <v/>
      </c>
      <c r="K98" s="16" t="n"/>
      <c r="L98" s="16" t="n"/>
      <c r="M98" s="15" t="n"/>
      <c r="N98" s="15" t="n"/>
      <c r="O98" s="17" t="n"/>
      <c r="P98" s="20">
        <f>IF(OR($A98="",$O98="",Premissas!$B$4=""),"",IFERROR($O98+Premissas!$B$4,""))</f>
        <v/>
      </c>
      <c r="Q98" s="21">
        <f>IF($A98="","",IF($N98="Arquivada","Sem ação",IF(AND($F98="",$G98=""),"Conferir contato",IF(AND(Premissas!$B$5&lt;&gt;"",$J98&gt;Premissas!$B$5),"Conferir quantidade",IF(AND($P98&lt;&gt;"",$P98&lt;TODAY()),"Revisão pendente",IF(AND(Premissas!$B$6&lt;&gt;"",$P98&lt;&gt;"",$P98&lt;=TODAY()+Premissas!$B$6),"Revisar em breve","Em dia"))))))</f>
        <v/>
      </c>
    </row>
    <row r="99" ht="31" customHeight="1">
      <c r="A99" s="15" t="n"/>
      <c r="B99" s="16" t="n"/>
      <c r="C99" s="17" t="n"/>
      <c r="D99" s="16" t="n"/>
      <c r="E99" s="16" t="n"/>
      <c r="F99" s="16" t="n"/>
      <c r="G99" s="16" t="n"/>
      <c r="H99" s="18" t="n"/>
      <c r="I99" s="18" t="n"/>
      <c r="J99" s="22">
        <f>IF(OR($A99="",COUNT($H99:$I99)=0),"",IFERROR(SUM($H99:$I99),""))</f>
        <v/>
      </c>
      <c r="K99" s="16" t="n"/>
      <c r="L99" s="16" t="n"/>
      <c r="M99" s="15" t="n"/>
      <c r="N99" s="15" t="n"/>
      <c r="O99" s="17" t="n"/>
      <c r="P99" s="23">
        <f>IF(OR($A99="",$O99="",Premissas!$B$4=""),"",IFERROR($O99+Premissas!$B$4,""))</f>
        <v/>
      </c>
      <c r="Q99" s="24">
        <f>IF($A99="","",IF($N99="Arquivada","Sem ação",IF(AND($F99="",$G99=""),"Conferir contato",IF(AND(Premissas!$B$5&lt;&gt;"",$J99&gt;Premissas!$B$5),"Conferir quantidade",IF(AND($P99&lt;&gt;"",$P99&lt;TODAY()),"Revisão pendente",IF(AND(Premissas!$B$6&lt;&gt;"",$P99&lt;&gt;"",$P99&lt;=TODAY()+Premissas!$B$6),"Revisar em breve","Em dia"))))))</f>
        <v/>
      </c>
    </row>
    <row r="100" ht="31" customHeight="1">
      <c r="A100" s="15" t="n"/>
      <c r="B100" s="16" t="n"/>
      <c r="C100" s="17" t="n"/>
      <c r="D100" s="16" t="n"/>
      <c r="E100" s="16" t="n"/>
      <c r="F100" s="16" t="n"/>
      <c r="G100" s="16" t="n"/>
      <c r="H100" s="18" t="n"/>
      <c r="I100" s="18" t="n"/>
      <c r="J100" s="19">
        <f>IF(OR($A100="",COUNT($H100:$I100)=0),"",IFERROR(SUM($H100:$I100),""))</f>
        <v/>
      </c>
      <c r="K100" s="16" t="n"/>
      <c r="L100" s="16" t="n"/>
      <c r="M100" s="15" t="n"/>
      <c r="N100" s="15" t="n"/>
      <c r="O100" s="17" t="n"/>
      <c r="P100" s="20">
        <f>IF(OR($A100="",$O100="",Premissas!$B$4=""),"",IFERROR($O100+Premissas!$B$4,""))</f>
        <v/>
      </c>
      <c r="Q100" s="21">
        <f>IF($A100="","",IF($N100="Arquivada","Sem ação",IF(AND($F100="",$G100=""),"Conferir contato",IF(AND(Premissas!$B$5&lt;&gt;"",$J100&gt;Premissas!$B$5),"Conferir quantidade",IF(AND($P100&lt;&gt;"",$P100&lt;TODAY()),"Revisão pendente",IF(AND(Premissas!$B$6&lt;&gt;"",$P100&lt;&gt;"",$P100&lt;=TODAY()+Premissas!$B$6),"Revisar em breve","Em dia"))))))</f>
        <v/>
      </c>
    </row>
    <row r="101" ht="31" customHeight="1">
      <c r="A101" s="15" t="n"/>
      <c r="B101" s="16" t="n"/>
      <c r="C101" s="17" t="n"/>
      <c r="D101" s="16" t="n"/>
      <c r="E101" s="16" t="n"/>
      <c r="F101" s="16" t="n"/>
      <c r="G101" s="16" t="n"/>
      <c r="H101" s="18" t="n"/>
      <c r="I101" s="18" t="n"/>
      <c r="J101" s="22">
        <f>IF(OR($A101="",COUNT($H101:$I101)=0),"",IFERROR(SUM($H101:$I101),""))</f>
        <v/>
      </c>
      <c r="K101" s="16" t="n"/>
      <c r="L101" s="16" t="n"/>
      <c r="M101" s="15" t="n"/>
      <c r="N101" s="15" t="n"/>
      <c r="O101" s="17" t="n"/>
      <c r="P101" s="23">
        <f>IF(OR($A101="",$O101="",Premissas!$B$4=""),"",IFERROR($O101+Premissas!$B$4,""))</f>
        <v/>
      </c>
      <c r="Q101" s="24">
        <f>IF($A101="","",IF($N101="Arquivada","Sem ação",IF(AND($F101="",$G101=""),"Conferir contato",IF(AND(Premissas!$B$5&lt;&gt;"",$J101&gt;Premissas!$B$5),"Conferir quantidade",IF(AND($P101&lt;&gt;"",$P101&lt;TODAY()),"Revisão pendente",IF(AND(Premissas!$B$6&lt;&gt;"",$P101&lt;&gt;"",$P101&lt;=TODAY()+Premissas!$B$6),"Revisar em breve","Em dia"))))))</f>
        <v/>
      </c>
    </row>
    <row r="102" ht="31" customHeight="1">
      <c r="A102" s="15" t="n"/>
      <c r="B102" s="16" t="n"/>
      <c r="C102" s="17" t="n"/>
      <c r="D102" s="16" t="n"/>
      <c r="E102" s="16" t="n"/>
      <c r="F102" s="16" t="n"/>
      <c r="G102" s="16" t="n"/>
      <c r="H102" s="18" t="n"/>
      <c r="I102" s="18" t="n"/>
      <c r="J102" s="19">
        <f>IF(OR($A102="",COUNT($H102:$I102)=0),"",IFERROR(SUM($H102:$I102),""))</f>
        <v/>
      </c>
      <c r="K102" s="16" t="n"/>
      <c r="L102" s="16" t="n"/>
      <c r="M102" s="15" t="n"/>
      <c r="N102" s="15" t="n"/>
      <c r="O102" s="17" t="n"/>
      <c r="P102" s="20">
        <f>IF(OR($A102="",$O102="",Premissas!$B$4=""),"",IFERROR($O102+Premissas!$B$4,""))</f>
        <v/>
      </c>
      <c r="Q102" s="21">
        <f>IF($A102="","",IF($N102="Arquivada","Sem ação",IF(AND($F102="",$G102=""),"Conferir contato",IF(AND(Premissas!$B$5&lt;&gt;"",$J102&gt;Premissas!$B$5),"Conferir quantidade",IF(AND($P102&lt;&gt;"",$P102&lt;TODAY()),"Revisão pendente",IF(AND(Premissas!$B$6&lt;&gt;"",$P102&lt;&gt;"",$P102&lt;=TODAY()+Premissas!$B$6),"Revisar em breve","Em dia"))))))</f>
        <v/>
      </c>
    </row>
    <row r="103" ht="31" customHeight="1">
      <c r="A103" s="15" t="n"/>
      <c r="B103" s="16" t="n"/>
      <c r="C103" s="17" t="n"/>
      <c r="D103" s="16" t="n"/>
      <c r="E103" s="16" t="n"/>
      <c r="F103" s="16" t="n"/>
      <c r="G103" s="16" t="n"/>
      <c r="H103" s="18" t="n"/>
      <c r="I103" s="18" t="n"/>
      <c r="J103" s="22">
        <f>IF(OR($A103="",COUNT($H103:$I103)=0),"",IFERROR(SUM($H103:$I103),""))</f>
        <v/>
      </c>
      <c r="K103" s="16" t="n"/>
      <c r="L103" s="16" t="n"/>
      <c r="M103" s="15" t="n"/>
      <c r="N103" s="15" t="n"/>
      <c r="O103" s="17" t="n"/>
      <c r="P103" s="23">
        <f>IF(OR($A103="",$O103="",Premissas!$B$4=""),"",IFERROR($O103+Premissas!$B$4,""))</f>
        <v/>
      </c>
      <c r="Q103" s="24">
        <f>IF($A103="","",IF($N103="Arquivada","Sem ação",IF(AND($F103="",$G103=""),"Conferir contato",IF(AND(Premissas!$B$5&lt;&gt;"",$J103&gt;Premissas!$B$5),"Conferir quantidade",IF(AND($P103&lt;&gt;"",$P103&lt;TODAY()),"Revisão pendente",IF(AND(Premissas!$B$6&lt;&gt;"",$P103&lt;&gt;"",$P103&lt;=TODAY()+Premissas!$B$6),"Revisar em breve","Em dia"))))))</f>
        <v/>
      </c>
    </row>
  </sheetData>
  <autoFilter ref="A3:Q103"/>
  <mergeCells count="1">
    <mergeCell ref="A1:Q1"/>
  </mergeCells>
  <conditionalFormatting sqref="A4:A103">
    <cfRule type="expression" priority="1" dxfId="0">
      <formula>AND($A4&lt;&gt;"",COUNTIF($A$4:$A$103,$A4)&gt;1)</formula>
    </cfRule>
  </conditionalFormatting>
  <conditionalFormatting sqref="P4:P103">
    <cfRule type="expression" priority="2" dxfId="0">
      <formula>AND($A4&lt;&gt;"",$N4&lt;&gt;"Arquivada",$P4&lt;&gt;"",$P4&lt;TODAY())</formula>
    </cfRule>
  </conditionalFormatting>
  <conditionalFormatting sqref="Q4:Q103">
    <cfRule type="expression" priority="3" dxfId="0">
      <formula>OR($Q4="Conferir contato",$Q4="Conferir quantidade",$Q4="Revisão pendente")</formula>
    </cfRule>
    <cfRule type="expression" priority="4" dxfId="1">
      <formula>$Q4="Em dia"</formula>
    </cfRule>
  </conditionalFormatting>
  <dataValidations count="5">
    <dataValidation sqref="N4:N103" showDropDown="0" showInputMessage="1" showErrorMessage="1" allowBlank="0" errorTitle="Status inválido" error="Selecione um status da lista." promptTitle="Status" prompt="Escolha a situação administrativa da família." type="list">
      <formula1>"Ativa,Em acompanhamento,Arquivada"</formula1>
    </dataValidation>
    <dataValidation sqref="M4:M103" showDropDown="0" showInputMessage="0" showErrorMessage="1" allowBlank="0" errorTitle="Canal inválido" error="Selecione um canal da lista." type="list">
      <formula1>"Telefone,E-mail,Indiferente"</formula1>
    </dataValidation>
    <dataValidation sqref="K4:K103" showDropDown="0" showInputMessage="0" showErrorMessage="1" allowBlank="0" errorTitle="Ministério inválido" error="Selecione uma opção da lista." type="list">
      <formula1>"Acolhimento,Famílias,Música,Ação comunitária,Intercessão,Sem referência"</formula1>
    </dataValidation>
    <dataValidation sqref="H4:I103" showDropDown="0" showInputMessage="0" showErrorMessage="1" allowBlank="0" errorTitle="Quantidade inválida" error="Informe um número inteiro dentro do limite definido em Premissas." type="whole" operator="between">
      <formula1>0</formula1>
      <formula2>$S$2</formula2>
    </dataValidation>
    <dataValidation sqref="C4:C103 O4:O103" showDropDown="0" showInputMessage="0" showErrorMessage="1" allowBlank="0" errorTitle="Data inválida" error="Informe uma data dentro do intervalo definido em Premissas." type="date" operator="between">
      <formula1>$S$3</formula1>
      <formula2>$S$4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D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3" customWidth="1" min="3" max="3"/>
    <col width="62" customWidth="1" min="4" max="4"/>
  </cols>
  <sheetData>
    <row r="1" ht="28" customHeight="1">
      <c r="A1" s="1" t="inlineStr">
        <is>
          <t>Premissas editáveis</t>
        </is>
      </c>
      <c r="B1" s="2" t="n"/>
      <c r="C1" s="2" t="n"/>
      <c r="D1" s="3" t="n"/>
    </row>
    <row r="2">
      <c r="A2" s="13" t="inlineStr">
        <is>
          <t>Parâmetros visíveis usados nos cálculos e nas validações da planilha Famílias.</t>
        </is>
      </c>
    </row>
    <row r="3" ht="32" customHeight="1">
      <c r="A3" s="4" t="inlineStr">
        <is>
          <t>Parâmetro</t>
        </is>
      </c>
      <c r="B3" s="4" t="inlineStr">
        <is>
          <t>Valor</t>
        </is>
      </c>
      <c r="C3" s="4" t="inlineStr">
        <is>
          <t>Unidade</t>
        </is>
      </c>
      <c r="D3" s="4" t="inlineStr">
        <is>
          <t>Uso</t>
        </is>
      </c>
    </row>
    <row r="4" ht="34" customHeight="1">
      <c r="A4" s="25" t="inlineStr">
        <is>
          <t>Prazo entre revisões</t>
        </is>
      </c>
      <c r="B4" s="26" t="n">
        <v>180</v>
      </c>
      <c r="C4" s="27" t="inlineStr">
        <is>
          <t>dias</t>
        </is>
      </c>
      <c r="D4" s="25" t="inlineStr">
        <is>
          <t>Calcula a próxima revisão a partir da última revisão.</t>
        </is>
      </c>
    </row>
    <row r="5" ht="34" customHeight="1">
      <c r="A5" s="28" t="inlineStr">
        <is>
          <t>Limite sugerido de pessoas</t>
        </is>
      </c>
      <c r="B5" s="26" t="n">
        <v>12</v>
      </c>
      <c r="C5" s="29" t="inlineStr">
        <is>
          <t>pessoas</t>
        </is>
      </c>
      <c r="D5" s="28" t="inlineStr">
        <is>
          <t>Aciona pedido de conferência quando o total informado ultrapassa o valor.</t>
        </is>
      </c>
    </row>
    <row r="6" ht="34" customHeight="1">
      <c r="A6" s="25" t="inlineStr">
        <is>
          <t>Antecedência para aviso</t>
        </is>
      </c>
      <c r="B6" s="26" t="n">
        <v>30</v>
      </c>
      <c r="C6" s="27" t="inlineStr">
        <is>
          <t>dias</t>
        </is>
      </c>
      <c r="D6" s="25" t="inlineStr">
        <is>
          <t>Sinaliza registros cuja revisão se aproxima.</t>
        </is>
      </c>
    </row>
    <row r="7" ht="34" customHeight="1">
      <c r="A7" s="28" t="inlineStr">
        <is>
          <t>Máximo por faixa etária</t>
        </is>
      </c>
      <c r="B7" s="26" t="n">
        <v>30</v>
      </c>
      <c r="C7" s="29" t="inlineStr">
        <is>
          <t>pessoas</t>
        </is>
      </c>
      <c r="D7" s="28" t="inlineStr">
        <is>
          <t>Limita a entrada em cada coluna de quantidade.</t>
        </is>
      </c>
    </row>
    <row r="8" ht="34" customHeight="1">
      <c r="A8" s="25" t="inlineStr">
        <is>
          <t>Data mínima aceita</t>
        </is>
      </c>
      <c r="B8" s="30" t="n">
        <v>38718</v>
      </c>
      <c r="C8" s="27" t="inlineStr">
        <is>
          <t>data</t>
        </is>
      </c>
      <c r="D8" s="25" t="inlineStr">
        <is>
          <t>Limite inferior para cadastro e última revisão.</t>
        </is>
      </c>
    </row>
    <row r="9" ht="34" customHeight="1">
      <c r="A9" s="28" t="inlineStr">
        <is>
          <t>Data máxima aceita</t>
        </is>
      </c>
      <c r="B9" s="30" t="n">
        <v>47118</v>
      </c>
      <c r="C9" s="29" t="inlineStr">
        <is>
          <t>data</t>
        </is>
      </c>
      <c r="D9" s="28" t="inlineStr">
        <is>
          <t>Limite superior para cadastro e última revisão.</t>
        </is>
      </c>
    </row>
  </sheetData>
  <autoFilter ref="A3:D9"/>
  <mergeCells count="1">
    <mergeCell ref="A1:D1"/>
  </mergeCells>
  <conditionalFormatting sqref="B4:B7">
    <cfRule type="expression" priority="1" dxfId="0">
      <formula>B4&lt;=0</formula>
    </cfRule>
  </conditionalFormatting>
  <conditionalFormatting sqref="B8:B9">
    <cfRule type="expression" priority="2" dxfId="0">
      <formula>$B$8&gt;$B$9</formula>
    </cfRule>
  </conditionalFormatting>
  <dataValidations count="3">
    <dataValidation sqref="B4:B6" showDropDown="0" showInputMessage="0" showErrorMessage="1" allowBlank="0" errorTitle="Premissa inválida" error="Informe um número inteiro entre 1 e 3650." type="whole" operator="between">
      <formula1>1</formula1>
      <formula2>3650</formula2>
    </dataValidation>
    <dataValidation sqref="B7" showDropDown="0" showInputMessage="0" showErrorMessage="1" allowBlank="0" errorTitle="Limite inválido" error="Informe um número inteiro entre 1 e 100." type="whole" operator="between">
      <formula1>1</formula1>
      <formula2>100</formula2>
    </dataValidation>
    <dataValidation sqref="B8:B9" showDropDown="0" showInputMessage="0" showErrorMessage="1" allowBlank="0" errorTitle="Data inválida" error="Informe uma data válida dentro do intervalo permitido." type="date" operator="between">
      <formula1>DATE(1976,1,1)</formula1>
      <formula2>DATE(2046,12,31)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Cadastro de famílias da igreja</dc:title>
  <dc:subject xmlns:dc="http://purl.org/dc/elements/1.1/">Relações familiares e contatos para comunicação administrativa</dc:subject>
  <dcterms:created xmlns:dcterms="http://purl.org/dc/terms/" xmlns:xsi="http://www.w3.org/2001/XMLSchema-instance" xsi:type="dcterms:W3CDTF">2026-09-11T14:09:50Z</dcterms:created>
  <dcterms:modified xmlns:dcterms="http://purl.org/dc/terms/" xmlns:xsi="http://www.w3.org/2001/XMLSchema-instance" xsi:type="dcterms:W3CDTF">2026-09-11T14:09:51+00:00Z</dcterms:modified>
</cp:coreProperties>
</file>