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Cadastro" sheetId="2" state="visible" r:id="rId2"/>
    <sheet xmlns:r="http://schemas.openxmlformats.org/officeDocument/2006/relationships" name="Premissas" sheetId="3" state="visible" r:id="rId3"/>
  </sheets>
  <definedNames>
    <definedName name="_xlnm._FilterDatabase" localSheetId="1" hidden="1">'Cadastro'!$A$4:$M$104</definedName>
    <definedName name="_xlnm._FilterDatabase" localSheetId="2" hidden="1">'Premissas'!$D$2:$H$8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0.0%"/>
    <numFmt numFmtId="165" formatCode="dd/mm/yyyy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FFFFFF"/>
      <sz val="11"/>
    </font>
    <font>
      <name val="Calibri"/>
      <color rgb="00243533"/>
      <sz val="10"/>
    </font>
    <font>
      <name val="Calibri"/>
      <b val="1"/>
      <color rgb="00173B3A"/>
      <sz val="11"/>
    </font>
  </fonts>
  <fills count="7">
    <fill>
      <patternFill/>
    </fill>
    <fill>
      <patternFill patternType="gray125"/>
    </fill>
    <fill>
      <patternFill patternType="solid">
        <fgColor rgb="00173B3A"/>
      </patternFill>
    </fill>
    <fill>
      <patternFill patternType="solid">
        <fgColor rgb="00F3F7F4"/>
      </patternFill>
    </fill>
    <fill>
      <patternFill patternType="solid">
        <fgColor rgb="00FFF1C9"/>
      </patternFill>
    </fill>
    <fill>
      <patternFill patternType="solid">
        <fgColor rgb="00FFFFFF"/>
      </patternFill>
    </fill>
    <fill>
      <patternFill patternType="solid">
        <fgColor rgb="00C8873A"/>
      </patternFill>
    </fill>
  </fills>
  <borders count="6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  <border>
      <left/>
      <right/>
      <top style="thin">
        <color rgb="00C9D7D2"/>
      </top>
      <bottom/>
      <diagonal/>
    </border>
    <border>
      <left/>
      <right style="thin">
        <color rgb="00C9D7D2"/>
      </right>
      <top style="thin">
        <color rgb="00C9D7D2"/>
      </top>
      <bottom/>
      <diagonal/>
    </border>
    <border>
      <left/>
      <right/>
      <top style="thin">
        <color rgb="00C9D7D2"/>
      </top>
      <bottom style="thin">
        <color rgb="00C9D7D2"/>
      </bottom>
      <diagonal/>
    </border>
    <border>
      <left/>
      <right style="thin">
        <color rgb="00C9D7D2"/>
      </right>
      <top style="thin">
        <color rgb="00C9D7D2"/>
      </top>
      <bottom style="thin">
        <color rgb="00C9D7D2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 wrapText="1"/>
    </xf>
    <xf numFmtId="0" fontId="2" fillId="6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left" vertical="center" wrapText="1"/>
    </xf>
    <xf numFmtId="1" fontId="3" fillId="5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left" vertical="center" wrapText="1"/>
    </xf>
    <xf numFmtId="0" fontId="4" fillId="3" borderId="1" applyAlignment="1" pivotButton="0" quotePrefix="0" xfId="0">
      <alignment horizontal="left" vertical="center" wrapText="1"/>
    </xf>
    <xf numFmtId="1" fontId="3" fillId="3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 wrapText="1"/>
    </xf>
    <xf numFmtId="164" fontId="3" fillId="3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165" fontId="3" fillId="4" borderId="1" applyAlignment="1" pivotButton="0" quotePrefix="0" xfId="0">
      <alignment horizontal="left" vertical="center" wrapText="1"/>
    </xf>
    <xf numFmtId="165" fontId="3" fillId="3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165" fontId="3" fillId="5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165" fontId="3" fillId="4" borderId="1" applyAlignment="1" pivotButton="0" quotePrefix="0" xfId="0">
      <alignment horizontal="center" vertical="center" wrapText="1"/>
    </xf>
    <xf numFmtId="164" fontId="3" fillId="4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164" fontId="3" fillId="3" borderId="1" applyAlignment="1" pivotButton="0" quotePrefix="0" xfId="0">
      <alignment horizontal="center" vertical="center" wrapText="1"/>
    </xf>
    <xf numFmtId="164" fontId="3" fillId="4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2F7A68"/>
        </patternFill>
      </fill>
    </dxf>
    <dxf>
      <font>
        <name val="Calibri"/>
        <b val="1"/>
        <color rgb="00FFFFFF"/>
        <sz val="10"/>
      </font>
      <fill>
        <patternFill patternType="solid">
          <fgColor rgb="00B84A3A"/>
        </patternFill>
      </fill>
    </dxf>
    <dxf>
      <font>
        <name val="Calibri"/>
        <b val="1"/>
        <color rgb="00FFFFFF"/>
        <sz val="10"/>
      </font>
      <fill>
        <patternFill patternType="solid">
          <fgColor rgb="00C8873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Cadastros por status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'Resumo'!E3</f>
            </strRef>
          </tx>
          <spPr>
            <a:ln xmlns:a="http://schemas.openxmlformats.org/drawingml/2006/main">
              <a:prstDash val="solid"/>
            </a:ln>
          </spPr>
          <cat>
            <numRef>
              <f>'Resumo'!$D$4:$D$7</f>
            </numRef>
          </cat>
          <val>
            <numRef>
              <f>'Resumo'!$E$4:$E$7</f>
            </numRef>
          </val>
        </ser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Quantidade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8</row>
      <rowOff>0</rowOff>
    </from>
    <ext cx="3780000" cy="2304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3" customWidth="1" min="3" max="3"/>
    <col width="21" customWidth="1" min="4" max="4"/>
    <col width="14" customWidth="1" min="5" max="5"/>
    <col width="3" customWidth="1" min="6" max="6"/>
    <col width="15" customWidth="1" min="7" max="7"/>
    <col width="15" customWidth="1" min="8" max="8"/>
  </cols>
  <sheetData>
    <row r="1" ht="28" customHeight="1">
      <c r="A1" s="1" t="inlineStr">
        <is>
          <t>Resumo da atualização cadastral</t>
        </is>
      </c>
      <c r="B1" s="21" t="n"/>
      <c r="C1" s="21" t="n"/>
      <c r="D1" s="21" t="n"/>
      <c r="E1" s="21" t="n"/>
      <c r="F1" s="21" t="n"/>
      <c r="G1" s="21" t="n"/>
      <c r="H1" s="22" t="n"/>
    </row>
    <row r="2"/>
    <row r="3" ht="25" customHeight="1">
      <c r="A3" s="2" t="inlineStr">
        <is>
          <t>Indicador</t>
        </is>
      </c>
      <c r="B3" s="2" t="inlineStr">
        <is>
          <t>Resultado</t>
        </is>
      </c>
      <c r="D3" s="3" t="inlineStr">
        <is>
          <t>Status</t>
        </is>
      </c>
      <c r="E3" s="3" t="inlineStr">
        <is>
          <t>Quantidade</t>
        </is>
      </c>
    </row>
    <row r="4" ht="23" customHeight="1">
      <c r="A4" s="4" t="inlineStr">
        <is>
          <t>Cadastros inseridos</t>
        </is>
      </c>
      <c r="B4" s="5">
        <f>COUNTIF(Cadastro!$B$5:$B$104,"&lt;&gt;")</f>
        <v/>
      </c>
      <c r="D4" s="6" t="inlineStr">
        <is>
          <t>Não iniciado</t>
        </is>
      </c>
      <c r="E4" s="5">
        <f>COUNTIF(Cadastro!$I$5:$I$104,D4)</f>
        <v/>
      </c>
    </row>
    <row r="5" ht="23" customHeight="1">
      <c r="A5" s="7" t="inlineStr">
        <is>
          <t>Cadastros atualizados</t>
        </is>
      </c>
      <c r="B5" s="8">
        <f>COUNTIF(Cadastro!$I$5:$I$104,"Atualizado")</f>
        <v/>
      </c>
      <c r="D5" s="9" t="inlineStr">
        <is>
          <t>Em contato</t>
        </is>
      </c>
      <c r="E5" s="8">
        <f>COUNTIF(Cadastro!$I$5:$I$104,D5)</f>
        <v/>
      </c>
    </row>
    <row r="6" ht="23" customHeight="1">
      <c r="A6" s="4" t="inlineStr">
        <is>
          <t>Cadastros com dados a conferir</t>
        </is>
      </c>
      <c r="B6" s="5">
        <f>COUNTIF(Cadastro!$K$5:$K$104,"&gt;0")</f>
        <v/>
      </c>
      <c r="D6" s="6" t="inlineStr">
        <is>
          <t>Atualizado</t>
        </is>
      </c>
      <c r="E6" s="5">
        <f>COUNTIF(Cadastro!$I$5:$I$104,D6)</f>
        <v/>
      </c>
    </row>
    <row r="7" ht="23" customHeight="1">
      <c r="A7" s="7" t="inlineStr">
        <is>
          <t>Alertas de prazo</t>
        </is>
      </c>
      <c r="B7" s="8">
        <f>COUNTIF(Cadastro!$M$5:$M$104,"*vencid*")</f>
        <v/>
      </c>
      <c r="D7" s="9" t="inlineStr">
        <is>
          <t>Revisar</t>
        </is>
      </c>
      <c r="E7" s="8">
        <f>COUNTIF(Cadastro!$I$5:$I$104,D7)</f>
        <v/>
      </c>
    </row>
    <row r="8" ht="23" customHeight="1">
      <c r="A8" s="4" t="inlineStr">
        <is>
          <t>Consentimentos pendentes</t>
        </is>
      </c>
      <c r="B8" s="5">
        <f>COUNTIF(Cadastro!$G$5:$G$104,"Pendente")</f>
        <v/>
      </c>
    </row>
    <row r="9" ht="23" customHeight="1">
      <c r="A9" s="7" t="inlineStr">
        <is>
          <t>Taxa de atualização</t>
        </is>
      </c>
      <c r="B9" s="23">
        <f>IF(B4=0,"",IFERROR(B5/B4,""))</f>
        <v/>
      </c>
    </row>
    <row r="10" ht="23" customHeight="1">
      <c r="A10" s="4" t="inlineStr">
        <is>
          <t>Cadastros com telefone e e-mail</t>
        </is>
      </c>
      <c r="B10" s="5">
        <f>COUNTIFS(Cadastro!$B$5:$B$104,"&lt;&gt;",Cadastro!$D$5:$D$104,"&lt;&gt;",Cadastro!$E$5:$E$104,"&lt;&gt;")</f>
        <v/>
      </c>
    </row>
    <row r="11" ht="23" customHeight="1">
      <c r="A11" s="7" t="inlineStr">
        <is>
          <t>Cadastros sem responsável</t>
        </is>
      </c>
      <c r="B11" s="8">
        <f>COUNTIFS(Cadastro!$B$5:$B$104,"&lt;&gt;",Cadastro!$J$5:$J$104,"")</f>
        <v/>
      </c>
    </row>
    <row r="12" ht="23" customHeight="1">
      <c r="A12" s="4" t="inlineStr">
        <is>
          <t>Meta de atualização atingida</t>
        </is>
      </c>
      <c r="B12" s="11">
        <f>IF(B4=0,"",IF(B9&gt;=Premissas!$B$5,"Sim","Não"))</f>
        <v/>
      </c>
    </row>
    <row r="13" ht="23" customHeight="1">
      <c r="A13" s="7" t="inlineStr">
        <is>
          <t>Atualizações restantes para a meta</t>
        </is>
      </c>
      <c r="B13" s="8">
        <f>IF(B4=0,"",MAX(0,ROUNDUP(B4*Premissas!$B$5,0)-B5))</f>
        <v/>
      </c>
    </row>
  </sheetData>
  <mergeCells count="1">
    <mergeCell ref="A1:H1"/>
  </mergeCells>
  <conditionalFormatting sqref="B12">
    <cfRule type="expression" priority="1" dxfId="0">
      <formula>$B12="Sim"</formula>
    </cfRule>
    <cfRule type="expression" priority="2" dxfId="1">
      <formula>$B12="Não"</formula>
    </cfRule>
  </conditionalFormatting>
  <pageMargins left="0.3" right="0.3" top="0.5" bottom="0.5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T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24" customWidth="1" min="2" max="2"/>
    <col width="25" customWidth="1" min="3" max="3"/>
    <col width="19" customWidth="1" min="4" max="4"/>
    <col width="30" customWidth="1" min="5" max="5"/>
    <col width="16" customWidth="1" min="6" max="6"/>
    <col width="18" customWidth="1" min="7" max="7"/>
    <col width="18" customWidth="1" min="8" max="8"/>
    <col width="21" customWidth="1" min="9" max="9"/>
    <col width="24" customWidth="1" min="10" max="10"/>
    <col width="16" customWidth="1" min="11" max="11"/>
    <col width="17" customWidth="1" min="12" max="12"/>
    <col width="27" customWidth="1" min="13" max="13"/>
    <col hidden="1" width="13" customWidth="1" min="15" max="15"/>
    <col hidden="1" width="13" customWidth="1" min="16" max="16"/>
    <col hidden="1" width="13" customWidth="1" min="17" max="17"/>
    <col hidden="1" width="13" customWidth="1" min="18" max="18"/>
    <col hidden="1" width="13" customWidth="1" min="19" max="19"/>
    <col hidden="1" width="13" customWidth="1" min="20" max="20"/>
  </cols>
  <sheetData>
    <row r="1" ht="28" customHeight="1">
      <c r="A1" s="1" t="inlineStr">
        <is>
          <t>Atualização cadastral de membros</t>
        </is>
      </c>
      <c r="B1" s="21" t="n"/>
      <c r="C1" s="21" t="n"/>
      <c r="D1" s="21" t="n"/>
      <c r="E1" s="21" t="n"/>
      <c r="F1" s="21" t="n"/>
      <c r="G1" s="21" t="n"/>
      <c r="H1" s="21" t="n"/>
      <c r="I1" s="21" t="n"/>
      <c r="J1" s="21" t="n"/>
      <c r="K1" s="21" t="n"/>
      <c r="L1" s="21" t="n"/>
      <c r="M1" s="22" t="n"/>
    </row>
    <row r="2" ht="28" customHeight="1">
      <c r="A2" s="12" t="inlineStr">
        <is>
          <t>Controle administrativo local, sem integração externa. Exemplos claramente fictícios; campos amarelos são editáveis.</t>
        </is>
      </c>
    </row>
    <row r="3"/>
    <row r="4" ht="36" customHeight="1">
      <c r="A4" s="2" t="inlineStr">
        <is>
          <t>Código</t>
        </is>
      </c>
      <c r="B4" s="2" t="inlineStr">
        <is>
          <t>Referência fictícia</t>
        </is>
      </c>
      <c r="C4" s="2" t="inlineStr">
        <is>
          <t>Ministério</t>
        </is>
      </c>
      <c r="D4" s="2" t="inlineStr">
        <is>
          <t>Telefone fictício</t>
        </is>
      </c>
      <c r="E4" s="2" t="inlineStr">
        <is>
          <t>E-mail fictício</t>
        </is>
      </c>
      <c r="F4" s="2" t="inlineStr">
        <is>
          <t>Última revisão</t>
        </is>
      </c>
      <c r="G4" s="2" t="inlineStr">
        <is>
          <t>Consentimento</t>
        </is>
      </c>
      <c r="H4" s="2" t="inlineStr">
        <is>
          <t>Canal preferido</t>
        </is>
      </c>
      <c r="I4" s="2" t="inlineStr">
        <is>
          <t>Status da atualização</t>
        </is>
      </c>
      <c r="J4" s="2" t="inlineStr">
        <is>
          <t>Responsável</t>
        </is>
      </c>
      <c r="K4" s="2" t="inlineStr">
        <is>
          <t>Itens a conferir</t>
        </is>
      </c>
      <c r="L4" s="2" t="inlineStr">
        <is>
          <t>Próxima revisão</t>
        </is>
      </c>
      <c r="M4" s="2" t="inlineStr">
        <is>
          <t>Alerta</t>
        </is>
      </c>
    </row>
    <row r="5" ht="23" customHeight="1">
      <c r="A5" s="13" t="inlineStr">
        <is>
          <t>CAD-FIC-001</t>
        </is>
      </c>
      <c r="B5" s="13" t="inlineStr">
        <is>
          <t>Registro Fictício 001</t>
        </is>
      </c>
      <c r="C5" s="13" t="inlineStr">
        <is>
          <t>Acolhimento fictício</t>
        </is>
      </c>
      <c r="D5" s="13" t="inlineStr">
        <is>
          <t>(00) 00000-0001</t>
        </is>
      </c>
      <c r="E5" s="13" t="inlineStr">
        <is>
          <t>cadastro001@exemplo.invalid</t>
        </is>
      </c>
      <c r="F5" s="14" t="n">
        <v>46266</v>
      </c>
      <c r="G5" s="13" t="inlineStr">
        <is>
          <t>Sim</t>
        </is>
      </c>
      <c r="H5" s="13" t="inlineStr">
        <is>
          <t>Telefone</t>
        </is>
      </c>
      <c r="I5" s="13" t="inlineStr">
        <is>
          <t>Atualizado</t>
        </is>
      </c>
      <c r="J5" s="13" t="inlineStr">
        <is>
          <t>Equipe Fictícia Alfa</t>
        </is>
      </c>
      <c r="K5" s="8">
        <f>IF($B5="","",COUNTBLANK($D5:$J5)+IF($G5="Pendente",1,0)+IF($I5="Revisar",1,0))</f>
        <v/>
      </c>
      <c r="L5" s="15">
        <f>IF($B5="","",IFERROR(EDATE($F5,Premissas!$B$3),""))</f>
        <v/>
      </c>
      <c r="M5" s="16">
        <f>IF($B5="","",IF($K5&gt;0,"Conferir dados",IF(AND($L5&lt;&gt;"",$L5&lt;TODAY()),"Revisão vencida",IF($I5="Atualizado","Em dia",IF(TODAY()&gt;Premissas!$B$4,"Prazo da campanha vencido","Acompanhar")))))</f>
        <v/>
      </c>
      <c r="O5">
        <f>IFERROR(INDEX(Premissas!$D$3:$D$8,ROW()-4),"")</f>
        <v/>
      </c>
      <c r="P5">
        <f>IFERROR(INDEX(Premissas!$E$3:$E$5,ROW()-4),"")</f>
        <v/>
      </c>
      <c r="Q5">
        <f>IFERROR(INDEX(Premissas!$F$3:$F$6,ROW()-4),"")</f>
        <v/>
      </c>
      <c r="R5">
        <f>IFERROR(INDEX(Premissas!$G$3:$G$6,ROW()-4),"")</f>
        <v/>
      </c>
      <c r="S5">
        <f>IFERROR(INDEX(Premissas!$H$3:$H$7,ROW()-4),"")</f>
        <v/>
      </c>
      <c r="T5">
        <f>Premissas!$B$6</f>
        <v/>
      </c>
    </row>
    <row r="6" ht="23" customHeight="1">
      <c r="A6" s="13" t="inlineStr">
        <is>
          <t>CAD-FIC-002</t>
        </is>
      </c>
      <c r="B6" s="13" t="inlineStr">
        <is>
          <t>Registro Fictício 002</t>
        </is>
      </c>
      <c r="C6" s="13" t="inlineStr">
        <is>
          <t>Música fictícia</t>
        </is>
      </c>
      <c r="D6" s="13" t="inlineStr">
        <is>
          <t>(00) 00000-0002</t>
        </is>
      </c>
      <c r="E6" s="13" t="inlineStr">
        <is>
          <t>cadastro002@exemplo.invalid</t>
        </is>
      </c>
      <c r="F6" s="14" t="n">
        <v>45876</v>
      </c>
      <c r="G6" s="13" t="inlineStr">
        <is>
          <t>Sim</t>
        </is>
      </c>
      <c r="H6" s="13" t="inlineStr">
        <is>
          <t>E-mail</t>
        </is>
      </c>
      <c r="I6" s="13" t="inlineStr">
        <is>
          <t>Atualizado</t>
        </is>
      </c>
      <c r="J6" s="13" t="inlineStr">
        <is>
          <t>Equipe Fictícia Beta</t>
        </is>
      </c>
      <c r="K6" s="5">
        <f>IF($B6="","",COUNTBLANK($D6:$J6)+IF($G6="Pendente",1,0)+IF($I6="Revisar",1,0))</f>
        <v/>
      </c>
      <c r="L6" s="17">
        <f>IF($B6="","",IFERROR(EDATE($F6,Premissas!$B$3),""))</f>
        <v/>
      </c>
      <c r="M6" s="11">
        <f>IF($B6="","",IF($K6&gt;0,"Conferir dados",IF(AND($L6&lt;&gt;"",$L6&lt;TODAY()),"Revisão vencida",IF($I6="Atualizado","Em dia",IF(TODAY()&gt;Premissas!$B$4,"Prazo da campanha vencido","Acompanhar")))))</f>
        <v/>
      </c>
      <c r="O6">
        <f>IFERROR(INDEX(Premissas!$D$3:$D$8,ROW()-4),"")</f>
        <v/>
      </c>
      <c r="P6">
        <f>IFERROR(INDEX(Premissas!$E$3:$E$5,ROW()-4),"")</f>
        <v/>
      </c>
      <c r="Q6">
        <f>IFERROR(INDEX(Premissas!$F$3:$F$6,ROW()-4),"")</f>
        <v/>
      </c>
      <c r="R6">
        <f>IFERROR(INDEX(Premissas!$G$3:$G$6,ROW()-4),"")</f>
        <v/>
      </c>
      <c r="S6">
        <f>IFERROR(INDEX(Premissas!$H$3:$H$7,ROW()-4),"")</f>
        <v/>
      </c>
    </row>
    <row r="7" ht="23" customHeight="1">
      <c r="A7" s="13" t="inlineStr">
        <is>
          <t>CAD-FIC-003</t>
        </is>
      </c>
      <c r="B7" s="13" t="inlineStr">
        <is>
          <t>Registro Fictício 003</t>
        </is>
      </c>
      <c r="C7" s="13" t="inlineStr">
        <is>
          <t>Ensino fictício</t>
        </is>
      </c>
      <c r="D7" s="13" t="inlineStr">
        <is>
          <t>(00) 00000-0003</t>
        </is>
      </c>
      <c r="E7" s="13" t="n"/>
      <c r="F7" s="14" t="n">
        <v>46246</v>
      </c>
      <c r="G7" s="13" t="inlineStr">
        <is>
          <t>Pendente</t>
        </is>
      </c>
      <c r="H7" s="13" t="inlineStr">
        <is>
          <t>Telefone</t>
        </is>
      </c>
      <c r="I7" s="13" t="inlineStr">
        <is>
          <t>Em contato</t>
        </is>
      </c>
      <c r="J7" s="13" t="inlineStr">
        <is>
          <t>Equipe Fictícia Gama</t>
        </is>
      </c>
      <c r="K7" s="8">
        <f>IF($B7="","",COUNTBLANK($D7:$J7)+IF($G7="Pendente",1,0)+IF($I7="Revisar",1,0))</f>
        <v/>
      </c>
      <c r="L7" s="15">
        <f>IF($B7="","",IFERROR(EDATE($F7,Premissas!$B$3),""))</f>
        <v/>
      </c>
      <c r="M7" s="16">
        <f>IF($B7="","",IF($K7&gt;0,"Conferir dados",IF(AND($L7&lt;&gt;"",$L7&lt;TODAY()),"Revisão vencida",IF($I7="Atualizado","Em dia",IF(TODAY()&gt;Premissas!$B$4,"Prazo da campanha vencido","Acompanhar")))))</f>
        <v/>
      </c>
      <c r="O7">
        <f>IFERROR(INDEX(Premissas!$D$3:$D$8,ROW()-4),"")</f>
        <v/>
      </c>
      <c r="P7">
        <f>IFERROR(INDEX(Premissas!$E$3:$E$5,ROW()-4),"")</f>
        <v/>
      </c>
      <c r="Q7">
        <f>IFERROR(INDEX(Premissas!$F$3:$F$6,ROW()-4),"")</f>
        <v/>
      </c>
      <c r="R7">
        <f>IFERROR(INDEX(Premissas!$G$3:$G$6,ROW()-4),"")</f>
        <v/>
      </c>
      <c r="S7">
        <f>IFERROR(INDEX(Premissas!$H$3:$H$7,ROW()-4),"")</f>
        <v/>
      </c>
    </row>
    <row r="8" ht="23" customHeight="1">
      <c r="A8" s="13" t="inlineStr">
        <is>
          <t>CAD-FIC-004</t>
        </is>
      </c>
      <c r="B8" s="13" t="inlineStr">
        <is>
          <t>Registro Fictício 004</t>
        </is>
      </c>
      <c r="C8" s="13" t="inlineStr">
        <is>
          <t>Sem vínculo informado</t>
        </is>
      </c>
      <c r="D8" s="13" t="n"/>
      <c r="E8" s="13" t="n"/>
      <c r="F8" s="14" t="n"/>
      <c r="G8" s="13" t="n"/>
      <c r="H8" s="13" t="inlineStr">
        <is>
          <t>A confirmar</t>
        </is>
      </c>
      <c r="I8" s="13" t="inlineStr">
        <is>
          <t>Não iniciado</t>
        </is>
      </c>
      <c r="J8" s="13" t="n"/>
      <c r="K8" s="5">
        <f>IF($B8="","",COUNTBLANK($D8:$J8)+IF($G8="Pendente",1,0)+IF($I8="Revisar",1,0))</f>
        <v/>
      </c>
      <c r="L8" s="17">
        <f>IF($B8="","",IFERROR(EDATE($F8,Premissas!$B$3),""))</f>
        <v/>
      </c>
      <c r="M8" s="11">
        <f>IF($B8="","",IF($K8&gt;0,"Conferir dados",IF(AND($L8&lt;&gt;"",$L8&lt;TODAY()),"Revisão vencida",IF($I8="Atualizado","Em dia",IF(TODAY()&gt;Premissas!$B$4,"Prazo da campanha vencido","Acompanhar")))))</f>
        <v/>
      </c>
      <c r="O8">
        <f>IFERROR(INDEX(Premissas!$D$3:$D$8,ROW()-4),"")</f>
        <v/>
      </c>
      <c r="P8">
        <f>IFERROR(INDEX(Premissas!$E$3:$E$5,ROW()-4),"")</f>
        <v/>
      </c>
      <c r="Q8">
        <f>IFERROR(INDEX(Premissas!$F$3:$F$6,ROW()-4),"")</f>
        <v/>
      </c>
      <c r="R8">
        <f>IFERROR(INDEX(Premissas!$G$3:$G$6,ROW()-4),"")</f>
        <v/>
      </c>
      <c r="S8">
        <f>IFERROR(INDEX(Premissas!$H$3:$H$7,ROW()-4),"")</f>
        <v/>
      </c>
    </row>
    <row r="9" ht="23" customHeight="1">
      <c r="A9" s="13" t="inlineStr">
        <is>
          <t>CAD-FIC-005</t>
        </is>
      </c>
      <c r="B9" s="13" t="inlineStr">
        <is>
          <t>Registro Fictício 005</t>
        </is>
      </c>
      <c r="C9" s="13" t="inlineStr">
        <is>
          <t>Ação solidária fictícia</t>
        </is>
      </c>
      <c r="D9" s="13" t="inlineStr">
        <is>
          <t>(00) 00000-0005</t>
        </is>
      </c>
      <c r="E9" s="13" t="inlineStr">
        <is>
          <t>cadastro005@exemplo.invalid</t>
        </is>
      </c>
      <c r="F9" s="14" t="n">
        <v>46076</v>
      </c>
      <c r="G9" s="13" t="inlineStr">
        <is>
          <t>Sim</t>
        </is>
      </c>
      <c r="H9" s="13" t="inlineStr">
        <is>
          <t>Indiferente</t>
        </is>
      </c>
      <c r="I9" s="13" t="inlineStr">
        <is>
          <t>Atualizado</t>
        </is>
      </c>
      <c r="J9" s="13" t="inlineStr">
        <is>
          <t>Equipe Fictícia Delta</t>
        </is>
      </c>
      <c r="K9" s="8">
        <f>IF($B9="","",COUNTBLANK($D9:$J9)+IF($G9="Pendente",1,0)+IF($I9="Revisar",1,0))</f>
        <v/>
      </c>
      <c r="L9" s="15">
        <f>IF($B9="","",IFERROR(EDATE($F9,Premissas!$B$3),""))</f>
        <v/>
      </c>
      <c r="M9" s="16">
        <f>IF($B9="","",IF($K9&gt;0,"Conferir dados",IF(AND($L9&lt;&gt;"",$L9&lt;TODAY()),"Revisão vencida",IF($I9="Atualizado","Em dia",IF(TODAY()&gt;Premissas!$B$4,"Prazo da campanha vencido","Acompanhar")))))</f>
        <v/>
      </c>
      <c r="O9">
        <f>IFERROR(INDEX(Premissas!$D$3:$D$8,ROW()-4),"")</f>
        <v/>
      </c>
      <c r="P9">
        <f>IFERROR(INDEX(Premissas!$E$3:$E$5,ROW()-4),"")</f>
        <v/>
      </c>
      <c r="Q9">
        <f>IFERROR(INDEX(Premissas!$F$3:$F$6,ROW()-4),"")</f>
        <v/>
      </c>
      <c r="R9">
        <f>IFERROR(INDEX(Premissas!$G$3:$G$6,ROW()-4),"")</f>
        <v/>
      </c>
      <c r="S9">
        <f>IFERROR(INDEX(Premissas!$H$3:$H$7,ROW()-4),"")</f>
        <v/>
      </c>
    </row>
    <row r="10" ht="23" customHeight="1">
      <c r="A10" s="13" t="inlineStr">
        <is>
          <t>CAD-FIC-006</t>
        </is>
      </c>
      <c r="B10" s="13" t="inlineStr">
        <is>
          <t>Registro Fictício 006</t>
        </is>
      </c>
      <c r="C10" s="13" t="inlineStr">
        <is>
          <t>Apoio administrativo fictício</t>
        </is>
      </c>
      <c r="D10" s="13" t="inlineStr">
        <is>
          <t>(00) 00000-0006</t>
        </is>
      </c>
      <c r="E10" s="13" t="inlineStr">
        <is>
          <t>cadastro006@exemplo.invalid</t>
        </is>
      </c>
      <c r="F10" s="14" t="n">
        <v>45906</v>
      </c>
      <c r="G10" s="13" t="inlineStr">
        <is>
          <t>Sim</t>
        </is>
      </c>
      <c r="H10" s="13" t="inlineStr">
        <is>
          <t>E-mail</t>
        </is>
      </c>
      <c r="I10" s="13" t="inlineStr">
        <is>
          <t>Revisar</t>
        </is>
      </c>
      <c r="J10" s="13" t="inlineStr">
        <is>
          <t>Equipe Fictícia Épsilon</t>
        </is>
      </c>
      <c r="K10" s="5">
        <f>IF($B10="","",COUNTBLANK($D10:$J10)+IF($G10="Pendente",1,0)+IF($I10="Revisar",1,0))</f>
        <v/>
      </c>
      <c r="L10" s="17">
        <f>IF($B10="","",IFERROR(EDATE($F10,Premissas!$B$3),""))</f>
        <v/>
      </c>
      <c r="M10" s="11">
        <f>IF($B10="","",IF($K10&gt;0,"Conferir dados",IF(AND($L10&lt;&gt;"",$L10&lt;TODAY()),"Revisão vencida",IF($I10="Atualizado","Em dia",IF(TODAY()&gt;Premissas!$B$4,"Prazo da campanha vencido","Acompanhar")))))</f>
        <v/>
      </c>
      <c r="O10">
        <f>IFERROR(INDEX(Premissas!$D$3:$D$8,ROW()-4),"")</f>
        <v/>
      </c>
      <c r="P10">
        <f>IFERROR(INDEX(Premissas!$E$3:$E$5,ROW()-4),"")</f>
        <v/>
      </c>
      <c r="Q10">
        <f>IFERROR(INDEX(Premissas!$F$3:$F$6,ROW()-4),"")</f>
        <v/>
      </c>
      <c r="R10">
        <f>IFERROR(INDEX(Premissas!$G$3:$G$6,ROW()-4),"")</f>
        <v/>
      </c>
      <c r="S10">
        <f>IFERROR(INDEX(Premissas!$H$3:$H$7,ROW()-4),"")</f>
        <v/>
      </c>
    </row>
    <row r="11" ht="23" customHeight="1">
      <c r="A11" s="13" t="inlineStr">
        <is>
          <t>CAD-FIC-007</t>
        </is>
      </c>
      <c r="B11" s="13" t="inlineStr">
        <is>
          <t>Registro Fictício 007</t>
        </is>
      </c>
      <c r="C11" s="13" t="inlineStr">
        <is>
          <t>Acolhimento fictício</t>
        </is>
      </c>
      <c r="D11" s="13" t="n"/>
      <c r="E11" s="13" t="inlineStr">
        <is>
          <t>cadastro007@exemplo.invalid</t>
        </is>
      </c>
      <c r="F11" s="14" t="n">
        <v>46271</v>
      </c>
      <c r="G11" s="13" t="inlineStr">
        <is>
          <t>Sim</t>
        </is>
      </c>
      <c r="H11" s="13" t="inlineStr">
        <is>
          <t>E-mail</t>
        </is>
      </c>
      <c r="I11" s="13" t="inlineStr">
        <is>
          <t>Em contato</t>
        </is>
      </c>
      <c r="J11" s="13" t="inlineStr">
        <is>
          <t>Equipe Fictícia Alfa</t>
        </is>
      </c>
      <c r="K11" s="8">
        <f>IF($B11="","",COUNTBLANK($D11:$J11)+IF($G11="Pendente",1,0)+IF($I11="Revisar",1,0))</f>
        <v/>
      </c>
      <c r="L11" s="15">
        <f>IF($B11="","",IFERROR(EDATE($F11,Premissas!$B$3),""))</f>
        <v/>
      </c>
      <c r="M11" s="16">
        <f>IF($B11="","",IF($K11&gt;0,"Conferir dados",IF(AND($L11&lt;&gt;"",$L11&lt;TODAY()),"Revisão vencida",IF($I11="Atualizado","Em dia",IF(TODAY()&gt;Premissas!$B$4,"Prazo da campanha vencido","Acompanhar")))))</f>
        <v/>
      </c>
      <c r="O11">
        <f>IFERROR(INDEX(Premissas!$D$3:$D$8,ROW()-4),"")</f>
        <v/>
      </c>
      <c r="P11">
        <f>IFERROR(INDEX(Premissas!$E$3:$E$5,ROW()-4),"")</f>
        <v/>
      </c>
      <c r="Q11">
        <f>IFERROR(INDEX(Premissas!$F$3:$F$6,ROW()-4),"")</f>
        <v/>
      </c>
      <c r="R11">
        <f>IFERROR(INDEX(Premissas!$G$3:$G$6,ROW()-4),"")</f>
        <v/>
      </c>
      <c r="S11">
        <f>IFERROR(INDEX(Premissas!$H$3:$H$7,ROW()-4),"")</f>
        <v/>
      </c>
    </row>
    <row r="12" ht="23" customHeight="1">
      <c r="A12" s="13" t="inlineStr">
        <is>
          <t>CAD-FIC-008</t>
        </is>
      </c>
      <c r="B12" s="13" t="inlineStr">
        <is>
          <t>Registro Fictício 008</t>
        </is>
      </c>
      <c r="C12" s="13" t="inlineStr">
        <is>
          <t>Música fictícia</t>
        </is>
      </c>
      <c r="D12" s="13" t="inlineStr">
        <is>
          <t>(00) 00000-0008</t>
        </is>
      </c>
      <c r="E12" s="13" t="inlineStr">
        <is>
          <t>cadastro008@exemplo.invalid</t>
        </is>
      </c>
      <c r="F12" s="14" t="n">
        <v>45476</v>
      </c>
      <c r="G12" s="13" t="inlineStr">
        <is>
          <t>Sim</t>
        </is>
      </c>
      <c r="H12" s="13" t="inlineStr">
        <is>
          <t>Indiferente</t>
        </is>
      </c>
      <c r="I12" s="13" t="inlineStr">
        <is>
          <t>Atualizado</t>
        </is>
      </c>
      <c r="J12" s="13" t="inlineStr">
        <is>
          <t>Equipe Fictícia Beta</t>
        </is>
      </c>
      <c r="K12" s="5">
        <f>IF($B12="","",COUNTBLANK($D12:$J12)+IF($G12="Pendente",1,0)+IF($I12="Revisar",1,0))</f>
        <v/>
      </c>
      <c r="L12" s="17">
        <f>IF($B12="","",IFERROR(EDATE($F12,Premissas!$B$3),""))</f>
        <v/>
      </c>
      <c r="M12" s="11">
        <f>IF($B12="","",IF($K12&gt;0,"Conferir dados",IF(AND($L12&lt;&gt;"",$L12&lt;TODAY()),"Revisão vencida",IF($I12="Atualizado","Em dia",IF(TODAY()&gt;Premissas!$B$4,"Prazo da campanha vencido","Acompanhar")))))</f>
        <v/>
      </c>
      <c r="O12">
        <f>IFERROR(INDEX(Premissas!$D$3:$D$8,ROW()-4),"")</f>
        <v/>
      </c>
      <c r="P12">
        <f>IFERROR(INDEX(Premissas!$E$3:$E$5,ROW()-4),"")</f>
        <v/>
      </c>
      <c r="Q12">
        <f>IFERROR(INDEX(Premissas!$F$3:$F$6,ROW()-4),"")</f>
        <v/>
      </c>
      <c r="R12">
        <f>IFERROR(INDEX(Premissas!$G$3:$G$6,ROW()-4),"")</f>
        <v/>
      </c>
      <c r="S12">
        <f>IFERROR(INDEX(Premissas!$H$3:$H$7,ROW()-4),"")</f>
        <v/>
      </c>
    </row>
    <row r="13" ht="23" customHeight="1">
      <c r="A13" s="13" t="inlineStr">
        <is>
          <t>CAD-FIC-009</t>
        </is>
      </c>
      <c r="B13" s="13" t="inlineStr">
        <is>
          <t>Registro Fictício 009</t>
        </is>
      </c>
      <c r="C13" s="13" t="inlineStr">
        <is>
          <t>Ensino fictício</t>
        </is>
      </c>
      <c r="D13" s="13" t="inlineStr">
        <is>
          <t>(00) 00000-0009</t>
        </is>
      </c>
      <c r="E13" s="13" t="n"/>
      <c r="F13" s="14" t="n">
        <v>46261</v>
      </c>
      <c r="G13" s="13" t="inlineStr">
        <is>
          <t>Sim</t>
        </is>
      </c>
      <c r="H13" s="13" t="inlineStr">
        <is>
          <t>Telefone</t>
        </is>
      </c>
      <c r="I13" s="13" t="inlineStr">
        <is>
          <t>Atualizado</t>
        </is>
      </c>
      <c r="J13" s="13" t="inlineStr">
        <is>
          <t>Equipe Fictícia Gama</t>
        </is>
      </c>
      <c r="K13" s="8">
        <f>IF($B13="","",COUNTBLANK($D13:$J13)+IF($G13="Pendente",1,0)+IF($I13="Revisar",1,0))</f>
        <v/>
      </c>
      <c r="L13" s="15">
        <f>IF($B13="","",IFERROR(EDATE($F13,Premissas!$B$3),""))</f>
        <v/>
      </c>
      <c r="M13" s="16">
        <f>IF($B13="","",IF($K13&gt;0,"Conferir dados",IF(AND($L13&lt;&gt;"",$L13&lt;TODAY()),"Revisão vencida",IF($I13="Atualizado","Em dia",IF(TODAY()&gt;Premissas!$B$4,"Prazo da campanha vencido","Acompanhar")))))</f>
        <v/>
      </c>
      <c r="O13">
        <f>IFERROR(INDEX(Premissas!$D$3:$D$8,ROW()-4),"")</f>
        <v/>
      </c>
      <c r="P13">
        <f>IFERROR(INDEX(Premissas!$E$3:$E$5,ROW()-4),"")</f>
        <v/>
      </c>
      <c r="Q13">
        <f>IFERROR(INDEX(Premissas!$F$3:$F$6,ROW()-4),"")</f>
        <v/>
      </c>
      <c r="R13">
        <f>IFERROR(INDEX(Premissas!$G$3:$G$6,ROW()-4),"")</f>
        <v/>
      </c>
      <c r="S13">
        <f>IFERROR(INDEX(Premissas!$H$3:$H$7,ROW()-4),"")</f>
        <v/>
      </c>
    </row>
    <row r="14" ht="23" customHeight="1">
      <c r="A14" s="13" t="inlineStr">
        <is>
          <t>CAD-FIC-010</t>
        </is>
      </c>
      <c r="B14" s="13" t="inlineStr">
        <is>
          <t>Registro Fictício 010</t>
        </is>
      </c>
      <c r="C14" s="13" t="inlineStr">
        <is>
          <t>Ação solidária fictícia</t>
        </is>
      </c>
      <c r="D14" s="13" t="inlineStr">
        <is>
          <t>(00) 00000-0010</t>
        </is>
      </c>
      <c r="E14" s="13" t="inlineStr">
        <is>
          <t>cadastro010@exemplo.invalid</t>
        </is>
      </c>
      <c r="F14" s="14" t="n">
        <v>46226</v>
      </c>
      <c r="G14" s="13" t="inlineStr">
        <is>
          <t>Pendente</t>
        </is>
      </c>
      <c r="H14" s="13" t="inlineStr">
        <is>
          <t>A confirmar</t>
        </is>
      </c>
      <c r="I14" s="13" t="inlineStr">
        <is>
          <t>Não iniciado</t>
        </is>
      </c>
      <c r="J14" s="13" t="inlineStr">
        <is>
          <t>Equipe Fictícia Delta</t>
        </is>
      </c>
      <c r="K14" s="5">
        <f>IF($B14="","",COUNTBLANK($D14:$J14)+IF($G14="Pendente",1,0)+IF($I14="Revisar",1,0))</f>
        <v/>
      </c>
      <c r="L14" s="17">
        <f>IF($B14="","",IFERROR(EDATE($F14,Premissas!$B$3),""))</f>
        <v/>
      </c>
      <c r="M14" s="11">
        <f>IF($B14="","",IF($K14&gt;0,"Conferir dados",IF(AND($L14&lt;&gt;"",$L14&lt;TODAY()),"Revisão vencida",IF($I14="Atualizado","Em dia",IF(TODAY()&gt;Premissas!$B$4,"Prazo da campanha vencido","Acompanhar")))))</f>
        <v/>
      </c>
      <c r="O14">
        <f>IFERROR(INDEX(Premissas!$D$3:$D$8,ROW()-4),"")</f>
        <v/>
      </c>
      <c r="P14">
        <f>IFERROR(INDEX(Premissas!$E$3:$E$5,ROW()-4),"")</f>
        <v/>
      </c>
      <c r="Q14">
        <f>IFERROR(INDEX(Premissas!$F$3:$F$6,ROW()-4),"")</f>
        <v/>
      </c>
      <c r="R14">
        <f>IFERROR(INDEX(Premissas!$G$3:$G$6,ROW()-4),"")</f>
        <v/>
      </c>
      <c r="S14">
        <f>IFERROR(INDEX(Premissas!$H$3:$H$7,ROW()-4),"")</f>
        <v/>
      </c>
    </row>
    <row r="15" ht="23" customHeight="1">
      <c r="A15" s="13" t="n"/>
      <c r="B15" s="13" t="n"/>
      <c r="C15" s="13" t="n"/>
      <c r="D15" s="13" t="n"/>
      <c r="E15" s="13" t="n"/>
      <c r="F15" s="14" t="n"/>
      <c r="G15" s="13" t="n"/>
      <c r="H15" s="13" t="n"/>
      <c r="I15" s="13" t="n"/>
      <c r="J15" s="13" t="n"/>
      <c r="K15" s="8">
        <f>IF($B15="","",COUNTBLANK($D15:$J15)+IF($G15="Pendente",1,0)+IF($I15="Revisar",1,0))</f>
        <v/>
      </c>
      <c r="L15" s="15">
        <f>IF($B15="","",IFERROR(EDATE($F15,Premissas!$B$3),""))</f>
        <v/>
      </c>
      <c r="M15" s="16">
        <f>IF($B15="","",IF($K15&gt;0,"Conferir dados",IF(AND($L15&lt;&gt;"",$L15&lt;TODAY()),"Revisão vencida",IF($I15="Atualizado","Em dia",IF(TODAY()&gt;Premissas!$B$4,"Prazo da campanha vencido","Acompanhar")))))</f>
        <v/>
      </c>
      <c r="O15">
        <f>IFERROR(INDEX(Premissas!$D$3:$D$8,ROW()-4),"")</f>
        <v/>
      </c>
      <c r="P15">
        <f>IFERROR(INDEX(Premissas!$E$3:$E$5,ROW()-4),"")</f>
        <v/>
      </c>
      <c r="Q15">
        <f>IFERROR(INDEX(Premissas!$F$3:$F$6,ROW()-4),"")</f>
        <v/>
      </c>
      <c r="R15">
        <f>IFERROR(INDEX(Premissas!$G$3:$G$6,ROW()-4),"")</f>
        <v/>
      </c>
      <c r="S15">
        <f>IFERROR(INDEX(Premissas!$H$3:$H$7,ROW()-4),"")</f>
        <v/>
      </c>
    </row>
    <row r="16" ht="23" customHeight="1">
      <c r="A16" s="13" t="n"/>
      <c r="B16" s="13" t="n"/>
      <c r="C16" s="13" t="n"/>
      <c r="D16" s="13" t="n"/>
      <c r="E16" s="13" t="n"/>
      <c r="F16" s="14" t="n"/>
      <c r="G16" s="13" t="n"/>
      <c r="H16" s="13" t="n"/>
      <c r="I16" s="13" t="n"/>
      <c r="J16" s="13" t="n"/>
      <c r="K16" s="5">
        <f>IF($B16="","",COUNTBLANK($D16:$J16)+IF($G16="Pendente",1,0)+IF($I16="Revisar",1,0))</f>
        <v/>
      </c>
      <c r="L16" s="17">
        <f>IF($B16="","",IFERROR(EDATE($F16,Premissas!$B$3),""))</f>
        <v/>
      </c>
      <c r="M16" s="11">
        <f>IF($B16="","",IF($K16&gt;0,"Conferir dados",IF(AND($L16&lt;&gt;"",$L16&lt;TODAY()),"Revisão vencida",IF($I16="Atualizado","Em dia",IF(TODAY()&gt;Premissas!$B$4,"Prazo da campanha vencido","Acompanhar")))))</f>
        <v/>
      </c>
      <c r="O16">
        <f>IFERROR(INDEX(Premissas!$D$3:$D$8,ROW()-4),"")</f>
        <v/>
      </c>
      <c r="P16">
        <f>IFERROR(INDEX(Premissas!$E$3:$E$5,ROW()-4),"")</f>
        <v/>
      </c>
      <c r="Q16">
        <f>IFERROR(INDEX(Premissas!$F$3:$F$6,ROW()-4),"")</f>
        <v/>
      </c>
      <c r="R16">
        <f>IFERROR(INDEX(Premissas!$G$3:$G$6,ROW()-4),"")</f>
        <v/>
      </c>
      <c r="S16">
        <f>IFERROR(INDEX(Premissas!$H$3:$H$7,ROW()-4),"")</f>
        <v/>
      </c>
    </row>
    <row r="17" ht="23" customHeight="1">
      <c r="A17" s="13" t="n"/>
      <c r="B17" s="13" t="n"/>
      <c r="C17" s="13" t="n"/>
      <c r="D17" s="13" t="n"/>
      <c r="E17" s="13" t="n"/>
      <c r="F17" s="14" t="n"/>
      <c r="G17" s="13" t="n"/>
      <c r="H17" s="13" t="n"/>
      <c r="I17" s="13" t="n"/>
      <c r="J17" s="13" t="n"/>
      <c r="K17" s="8">
        <f>IF($B17="","",COUNTBLANK($D17:$J17)+IF($G17="Pendente",1,0)+IF($I17="Revisar",1,0))</f>
        <v/>
      </c>
      <c r="L17" s="15">
        <f>IF($B17="","",IFERROR(EDATE($F17,Premissas!$B$3),""))</f>
        <v/>
      </c>
      <c r="M17" s="16">
        <f>IF($B17="","",IF($K17&gt;0,"Conferir dados",IF(AND($L17&lt;&gt;"",$L17&lt;TODAY()),"Revisão vencida",IF($I17="Atualizado","Em dia",IF(TODAY()&gt;Premissas!$B$4,"Prazo da campanha vencido","Acompanhar")))))</f>
        <v/>
      </c>
      <c r="O17">
        <f>IFERROR(INDEX(Premissas!$D$3:$D$8,ROW()-4),"")</f>
        <v/>
      </c>
      <c r="P17">
        <f>IFERROR(INDEX(Premissas!$E$3:$E$5,ROW()-4),"")</f>
        <v/>
      </c>
      <c r="Q17">
        <f>IFERROR(INDEX(Premissas!$F$3:$F$6,ROW()-4),"")</f>
        <v/>
      </c>
      <c r="R17">
        <f>IFERROR(INDEX(Premissas!$G$3:$G$6,ROW()-4),"")</f>
        <v/>
      </c>
      <c r="S17">
        <f>IFERROR(INDEX(Premissas!$H$3:$H$7,ROW()-4),"")</f>
        <v/>
      </c>
    </row>
    <row r="18" ht="23" customHeight="1">
      <c r="A18" s="13" t="n"/>
      <c r="B18" s="13" t="n"/>
      <c r="C18" s="13" t="n"/>
      <c r="D18" s="13" t="n"/>
      <c r="E18" s="13" t="n"/>
      <c r="F18" s="14" t="n"/>
      <c r="G18" s="13" t="n"/>
      <c r="H18" s="13" t="n"/>
      <c r="I18" s="13" t="n"/>
      <c r="J18" s="13" t="n"/>
      <c r="K18" s="5">
        <f>IF($B18="","",COUNTBLANK($D18:$J18)+IF($G18="Pendente",1,0)+IF($I18="Revisar",1,0))</f>
        <v/>
      </c>
      <c r="L18" s="17">
        <f>IF($B18="","",IFERROR(EDATE($F18,Premissas!$B$3),""))</f>
        <v/>
      </c>
      <c r="M18" s="11">
        <f>IF($B18="","",IF($K18&gt;0,"Conferir dados",IF(AND($L18&lt;&gt;"",$L18&lt;TODAY()),"Revisão vencida",IF($I18="Atualizado","Em dia",IF(TODAY()&gt;Premissas!$B$4,"Prazo da campanha vencido","Acompanhar")))))</f>
        <v/>
      </c>
      <c r="O18">
        <f>IFERROR(INDEX(Premissas!$D$3:$D$8,ROW()-4),"")</f>
        <v/>
      </c>
      <c r="P18">
        <f>IFERROR(INDEX(Premissas!$E$3:$E$5,ROW()-4),"")</f>
        <v/>
      </c>
      <c r="Q18">
        <f>IFERROR(INDEX(Premissas!$F$3:$F$6,ROW()-4),"")</f>
        <v/>
      </c>
      <c r="R18">
        <f>IFERROR(INDEX(Premissas!$G$3:$G$6,ROW()-4),"")</f>
        <v/>
      </c>
      <c r="S18">
        <f>IFERROR(INDEX(Premissas!$H$3:$H$7,ROW()-4),"")</f>
        <v/>
      </c>
    </row>
    <row r="19" ht="23" customHeight="1">
      <c r="A19" s="13" t="n"/>
      <c r="B19" s="13" t="n"/>
      <c r="C19" s="13" t="n"/>
      <c r="D19" s="13" t="n"/>
      <c r="E19" s="13" t="n"/>
      <c r="F19" s="14" t="n"/>
      <c r="G19" s="13" t="n"/>
      <c r="H19" s="13" t="n"/>
      <c r="I19" s="13" t="n"/>
      <c r="J19" s="13" t="n"/>
      <c r="K19" s="8">
        <f>IF($B19="","",COUNTBLANK($D19:$J19)+IF($G19="Pendente",1,0)+IF($I19="Revisar",1,0))</f>
        <v/>
      </c>
      <c r="L19" s="15">
        <f>IF($B19="","",IFERROR(EDATE($F19,Premissas!$B$3),""))</f>
        <v/>
      </c>
      <c r="M19" s="16">
        <f>IF($B19="","",IF($K19&gt;0,"Conferir dados",IF(AND($L19&lt;&gt;"",$L19&lt;TODAY()),"Revisão vencida",IF($I19="Atualizado","Em dia",IF(TODAY()&gt;Premissas!$B$4,"Prazo da campanha vencido","Acompanhar")))))</f>
        <v/>
      </c>
      <c r="O19">
        <f>IFERROR(INDEX(Premissas!$D$3:$D$8,ROW()-4),"")</f>
        <v/>
      </c>
      <c r="P19">
        <f>IFERROR(INDEX(Premissas!$E$3:$E$5,ROW()-4),"")</f>
        <v/>
      </c>
      <c r="Q19">
        <f>IFERROR(INDEX(Premissas!$F$3:$F$6,ROW()-4),"")</f>
        <v/>
      </c>
      <c r="R19">
        <f>IFERROR(INDEX(Premissas!$G$3:$G$6,ROW()-4),"")</f>
        <v/>
      </c>
      <c r="S19">
        <f>IFERROR(INDEX(Premissas!$H$3:$H$7,ROW()-4),"")</f>
        <v/>
      </c>
    </row>
    <row r="20" ht="23" customHeight="1">
      <c r="A20" s="13" t="n"/>
      <c r="B20" s="13" t="n"/>
      <c r="C20" s="13" t="n"/>
      <c r="D20" s="13" t="n"/>
      <c r="E20" s="13" t="n"/>
      <c r="F20" s="14" t="n"/>
      <c r="G20" s="13" t="n"/>
      <c r="H20" s="13" t="n"/>
      <c r="I20" s="13" t="n"/>
      <c r="J20" s="13" t="n"/>
      <c r="K20" s="5">
        <f>IF($B20="","",COUNTBLANK($D20:$J20)+IF($G20="Pendente",1,0)+IF($I20="Revisar",1,0))</f>
        <v/>
      </c>
      <c r="L20" s="17">
        <f>IF($B20="","",IFERROR(EDATE($F20,Premissas!$B$3),""))</f>
        <v/>
      </c>
      <c r="M20" s="11">
        <f>IF($B20="","",IF($K20&gt;0,"Conferir dados",IF(AND($L20&lt;&gt;"",$L20&lt;TODAY()),"Revisão vencida",IF($I20="Atualizado","Em dia",IF(TODAY()&gt;Premissas!$B$4,"Prazo da campanha vencido","Acompanhar")))))</f>
        <v/>
      </c>
      <c r="O20">
        <f>IFERROR(INDEX(Premissas!$D$3:$D$8,ROW()-4),"")</f>
        <v/>
      </c>
      <c r="P20">
        <f>IFERROR(INDEX(Premissas!$E$3:$E$5,ROW()-4),"")</f>
        <v/>
      </c>
      <c r="Q20">
        <f>IFERROR(INDEX(Premissas!$F$3:$F$6,ROW()-4),"")</f>
        <v/>
      </c>
      <c r="R20">
        <f>IFERROR(INDEX(Premissas!$G$3:$G$6,ROW()-4),"")</f>
        <v/>
      </c>
      <c r="S20">
        <f>IFERROR(INDEX(Premissas!$H$3:$H$7,ROW()-4),"")</f>
        <v/>
      </c>
    </row>
    <row r="21" ht="23" customHeight="1">
      <c r="A21" s="13" t="n"/>
      <c r="B21" s="13" t="n"/>
      <c r="C21" s="13" t="n"/>
      <c r="D21" s="13" t="n"/>
      <c r="E21" s="13" t="n"/>
      <c r="F21" s="14" t="n"/>
      <c r="G21" s="13" t="n"/>
      <c r="H21" s="13" t="n"/>
      <c r="I21" s="13" t="n"/>
      <c r="J21" s="13" t="n"/>
      <c r="K21" s="8">
        <f>IF($B21="","",COUNTBLANK($D21:$J21)+IF($G21="Pendente",1,0)+IF($I21="Revisar",1,0))</f>
        <v/>
      </c>
      <c r="L21" s="15">
        <f>IF($B21="","",IFERROR(EDATE($F21,Premissas!$B$3),""))</f>
        <v/>
      </c>
      <c r="M21" s="16">
        <f>IF($B21="","",IF($K21&gt;0,"Conferir dados",IF(AND($L21&lt;&gt;"",$L21&lt;TODAY()),"Revisão vencida",IF($I21="Atualizado","Em dia",IF(TODAY()&gt;Premissas!$B$4,"Prazo da campanha vencido","Acompanhar")))))</f>
        <v/>
      </c>
      <c r="O21">
        <f>IFERROR(INDEX(Premissas!$D$3:$D$8,ROW()-4),"")</f>
        <v/>
      </c>
      <c r="P21">
        <f>IFERROR(INDEX(Premissas!$E$3:$E$5,ROW()-4),"")</f>
        <v/>
      </c>
      <c r="Q21">
        <f>IFERROR(INDEX(Premissas!$F$3:$F$6,ROW()-4),"")</f>
        <v/>
      </c>
      <c r="R21">
        <f>IFERROR(INDEX(Premissas!$G$3:$G$6,ROW()-4),"")</f>
        <v/>
      </c>
      <c r="S21">
        <f>IFERROR(INDEX(Premissas!$H$3:$H$7,ROW()-4),"")</f>
        <v/>
      </c>
    </row>
    <row r="22" ht="23" customHeight="1">
      <c r="A22" s="13" t="n"/>
      <c r="B22" s="13" t="n"/>
      <c r="C22" s="13" t="n"/>
      <c r="D22" s="13" t="n"/>
      <c r="E22" s="13" t="n"/>
      <c r="F22" s="14" t="n"/>
      <c r="G22" s="13" t="n"/>
      <c r="H22" s="13" t="n"/>
      <c r="I22" s="13" t="n"/>
      <c r="J22" s="13" t="n"/>
      <c r="K22" s="5">
        <f>IF($B22="","",COUNTBLANK($D22:$J22)+IF($G22="Pendente",1,0)+IF($I22="Revisar",1,0))</f>
        <v/>
      </c>
      <c r="L22" s="17">
        <f>IF($B22="","",IFERROR(EDATE($F22,Premissas!$B$3),""))</f>
        <v/>
      </c>
      <c r="M22" s="11">
        <f>IF($B22="","",IF($K22&gt;0,"Conferir dados",IF(AND($L22&lt;&gt;"",$L22&lt;TODAY()),"Revisão vencida",IF($I22="Atualizado","Em dia",IF(TODAY()&gt;Premissas!$B$4,"Prazo da campanha vencido","Acompanhar")))))</f>
        <v/>
      </c>
      <c r="O22">
        <f>IFERROR(INDEX(Premissas!$D$3:$D$8,ROW()-4),"")</f>
        <v/>
      </c>
      <c r="P22">
        <f>IFERROR(INDEX(Premissas!$E$3:$E$5,ROW()-4),"")</f>
        <v/>
      </c>
      <c r="Q22">
        <f>IFERROR(INDEX(Premissas!$F$3:$F$6,ROW()-4),"")</f>
        <v/>
      </c>
      <c r="R22">
        <f>IFERROR(INDEX(Premissas!$G$3:$G$6,ROW()-4),"")</f>
        <v/>
      </c>
      <c r="S22">
        <f>IFERROR(INDEX(Premissas!$H$3:$H$7,ROW()-4),"")</f>
        <v/>
      </c>
    </row>
    <row r="23" ht="23" customHeight="1">
      <c r="A23" s="13" t="n"/>
      <c r="B23" s="13" t="n"/>
      <c r="C23" s="13" t="n"/>
      <c r="D23" s="13" t="n"/>
      <c r="E23" s="13" t="n"/>
      <c r="F23" s="14" t="n"/>
      <c r="G23" s="13" t="n"/>
      <c r="H23" s="13" t="n"/>
      <c r="I23" s="13" t="n"/>
      <c r="J23" s="13" t="n"/>
      <c r="K23" s="8">
        <f>IF($B23="","",COUNTBLANK($D23:$J23)+IF($G23="Pendente",1,0)+IF($I23="Revisar",1,0))</f>
        <v/>
      </c>
      <c r="L23" s="15">
        <f>IF($B23="","",IFERROR(EDATE($F23,Premissas!$B$3),""))</f>
        <v/>
      </c>
      <c r="M23" s="16">
        <f>IF($B23="","",IF($K23&gt;0,"Conferir dados",IF(AND($L23&lt;&gt;"",$L23&lt;TODAY()),"Revisão vencida",IF($I23="Atualizado","Em dia",IF(TODAY()&gt;Premissas!$B$4,"Prazo da campanha vencido","Acompanhar")))))</f>
        <v/>
      </c>
      <c r="O23">
        <f>IFERROR(INDEX(Premissas!$D$3:$D$8,ROW()-4),"")</f>
        <v/>
      </c>
      <c r="P23">
        <f>IFERROR(INDEX(Premissas!$E$3:$E$5,ROW()-4),"")</f>
        <v/>
      </c>
      <c r="Q23">
        <f>IFERROR(INDEX(Premissas!$F$3:$F$6,ROW()-4),"")</f>
        <v/>
      </c>
      <c r="R23">
        <f>IFERROR(INDEX(Premissas!$G$3:$G$6,ROW()-4),"")</f>
        <v/>
      </c>
      <c r="S23">
        <f>IFERROR(INDEX(Premissas!$H$3:$H$7,ROW()-4),"")</f>
        <v/>
      </c>
    </row>
    <row r="24" ht="23" customHeight="1">
      <c r="A24" s="13" t="n"/>
      <c r="B24" s="13" t="n"/>
      <c r="C24" s="13" t="n"/>
      <c r="D24" s="13" t="n"/>
      <c r="E24" s="13" t="n"/>
      <c r="F24" s="14" t="n"/>
      <c r="G24" s="13" t="n"/>
      <c r="H24" s="13" t="n"/>
      <c r="I24" s="13" t="n"/>
      <c r="J24" s="13" t="n"/>
      <c r="K24" s="5">
        <f>IF($B24="","",COUNTBLANK($D24:$J24)+IF($G24="Pendente",1,0)+IF($I24="Revisar",1,0))</f>
        <v/>
      </c>
      <c r="L24" s="17">
        <f>IF($B24="","",IFERROR(EDATE($F24,Premissas!$B$3),""))</f>
        <v/>
      </c>
      <c r="M24" s="11">
        <f>IF($B24="","",IF($K24&gt;0,"Conferir dados",IF(AND($L24&lt;&gt;"",$L24&lt;TODAY()),"Revisão vencida",IF($I24="Atualizado","Em dia",IF(TODAY()&gt;Premissas!$B$4,"Prazo da campanha vencido","Acompanhar")))))</f>
        <v/>
      </c>
      <c r="O24">
        <f>IFERROR(INDEX(Premissas!$D$3:$D$8,ROW()-4),"")</f>
        <v/>
      </c>
      <c r="P24">
        <f>IFERROR(INDEX(Premissas!$E$3:$E$5,ROW()-4),"")</f>
        <v/>
      </c>
      <c r="Q24">
        <f>IFERROR(INDEX(Premissas!$F$3:$F$6,ROW()-4),"")</f>
        <v/>
      </c>
      <c r="R24">
        <f>IFERROR(INDEX(Premissas!$G$3:$G$6,ROW()-4),"")</f>
        <v/>
      </c>
      <c r="S24">
        <f>IFERROR(INDEX(Premissas!$H$3:$H$7,ROW()-4),"")</f>
        <v/>
      </c>
    </row>
    <row r="25" ht="23" customHeight="1">
      <c r="A25" s="13" t="n"/>
      <c r="B25" s="13" t="n"/>
      <c r="C25" s="13" t="n"/>
      <c r="D25" s="13" t="n"/>
      <c r="E25" s="13" t="n"/>
      <c r="F25" s="14" t="n"/>
      <c r="G25" s="13" t="n"/>
      <c r="H25" s="13" t="n"/>
      <c r="I25" s="13" t="n"/>
      <c r="J25" s="13" t="n"/>
      <c r="K25" s="8">
        <f>IF($B25="","",COUNTBLANK($D25:$J25)+IF($G25="Pendente",1,0)+IF($I25="Revisar",1,0))</f>
        <v/>
      </c>
      <c r="L25" s="15">
        <f>IF($B25="","",IFERROR(EDATE($F25,Premissas!$B$3),""))</f>
        <v/>
      </c>
      <c r="M25" s="16">
        <f>IF($B25="","",IF($K25&gt;0,"Conferir dados",IF(AND($L25&lt;&gt;"",$L25&lt;TODAY()),"Revisão vencida",IF($I25="Atualizado","Em dia",IF(TODAY()&gt;Premissas!$B$4,"Prazo da campanha vencido","Acompanhar")))))</f>
        <v/>
      </c>
      <c r="O25">
        <f>IFERROR(INDEX(Premissas!$D$3:$D$8,ROW()-4),"")</f>
        <v/>
      </c>
      <c r="P25">
        <f>IFERROR(INDEX(Premissas!$E$3:$E$5,ROW()-4),"")</f>
        <v/>
      </c>
      <c r="Q25">
        <f>IFERROR(INDEX(Premissas!$F$3:$F$6,ROW()-4),"")</f>
        <v/>
      </c>
      <c r="R25">
        <f>IFERROR(INDEX(Premissas!$G$3:$G$6,ROW()-4),"")</f>
        <v/>
      </c>
      <c r="S25">
        <f>IFERROR(INDEX(Premissas!$H$3:$H$7,ROW()-4),"")</f>
        <v/>
      </c>
    </row>
    <row r="26" ht="23" customHeight="1">
      <c r="A26" s="13" t="n"/>
      <c r="B26" s="13" t="n"/>
      <c r="C26" s="13" t="n"/>
      <c r="D26" s="13" t="n"/>
      <c r="E26" s="13" t="n"/>
      <c r="F26" s="14" t="n"/>
      <c r="G26" s="13" t="n"/>
      <c r="H26" s="13" t="n"/>
      <c r="I26" s="13" t="n"/>
      <c r="J26" s="13" t="n"/>
      <c r="K26" s="5">
        <f>IF($B26="","",COUNTBLANK($D26:$J26)+IF($G26="Pendente",1,0)+IF($I26="Revisar",1,0))</f>
        <v/>
      </c>
      <c r="L26" s="17">
        <f>IF($B26="","",IFERROR(EDATE($F26,Premissas!$B$3),""))</f>
        <v/>
      </c>
      <c r="M26" s="11">
        <f>IF($B26="","",IF($K26&gt;0,"Conferir dados",IF(AND($L26&lt;&gt;"",$L26&lt;TODAY()),"Revisão vencida",IF($I26="Atualizado","Em dia",IF(TODAY()&gt;Premissas!$B$4,"Prazo da campanha vencido","Acompanhar")))))</f>
        <v/>
      </c>
      <c r="O26">
        <f>IFERROR(INDEX(Premissas!$D$3:$D$8,ROW()-4),"")</f>
        <v/>
      </c>
      <c r="P26">
        <f>IFERROR(INDEX(Premissas!$E$3:$E$5,ROW()-4),"")</f>
        <v/>
      </c>
      <c r="Q26">
        <f>IFERROR(INDEX(Premissas!$F$3:$F$6,ROW()-4),"")</f>
        <v/>
      </c>
      <c r="R26">
        <f>IFERROR(INDEX(Premissas!$G$3:$G$6,ROW()-4),"")</f>
        <v/>
      </c>
      <c r="S26">
        <f>IFERROR(INDEX(Premissas!$H$3:$H$7,ROW()-4),"")</f>
        <v/>
      </c>
    </row>
    <row r="27" ht="23" customHeight="1">
      <c r="A27" s="13" t="n"/>
      <c r="B27" s="13" t="n"/>
      <c r="C27" s="13" t="n"/>
      <c r="D27" s="13" t="n"/>
      <c r="E27" s="13" t="n"/>
      <c r="F27" s="14" t="n"/>
      <c r="G27" s="13" t="n"/>
      <c r="H27" s="13" t="n"/>
      <c r="I27" s="13" t="n"/>
      <c r="J27" s="13" t="n"/>
      <c r="K27" s="8">
        <f>IF($B27="","",COUNTBLANK($D27:$J27)+IF($G27="Pendente",1,0)+IF($I27="Revisar",1,0))</f>
        <v/>
      </c>
      <c r="L27" s="15">
        <f>IF($B27="","",IFERROR(EDATE($F27,Premissas!$B$3),""))</f>
        <v/>
      </c>
      <c r="M27" s="16">
        <f>IF($B27="","",IF($K27&gt;0,"Conferir dados",IF(AND($L27&lt;&gt;"",$L27&lt;TODAY()),"Revisão vencida",IF($I27="Atualizado","Em dia",IF(TODAY()&gt;Premissas!$B$4,"Prazo da campanha vencido","Acompanhar")))))</f>
        <v/>
      </c>
      <c r="O27">
        <f>IFERROR(INDEX(Premissas!$D$3:$D$8,ROW()-4),"")</f>
        <v/>
      </c>
      <c r="P27">
        <f>IFERROR(INDEX(Premissas!$E$3:$E$5,ROW()-4),"")</f>
        <v/>
      </c>
      <c r="Q27">
        <f>IFERROR(INDEX(Premissas!$F$3:$F$6,ROW()-4),"")</f>
        <v/>
      </c>
      <c r="R27">
        <f>IFERROR(INDEX(Premissas!$G$3:$G$6,ROW()-4),"")</f>
        <v/>
      </c>
      <c r="S27">
        <f>IFERROR(INDEX(Premissas!$H$3:$H$7,ROW()-4),"")</f>
        <v/>
      </c>
    </row>
    <row r="28" ht="23" customHeight="1">
      <c r="A28" s="13" t="n"/>
      <c r="B28" s="13" t="n"/>
      <c r="C28" s="13" t="n"/>
      <c r="D28" s="13" t="n"/>
      <c r="E28" s="13" t="n"/>
      <c r="F28" s="14" t="n"/>
      <c r="G28" s="13" t="n"/>
      <c r="H28" s="13" t="n"/>
      <c r="I28" s="13" t="n"/>
      <c r="J28" s="13" t="n"/>
      <c r="K28" s="5">
        <f>IF($B28="","",COUNTBLANK($D28:$J28)+IF($G28="Pendente",1,0)+IF($I28="Revisar",1,0))</f>
        <v/>
      </c>
      <c r="L28" s="17">
        <f>IF($B28="","",IFERROR(EDATE($F28,Premissas!$B$3),""))</f>
        <v/>
      </c>
      <c r="M28" s="11">
        <f>IF($B28="","",IF($K28&gt;0,"Conferir dados",IF(AND($L28&lt;&gt;"",$L28&lt;TODAY()),"Revisão vencida",IF($I28="Atualizado","Em dia",IF(TODAY()&gt;Premissas!$B$4,"Prazo da campanha vencido","Acompanhar")))))</f>
        <v/>
      </c>
      <c r="O28">
        <f>IFERROR(INDEX(Premissas!$D$3:$D$8,ROW()-4),"")</f>
        <v/>
      </c>
      <c r="P28">
        <f>IFERROR(INDEX(Premissas!$E$3:$E$5,ROW()-4),"")</f>
        <v/>
      </c>
      <c r="Q28">
        <f>IFERROR(INDEX(Premissas!$F$3:$F$6,ROW()-4),"")</f>
        <v/>
      </c>
      <c r="R28">
        <f>IFERROR(INDEX(Premissas!$G$3:$G$6,ROW()-4),"")</f>
        <v/>
      </c>
      <c r="S28">
        <f>IFERROR(INDEX(Premissas!$H$3:$H$7,ROW()-4),"")</f>
        <v/>
      </c>
    </row>
    <row r="29" ht="23" customHeight="1">
      <c r="A29" s="13" t="n"/>
      <c r="B29" s="13" t="n"/>
      <c r="C29" s="13" t="n"/>
      <c r="D29" s="13" t="n"/>
      <c r="E29" s="13" t="n"/>
      <c r="F29" s="14" t="n"/>
      <c r="G29" s="13" t="n"/>
      <c r="H29" s="13" t="n"/>
      <c r="I29" s="13" t="n"/>
      <c r="J29" s="13" t="n"/>
      <c r="K29" s="8">
        <f>IF($B29="","",COUNTBLANK($D29:$J29)+IF($G29="Pendente",1,0)+IF($I29="Revisar",1,0))</f>
        <v/>
      </c>
      <c r="L29" s="15">
        <f>IF($B29="","",IFERROR(EDATE($F29,Premissas!$B$3),""))</f>
        <v/>
      </c>
      <c r="M29" s="16">
        <f>IF($B29="","",IF($K29&gt;0,"Conferir dados",IF(AND($L29&lt;&gt;"",$L29&lt;TODAY()),"Revisão vencida",IF($I29="Atualizado","Em dia",IF(TODAY()&gt;Premissas!$B$4,"Prazo da campanha vencido","Acompanhar")))))</f>
        <v/>
      </c>
      <c r="O29">
        <f>IFERROR(INDEX(Premissas!$D$3:$D$8,ROW()-4),"")</f>
        <v/>
      </c>
      <c r="P29">
        <f>IFERROR(INDEX(Premissas!$E$3:$E$5,ROW()-4),"")</f>
        <v/>
      </c>
      <c r="Q29">
        <f>IFERROR(INDEX(Premissas!$F$3:$F$6,ROW()-4),"")</f>
        <v/>
      </c>
      <c r="R29">
        <f>IFERROR(INDEX(Premissas!$G$3:$G$6,ROW()-4),"")</f>
        <v/>
      </c>
      <c r="S29">
        <f>IFERROR(INDEX(Premissas!$H$3:$H$7,ROW()-4),"")</f>
        <v/>
      </c>
    </row>
    <row r="30" ht="23" customHeight="1">
      <c r="A30" s="13" t="n"/>
      <c r="B30" s="13" t="n"/>
      <c r="C30" s="13" t="n"/>
      <c r="D30" s="13" t="n"/>
      <c r="E30" s="13" t="n"/>
      <c r="F30" s="14" t="n"/>
      <c r="G30" s="13" t="n"/>
      <c r="H30" s="13" t="n"/>
      <c r="I30" s="13" t="n"/>
      <c r="J30" s="13" t="n"/>
      <c r="K30" s="5">
        <f>IF($B30="","",COUNTBLANK($D30:$J30)+IF($G30="Pendente",1,0)+IF($I30="Revisar",1,0))</f>
        <v/>
      </c>
      <c r="L30" s="17">
        <f>IF($B30="","",IFERROR(EDATE($F30,Premissas!$B$3),""))</f>
        <v/>
      </c>
      <c r="M30" s="11">
        <f>IF($B30="","",IF($K30&gt;0,"Conferir dados",IF(AND($L30&lt;&gt;"",$L30&lt;TODAY()),"Revisão vencida",IF($I30="Atualizado","Em dia",IF(TODAY()&gt;Premissas!$B$4,"Prazo da campanha vencido","Acompanhar")))))</f>
        <v/>
      </c>
      <c r="O30">
        <f>IFERROR(INDEX(Premissas!$D$3:$D$8,ROW()-4),"")</f>
        <v/>
      </c>
      <c r="P30">
        <f>IFERROR(INDEX(Premissas!$E$3:$E$5,ROW()-4),"")</f>
        <v/>
      </c>
      <c r="Q30">
        <f>IFERROR(INDEX(Premissas!$F$3:$F$6,ROW()-4),"")</f>
        <v/>
      </c>
      <c r="R30">
        <f>IFERROR(INDEX(Premissas!$G$3:$G$6,ROW()-4),"")</f>
        <v/>
      </c>
      <c r="S30">
        <f>IFERROR(INDEX(Premissas!$H$3:$H$7,ROW()-4),"")</f>
        <v/>
      </c>
    </row>
    <row r="31" ht="23" customHeight="1">
      <c r="A31" s="13" t="n"/>
      <c r="B31" s="13" t="n"/>
      <c r="C31" s="13" t="n"/>
      <c r="D31" s="13" t="n"/>
      <c r="E31" s="13" t="n"/>
      <c r="F31" s="14" t="n"/>
      <c r="G31" s="13" t="n"/>
      <c r="H31" s="13" t="n"/>
      <c r="I31" s="13" t="n"/>
      <c r="J31" s="13" t="n"/>
      <c r="K31" s="8">
        <f>IF($B31="","",COUNTBLANK($D31:$J31)+IF($G31="Pendente",1,0)+IF($I31="Revisar",1,0))</f>
        <v/>
      </c>
      <c r="L31" s="15">
        <f>IF($B31="","",IFERROR(EDATE($F31,Premissas!$B$3),""))</f>
        <v/>
      </c>
      <c r="M31" s="16">
        <f>IF($B31="","",IF($K31&gt;0,"Conferir dados",IF(AND($L31&lt;&gt;"",$L31&lt;TODAY()),"Revisão vencida",IF($I31="Atualizado","Em dia",IF(TODAY()&gt;Premissas!$B$4,"Prazo da campanha vencido","Acompanhar")))))</f>
        <v/>
      </c>
      <c r="O31">
        <f>IFERROR(INDEX(Premissas!$D$3:$D$8,ROW()-4),"")</f>
        <v/>
      </c>
      <c r="P31">
        <f>IFERROR(INDEX(Premissas!$E$3:$E$5,ROW()-4),"")</f>
        <v/>
      </c>
      <c r="Q31">
        <f>IFERROR(INDEX(Premissas!$F$3:$F$6,ROW()-4),"")</f>
        <v/>
      </c>
      <c r="R31">
        <f>IFERROR(INDEX(Premissas!$G$3:$G$6,ROW()-4),"")</f>
        <v/>
      </c>
      <c r="S31">
        <f>IFERROR(INDEX(Premissas!$H$3:$H$7,ROW()-4),"")</f>
        <v/>
      </c>
    </row>
    <row r="32" ht="23" customHeight="1">
      <c r="A32" s="13" t="n"/>
      <c r="B32" s="13" t="n"/>
      <c r="C32" s="13" t="n"/>
      <c r="D32" s="13" t="n"/>
      <c r="E32" s="13" t="n"/>
      <c r="F32" s="14" t="n"/>
      <c r="G32" s="13" t="n"/>
      <c r="H32" s="13" t="n"/>
      <c r="I32" s="13" t="n"/>
      <c r="J32" s="13" t="n"/>
      <c r="K32" s="5">
        <f>IF($B32="","",COUNTBLANK($D32:$J32)+IF($G32="Pendente",1,0)+IF($I32="Revisar",1,0))</f>
        <v/>
      </c>
      <c r="L32" s="17">
        <f>IF($B32="","",IFERROR(EDATE($F32,Premissas!$B$3),""))</f>
        <v/>
      </c>
      <c r="M32" s="11">
        <f>IF($B32="","",IF($K32&gt;0,"Conferir dados",IF(AND($L32&lt;&gt;"",$L32&lt;TODAY()),"Revisão vencida",IF($I32="Atualizado","Em dia",IF(TODAY()&gt;Premissas!$B$4,"Prazo da campanha vencido","Acompanhar")))))</f>
        <v/>
      </c>
      <c r="O32">
        <f>IFERROR(INDEX(Premissas!$D$3:$D$8,ROW()-4),"")</f>
        <v/>
      </c>
      <c r="P32">
        <f>IFERROR(INDEX(Premissas!$E$3:$E$5,ROW()-4),"")</f>
        <v/>
      </c>
      <c r="Q32">
        <f>IFERROR(INDEX(Premissas!$F$3:$F$6,ROW()-4),"")</f>
        <v/>
      </c>
      <c r="R32">
        <f>IFERROR(INDEX(Premissas!$G$3:$G$6,ROW()-4),"")</f>
        <v/>
      </c>
      <c r="S32">
        <f>IFERROR(INDEX(Premissas!$H$3:$H$7,ROW()-4),"")</f>
        <v/>
      </c>
    </row>
    <row r="33" ht="23" customHeight="1">
      <c r="A33" s="13" t="n"/>
      <c r="B33" s="13" t="n"/>
      <c r="C33" s="13" t="n"/>
      <c r="D33" s="13" t="n"/>
      <c r="E33" s="13" t="n"/>
      <c r="F33" s="14" t="n"/>
      <c r="G33" s="13" t="n"/>
      <c r="H33" s="13" t="n"/>
      <c r="I33" s="13" t="n"/>
      <c r="J33" s="13" t="n"/>
      <c r="K33" s="8">
        <f>IF($B33="","",COUNTBLANK($D33:$J33)+IF($G33="Pendente",1,0)+IF($I33="Revisar",1,0))</f>
        <v/>
      </c>
      <c r="L33" s="15">
        <f>IF($B33="","",IFERROR(EDATE($F33,Premissas!$B$3),""))</f>
        <v/>
      </c>
      <c r="M33" s="16">
        <f>IF($B33="","",IF($K33&gt;0,"Conferir dados",IF(AND($L33&lt;&gt;"",$L33&lt;TODAY()),"Revisão vencida",IF($I33="Atualizado","Em dia",IF(TODAY()&gt;Premissas!$B$4,"Prazo da campanha vencido","Acompanhar")))))</f>
        <v/>
      </c>
      <c r="O33">
        <f>IFERROR(INDEX(Premissas!$D$3:$D$8,ROW()-4),"")</f>
        <v/>
      </c>
      <c r="P33">
        <f>IFERROR(INDEX(Premissas!$E$3:$E$5,ROW()-4),"")</f>
        <v/>
      </c>
      <c r="Q33">
        <f>IFERROR(INDEX(Premissas!$F$3:$F$6,ROW()-4),"")</f>
        <v/>
      </c>
      <c r="R33">
        <f>IFERROR(INDEX(Premissas!$G$3:$G$6,ROW()-4),"")</f>
        <v/>
      </c>
      <c r="S33">
        <f>IFERROR(INDEX(Premissas!$H$3:$H$7,ROW()-4),"")</f>
        <v/>
      </c>
    </row>
    <row r="34" ht="23" customHeight="1">
      <c r="A34" s="13" t="n"/>
      <c r="B34" s="13" t="n"/>
      <c r="C34" s="13" t="n"/>
      <c r="D34" s="13" t="n"/>
      <c r="E34" s="13" t="n"/>
      <c r="F34" s="14" t="n"/>
      <c r="G34" s="13" t="n"/>
      <c r="H34" s="13" t="n"/>
      <c r="I34" s="13" t="n"/>
      <c r="J34" s="13" t="n"/>
      <c r="K34" s="5">
        <f>IF($B34="","",COUNTBLANK($D34:$J34)+IF($G34="Pendente",1,0)+IF($I34="Revisar",1,0))</f>
        <v/>
      </c>
      <c r="L34" s="17">
        <f>IF($B34="","",IFERROR(EDATE($F34,Premissas!$B$3),""))</f>
        <v/>
      </c>
      <c r="M34" s="11">
        <f>IF($B34="","",IF($K34&gt;0,"Conferir dados",IF(AND($L34&lt;&gt;"",$L34&lt;TODAY()),"Revisão vencida",IF($I34="Atualizado","Em dia",IF(TODAY()&gt;Premissas!$B$4,"Prazo da campanha vencido","Acompanhar")))))</f>
        <v/>
      </c>
      <c r="O34">
        <f>IFERROR(INDEX(Premissas!$D$3:$D$8,ROW()-4),"")</f>
        <v/>
      </c>
      <c r="P34">
        <f>IFERROR(INDEX(Premissas!$E$3:$E$5,ROW()-4),"")</f>
        <v/>
      </c>
      <c r="Q34">
        <f>IFERROR(INDEX(Premissas!$F$3:$F$6,ROW()-4),"")</f>
        <v/>
      </c>
      <c r="R34">
        <f>IFERROR(INDEX(Premissas!$G$3:$G$6,ROW()-4),"")</f>
        <v/>
      </c>
      <c r="S34">
        <f>IFERROR(INDEX(Premissas!$H$3:$H$7,ROW()-4),"")</f>
        <v/>
      </c>
    </row>
    <row r="35" ht="23" customHeight="1">
      <c r="A35" s="13" t="n"/>
      <c r="B35" s="13" t="n"/>
      <c r="C35" s="13" t="n"/>
      <c r="D35" s="13" t="n"/>
      <c r="E35" s="13" t="n"/>
      <c r="F35" s="14" t="n"/>
      <c r="G35" s="13" t="n"/>
      <c r="H35" s="13" t="n"/>
      <c r="I35" s="13" t="n"/>
      <c r="J35" s="13" t="n"/>
      <c r="K35" s="8">
        <f>IF($B35="","",COUNTBLANK($D35:$J35)+IF($G35="Pendente",1,0)+IF($I35="Revisar",1,0))</f>
        <v/>
      </c>
      <c r="L35" s="15">
        <f>IF($B35="","",IFERROR(EDATE($F35,Premissas!$B$3),""))</f>
        <v/>
      </c>
      <c r="M35" s="16">
        <f>IF($B35="","",IF($K35&gt;0,"Conferir dados",IF(AND($L35&lt;&gt;"",$L35&lt;TODAY()),"Revisão vencida",IF($I35="Atualizado","Em dia",IF(TODAY()&gt;Premissas!$B$4,"Prazo da campanha vencido","Acompanhar")))))</f>
        <v/>
      </c>
      <c r="O35">
        <f>IFERROR(INDEX(Premissas!$D$3:$D$8,ROW()-4),"")</f>
        <v/>
      </c>
      <c r="P35">
        <f>IFERROR(INDEX(Premissas!$E$3:$E$5,ROW()-4),"")</f>
        <v/>
      </c>
      <c r="Q35">
        <f>IFERROR(INDEX(Premissas!$F$3:$F$6,ROW()-4),"")</f>
        <v/>
      </c>
      <c r="R35">
        <f>IFERROR(INDEX(Premissas!$G$3:$G$6,ROW()-4),"")</f>
        <v/>
      </c>
      <c r="S35">
        <f>IFERROR(INDEX(Premissas!$H$3:$H$7,ROW()-4),"")</f>
        <v/>
      </c>
    </row>
    <row r="36" ht="23" customHeight="1">
      <c r="A36" s="13" t="n"/>
      <c r="B36" s="13" t="n"/>
      <c r="C36" s="13" t="n"/>
      <c r="D36" s="13" t="n"/>
      <c r="E36" s="13" t="n"/>
      <c r="F36" s="14" t="n"/>
      <c r="G36" s="13" t="n"/>
      <c r="H36" s="13" t="n"/>
      <c r="I36" s="13" t="n"/>
      <c r="J36" s="13" t="n"/>
      <c r="K36" s="5">
        <f>IF($B36="","",COUNTBLANK($D36:$J36)+IF($G36="Pendente",1,0)+IF($I36="Revisar",1,0))</f>
        <v/>
      </c>
      <c r="L36" s="17">
        <f>IF($B36="","",IFERROR(EDATE($F36,Premissas!$B$3),""))</f>
        <v/>
      </c>
      <c r="M36" s="11">
        <f>IF($B36="","",IF($K36&gt;0,"Conferir dados",IF(AND($L36&lt;&gt;"",$L36&lt;TODAY()),"Revisão vencida",IF($I36="Atualizado","Em dia",IF(TODAY()&gt;Premissas!$B$4,"Prazo da campanha vencido","Acompanhar")))))</f>
        <v/>
      </c>
      <c r="O36">
        <f>IFERROR(INDEX(Premissas!$D$3:$D$8,ROW()-4),"")</f>
        <v/>
      </c>
      <c r="P36">
        <f>IFERROR(INDEX(Premissas!$E$3:$E$5,ROW()-4),"")</f>
        <v/>
      </c>
      <c r="Q36">
        <f>IFERROR(INDEX(Premissas!$F$3:$F$6,ROW()-4),"")</f>
        <v/>
      </c>
      <c r="R36">
        <f>IFERROR(INDEX(Premissas!$G$3:$G$6,ROW()-4),"")</f>
        <v/>
      </c>
      <c r="S36">
        <f>IFERROR(INDEX(Premissas!$H$3:$H$7,ROW()-4),"")</f>
        <v/>
      </c>
    </row>
    <row r="37" ht="23" customHeight="1">
      <c r="A37" s="13" t="n"/>
      <c r="B37" s="13" t="n"/>
      <c r="C37" s="13" t="n"/>
      <c r="D37" s="13" t="n"/>
      <c r="E37" s="13" t="n"/>
      <c r="F37" s="14" t="n"/>
      <c r="G37" s="13" t="n"/>
      <c r="H37" s="13" t="n"/>
      <c r="I37" s="13" t="n"/>
      <c r="J37" s="13" t="n"/>
      <c r="K37" s="8">
        <f>IF($B37="","",COUNTBLANK($D37:$J37)+IF($G37="Pendente",1,0)+IF($I37="Revisar",1,0))</f>
        <v/>
      </c>
      <c r="L37" s="15">
        <f>IF($B37="","",IFERROR(EDATE($F37,Premissas!$B$3),""))</f>
        <v/>
      </c>
      <c r="M37" s="16">
        <f>IF($B37="","",IF($K37&gt;0,"Conferir dados",IF(AND($L37&lt;&gt;"",$L37&lt;TODAY()),"Revisão vencida",IF($I37="Atualizado","Em dia",IF(TODAY()&gt;Premissas!$B$4,"Prazo da campanha vencido","Acompanhar")))))</f>
        <v/>
      </c>
      <c r="O37">
        <f>IFERROR(INDEX(Premissas!$D$3:$D$8,ROW()-4),"")</f>
        <v/>
      </c>
      <c r="P37">
        <f>IFERROR(INDEX(Premissas!$E$3:$E$5,ROW()-4),"")</f>
        <v/>
      </c>
      <c r="Q37">
        <f>IFERROR(INDEX(Premissas!$F$3:$F$6,ROW()-4),"")</f>
        <v/>
      </c>
      <c r="R37">
        <f>IFERROR(INDEX(Premissas!$G$3:$G$6,ROW()-4),"")</f>
        <v/>
      </c>
      <c r="S37">
        <f>IFERROR(INDEX(Premissas!$H$3:$H$7,ROW()-4),"")</f>
        <v/>
      </c>
    </row>
    <row r="38" ht="23" customHeight="1">
      <c r="A38" s="13" t="n"/>
      <c r="B38" s="13" t="n"/>
      <c r="C38" s="13" t="n"/>
      <c r="D38" s="13" t="n"/>
      <c r="E38" s="13" t="n"/>
      <c r="F38" s="14" t="n"/>
      <c r="G38" s="13" t="n"/>
      <c r="H38" s="13" t="n"/>
      <c r="I38" s="13" t="n"/>
      <c r="J38" s="13" t="n"/>
      <c r="K38" s="5">
        <f>IF($B38="","",COUNTBLANK($D38:$J38)+IF($G38="Pendente",1,0)+IF($I38="Revisar",1,0))</f>
        <v/>
      </c>
      <c r="L38" s="17">
        <f>IF($B38="","",IFERROR(EDATE($F38,Premissas!$B$3),""))</f>
        <v/>
      </c>
      <c r="M38" s="11">
        <f>IF($B38="","",IF($K38&gt;0,"Conferir dados",IF(AND($L38&lt;&gt;"",$L38&lt;TODAY()),"Revisão vencida",IF($I38="Atualizado","Em dia",IF(TODAY()&gt;Premissas!$B$4,"Prazo da campanha vencido","Acompanhar")))))</f>
        <v/>
      </c>
      <c r="O38">
        <f>IFERROR(INDEX(Premissas!$D$3:$D$8,ROW()-4),"")</f>
        <v/>
      </c>
      <c r="P38">
        <f>IFERROR(INDEX(Premissas!$E$3:$E$5,ROW()-4),"")</f>
        <v/>
      </c>
      <c r="Q38">
        <f>IFERROR(INDEX(Premissas!$F$3:$F$6,ROW()-4),"")</f>
        <v/>
      </c>
      <c r="R38">
        <f>IFERROR(INDEX(Premissas!$G$3:$G$6,ROW()-4),"")</f>
        <v/>
      </c>
      <c r="S38">
        <f>IFERROR(INDEX(Premissas!$H$3:$H$7,ROW()-4),"")</f>
        <v/>
      </c>
    </row>
    <row r="39" ht="23" customHeight="1">
      <c r="A39" s="13" t="n"/>
      <c r="B39" s="13" t="n"/>
      <c r="C39" s="13" t="n"/>
      <c r="D39" s="13" t="n"/>
      <c r="E39" s="13" t="n"/>
      <c r="F39" s="14" t="n"/>
      <c r="G39" s="13" t="n"/>
      <c r="H39" s="13" t="n"/>
      <c r="I39" s="13" t="n"/>
      <c r="J39" s="13" t="n"/>
      <c r="K39" s="8">
        <f>IF($B39="","",COUNTBLANK($D39:$J39)+IF($G39="Pendente",1,0)+IF($I39="Revisar",1,0))</f>
        <v/>
      </c>
      <c r="L39" s="15">
        <f>IF($B39="","",IFERROR(EDATE($F39,Premissas!$B$3),""))</f>
        <v/>
      </c>
      <c r="M39" s="16">
        <f>IF($B39="","",IF($K39&gt;0,"Conferir dados",IF(AND($L39&lt;&gt;"",$L39&lt;TODAY()),"Revisão vencida",IF($I39="Atualizado","Em dia",IF(TODAY()&gt;Premissas!$B$4,"Prazo da campanha vencido","Acompanhar")))))</f>
        <v/>
      </c>
      <c r="O39">
        <f>IFERROR(INDEX(Premissas!$D$3:$D$8,ROW()-4),"")</f>
        <v/>
      </c>
      <c r="P39">
        <f>IFERROR(INDEX(Premissas!$E$3:$E$5,ROW()-4),"")</f>
        <v/>
      </c>
      <c r="Q39">
        <f>IFERROR(INDEX(Premissas!$F$3:$F$6,ROW()-4),"")</f>
        <v/>
      </c>
      <c r="R39">
        <f>IFERROR(INDEX(Premissas!$G$3:$G$6,ROW()-4),"")</f>
        <v/>
      </c>
      <c r="S39">
        <f>IFERROR(INDEX(Premissas!$H$3:$H$7,ROW()-4),"")</f>
        <v/>
      </c>
    </row>
    <row r="40" ht="23" customHeight="1">
      <c r="A40" s="13" t="n"/>
      <c r="B40" s="13" t="n"/>
      <c r="C40" s="13" t="n"/>
      <c r="D40" s="13" t="n"/>
      <c r="E40" s="13" t="n"/>
      <c r="F40" s="14" t="n"/>
      <c r="G40" s="13" t="n"/>
      <c r="H40" s="13" t="n"/>
      <c r="I40" s="13" t="n"/>
      <c r="J40" s="13" t="n"/>
      <c r="K40" s="5">
        <f>IF($B40="","",COUNTBLANK($D40:$J40)+IF($G40="Pendente",1,0)+IF($I40="Revisar",1,0))</f>
        <v/>
      </c>
      <c r="L40" s="17">
        <f>IF($B40="","",IFERROR(EDATE($F40,Premissas!$B$3),""))</f>
        <v/>
      </c>
      <c r="M40" s="11">
        <f>IF($B40="","",IF($K40&gt;0,"Conferir dados",IF(AND($L40&lt;&gt;"",$L40&lt;TODAY()),"Revisão vencida",IF($I40="Atualizado","Em dia",IF(TODAY()&gt;Premissas!$B$4,"Prazo da campanha vencido","Acompanhar")))))</f>
        <v/>
      </c>
      <c r="O40">
        <f>IFERROR(INDEX(Premissas!$D$3:$D$8,ROW()-4),"")</f>
        <v/>
      </c>
      <c r="P40">
        <f>IFERROR(INDEX(Premissas!$E$3:$E$5,ROW()-4),"")</f>
        <v/>
      </c>
      <c r="Q40">
        <f>IFERROR(INDEX(Premissas!$F$3:$F$6,ROW()-4),"")</f>
        <v/>
      </c>
      <c r="R40">
        <f>IFERROR(INDEX(Premissas!$G$3:$G$6,ROW()-4),"")</f>
        <v/>
      </c>
      <c r="S40">
        <f>IFERROR(INDEX(Premissas!$H$3:$H$7,ROW()-4),"")</f>
        <v/>
      </c>
    </row>
    <row r="41" ht="23" customHeight="1">
      <c r="A41" s="13" t="n"/>
      <c r="B41" s="13" t="n"/>
      <c r="C41" s="13" t="n"/>
      <c r="D41" s="13" t="n"/>
      <c r="E41" s="13" t="n"/>
      <c r="F41" s="14" t="n"/>
      <c r="G41" s="13" t="n"/>
      <c r="H41" s="13" t="n"/>
      <c r="I41" s="13" t="n"/>
      <c r="J41" s="13" t="n"/>
      <c r="K41" s="8">
        <f>IF($B41="","",COUNTBLANK($D41:$J41)+IF($G41="Pendente",1,0)+IF($I41="Revisar",1,0))</f>
        <v/>
      </c>
      <c r="L41" s="15">
        <f>IF($B41="","",IFERROR(EDATE($F41,Premissas!$B$3),""))</f>
        <v/>
      </c>
      <c r="M41" s="16">
        <f>IF($B41="","",IF($K41&gt;0,"Conferir dados",IF(AND($L41&lt;&gt;"",$L41&lt;TODAY()),"Revisão vencida",IF($I41="Atualizado","Em dia",IF(TODAY()&gt;Premissas!$B$4,"Prazo da campanha vencido","Acompanhar")))))</f>
        <v/>
      </c>
      <c r="O41">
        <f>IFERROR(INDEX(Premissas!$D$3:$D$8,ROW()-4),"")</f>
        <v/>
      </c>
      <c r="P41">
        <f>IFERROR(INDEX(Premissas!$E$3:$E$5,ROW()-4),"")</f>
        <v/>
      </c>
      <c r="Q41">
        <f>IFERROR(INDEX(Premissas!$F$3:$F$6,ROW()-4),"")</f>
        <v/>
      </c>
      <c r="R41">
        <f>IFERROR(INDEX(Premissas!$G$3:$G$6,ROW()-4),"")</f>
        <v/>
      </c>
      <c r="S41">
        <f>IFERROR(INDEX(Premissas!$H$3:$H$7,ROW()-4),"")</f>
        <v/>
      </c>
    </row>
    <row r="42" ht="23" customHeight="1">
      <c r="A42" s="13" t="n"/>
      <c r="B42" s="13" t="n"/>
      <c r="C42" s="13" t="n"/>
      <c r="D42" s="13" t="n"/>
      <c r="E42" s="13" t="n"/>
      <c r="F42" s="14" t="n"/>
      <c r="G42" s="13" t="n"/>
      <c r="H42" s="13" t="n"/>
      <c r="I42" s="13" t="n"/>
      <c r="J42" s="13" t="n"/>
      <c r="K42" s="5">
        <f>IF($B42="","",COUNTBLANK($D42:$J42)+IF($G42="Pendente",1,0)+IF($I42="Revisar",1,0))</f>
        <v/>
      </c>
      <c r="L42" s="17">
        <f>IF($B42="","",IFERROR(EDATE($F42,Premissas!$B$3),""))</f>
        <v/>
      </c>
      <c r="M42" s="11">
        <f>IF($B42="","",IF($K42&gt;0,"Conferir dados",IF(AND($L42&lt;&gt;"",$L42&lt;TODAY()),"Revisão vencida",IF($I42="Atualizado","Em dia",IF(TODAY()&gt;Premissas!$B$4,"Prazo da campanha vencido","Acompanhar")))))</f>
        <v/>
      </c>
      <c r="O42">
        <f>IFERROR(INDEX(Premissas!$D$3:$D$8,ROW()-4),"")</f>
        <v/>
      </c>
      <c r="P42">
        <f>IFERROR(INDEX(Premissas!$E$3:$E$5,ROW()-4),"")</f>
        <v/>
      </c>
      <c r="Q42">
        <f>IFERROR(INDEX(Premissas!$F$3:$F$6,ROW()-4),"")</f>
        <v/>
      </c>
      <c r="R42">
        <f>IFERROR(INDEX(Premissas!$G$3:$G$6,ROW()-4),"")</f>
        <v/>
      </c>
      <c r="S42">
        <f>IFERROR(INDEX(Premissas!$H$3:$H$7,ROW()-4),"")</f>
        <v/>
      </c>
    </row>
    <row r="43" ht="23" customHeight="1">
      <c r="A43" s="13" t="n"/>
      <c r="B43" s="13" t="n"/>
      <c r="C43" s="13" t="n"/>
      <c r="D43" s="13" t="n"/>
      <c r="E43" s="13" t="n"/>
      <c r="F43" s="14" t="n"/>
      <c r="G43" s="13" t="n"/>
      <c r="H43" s="13" t="n"/>
      <c r="I43" s="13" t="n"/>
      <c r="J43" s="13" t="n"/>
      <c r="K43" s="8">
        <f>IF($B43="","",COUNTBLANK($D43:$J43)+IF($G43="Pendente",1,0)+IF($I43="Revisar",1,0))</f>
        <v/>
      </c>
      <c r="L43" s="15">
        <f>IF($B43="","",IFERROR(EDATE($F43,Premissas!$B$3),""))</f>
        <v/>
      </c>
      <c r="M43" s="16">
        <f>IF($B43="","",IF($K43&gt;0,"Conferir dados",IF(AND($L43&lt;&gt;"",$L43&lt;TODAY()),"Revisão vencida",IF($I43="Atualizado","Em dia",IF(TODAY()&gt;Premissas!$B$4,"Prazo da campanha vencido","Acompanhar")))))</f>
        <v/>
      </c>
      <c r="O43">
        <f>IFERROR(INDEX(Premissas!$D$3:$D$8,ROW()-4),"")</f>
        <v/>
      </c>
      <c r="P43">
        <f>IFERROR(INDEX(Premissas!$E$3:$E$5,ROW()-4),"")</f>
        <v/>
      </c>
      <c r="Q43">
        <f>IFERROR(INDEX(Premissas!$F$3:$F$6,ROW()-4),"")</f>
        <v/>
      </c>
      <c r="R43">
        <f>IFERROR(INDEX(Premissas!$G$3:$G$6,ROW()-4),"")</f>
        <v/>
      </c>
      <c r="S43">
        <f>IFERROR(INDEX(Premissas!$H$3:$H$7,ROW()-4),"")</f>
        <v/>
      </c>
    </row>
    <row r="44" ht="23" customHeight="1">
      <c r="A44" s="13" t="n"/>
      <c r="B44" s="13" t="n"/>
      <c r="C44" s="13" t="n"/>
      <c r="D44" s="13" t="n"/>
      <c r="E44" s="13" t="n"/>
      <c r="F44" s="14" t="n"/>
      <c r="G44" s="13" t="n"/>
      <c r="H44" s="13" t="n"/>
      <c r="I44" s="13" t="n"/>
      <c r="J44" s="13" t="n"/>
      <c r="K44" s="5">
        <f>IF($B44="","",COUNTBLANK($D44:$J44)+IF($G44="Pendente",1,0)+IF($I44="Revisar",1,0))</f>
        <v/>
      </c>
      <c r="L44" s="17">
        <f>IF($B44="","",IFERROR(EDATE($F44,Premissas!$B$3),""))</f>
        <v/>
      </c>
      <c r="M44" s="11">
        <f>IF($B44="","",IF($K44&gt;0,"Conferir dados",IF(AND($L44&lt;&gt;"",$L44&lt;TODAY()),"Revisão vencida",IF($I44="Atualizado","Em dia",IF(TODAY()&gt;Premissas!$B$4,"Prazo da campanha vencido","Acompanhar")))))</f>
        <v/>
      </c>
      <c r="O44">
        <f>IFERROR(INDEX(Premissas!$D$3:$D$8,ROW()-4),"")</f>
        <v/>
      </c>
      <c r="P44">
        <f>IFERROR(INDEX(Premissas!$E$3:$E$5,ROW()-4),"")</f>
        <v/>
      </c>
      <c r="Q44">
        <f>IFERROR(INDEX(Premissas!$F$3:$F$6,ROW()-4),"")</f>
        <v/>
      </c>
      <c r="R44">
        <f>IFERROR(INDEX(Premissas!$G$3:$G$6,ROW()-4),"")</f>
        <v/>
      </c>
      <c r="S44">
        <f>IFERROR(INDEX(Premissas!$H$3:$H$7,ROW()-4),"")</f>
        <v/>
      </c>
    </row>
    <row r="45" ht="23" customHeight="1">
      <c r="A45" s="13" t="n"/>
      <c r="B45" s="13" t="n"/>
      <c r="C45" s="13" t="n"/>
      <c r="D45" s="13" t="n"/>
      <c r="E45" s="13" t="n"/>
      <c r="F45" s="14" t="n"/>
      <c r="G45" s="13" t="n"/>
      <c r="H45" s="13" t="n"/>
      <c r="I45" s="13" t="n"/>
      <c r="J45" s="13" t="n"/>
      <c r="K45" s="8">
        <f>IF($B45="","",COUNTBLANK($D45:$J45)+IF($G45="Pendente",1,0)+IF($I45="Revisar",1,0))</f>
        <v/>
      </c>
      <c r="L45" s="15">
        <f>IF($B45="","",IFERROR(EDATE($F45,Premissas!$B$3),""))</f>
        <v/>
      </c>
      <c r="M45" s="16">
        <f>IF($B45="","",IF($K45&gt;0,"Conferir dados",IF(AND($L45&lt;&gt;"",$L45&lt;TODAY()),"Revisão vencida",IF($I45="Atualizado","Em dia",IF(TODAY()&gt;Premissas!$B$4,"Prazo da campanha vencido","Acompanhar")))))</f>
        <v/>
      </c>
      <c r="O45">
        <f>IFERROR(INDEX(Premissas!$D$3:$D$8,ROW()-4),"")</f>
        <v/>
      </c>
      <c r="P45">
        <f>IFERROR(INDEX(Premissas!$E$3:$E$5,ROW()-4),"")</f>
        <v/>
      </c>
      <c r="Q45">
        <f>IFERROR(INDEX(Premissas!$F$3:$F$6,ROW()-4),"")</f>
        <v/>
      </c>
      <c r="R45">
        <f>IFERROR(INDEX(Premissas!$G$3:$G$6,ROW()-4),"")</f>
        <v/>
      </c>
      <c r="S45">
        <f>IFERROR(INDEX(Premissas!$H$3:$H$7,ROW()-4),"")</f>
        <v/>
      </c>
    </row>
    <row r="46" ht="23" customHeight="1">
      <c r="A46" s="13" t="n"/>
      <c r="B46" s="13" t="n"/>
      <c r="C46" s="13" t="n"/>
      <c r="D46" s="13" t="n"/>
      <c r="E46" s="13" t="n"/>
      <c r="F46" s="14" t="n"/>
      <c r="G46" s="13" t="n"/>
      <c r="H46" s="13" t="n"/>
      <c r="I46" s="13" t="n"/>
      <c r="J46" s="13" t="n"/>
      <c r="K46" s="5">
        <f>IF($B46="","",COUNTBLANK($D46:$J46)+IF($G46="Pendente",1,0)+IF($I46="Revisar",1,0))</f>
        <v/>
      </c>
      <c r="L46" s="17">
        <f>IF($B46="","",IFERROR(EDATE($F46,Premissas!$B$3),""))</f>
        <v/>
      </c>
      <c r="M46" s="11">
        <f>IF($B46="","",IF($K46&gt;0,"Conferir dados",IF(AND($L46&lt;&gt;"",$L46&lt;TODAY()),"Revisão vencida",IF($I46="Atualizado","Em dia",IF(TODAY()&gt;Premissas!$B$4,"Prazo da campanha vencido","Acompanhar")))))</f>
        <v/>
      </c>
      <c r="O46">
        <f>IFERROR(INDEX(Premissas!$D$3:$D$8,ROW()-4),"")</f>
        <v/>
      </c>
      <c r="P46">
        <f>IFERROR(INDEX(Premissas!$E$3:$E$5,ROW()-4),"")</f>
        <v/>
      </c>
      <c r="Q46">
        <f>IFERROR(INDEX(Premissas!$F$3:$F$6,ROW()-4),"")</f>
        <v/>
      </c>
      <c r="R46">
        <f>IFERROR(INDEX(Premissas!$G$3:$G$6,ROW()-4),"")</f>
        <v/>
      </c>
      <c r="S46">
        <f>IFERROR(INDEX(Premissas!$H$3:$H$7,ROW()-4),"")</f>
        <v/>
      </c>
    </row>
    <row r="47" ht="23" customHeight="1">
      <c r="A47" s="13" t="n"/>
      <c r="B47" s="13" t="n"/>
      <c r="C47" s="13" t="n"/>
      <c r="D47" s="13" t="n"/>
      <c r="E47" s="13" t="n"/>
      <c r="F47" s="14" t="n"/>
      <c r="G47" s="13" t="n"/>
      <c r="H47" s="13" t="n"/>
      <c r="I47" s="13" t="n"/>
      <c r="J47" s="13" t="n"/>
      <c r="K47" s="8">
        <f>IF($B47="","",COUNTBLANK($D47:$J47)+IF($G47="Pendente",1,0)+IF($I47="Revisar",1,0))</f>
        <v/>
      </c>
      <c r="L47" s="15">
        <f>IF($B47="","",IFERROR(EDATE($F47,Premissas!$B$3),""))</f>
        <v/>
      </c>
      <c r="M47" s="16">
        <f>IF($B47="","",IF($K47&gt;0,"Conferir dados",IF(AND($L47&lt;&gt;"",$L47&lt;TODAY()),"Revisão vencida",IF($I47="Atualizado","Em dia",IF(TODAY()&gt;Premissas!$B$4,"Prazo da campanha vencido","Acompanhar")))))</f>
        <v/>
      </c>
      <c r="O47">
        <f>IFERROR(INDEX(Premissas!$D$3:$D$8,ROW()-4),"")</f>
        <v/>
      </c>
      <c r="P47">
        <f>IFERROR(INDEX(Premissas!$E$3:$E$5,ROW()-4),"")</f>
        <v/>
      </c>
      <c r="Q47">
        <f>IFERROR(INDEX(Premissas!$F$3:$F$6,ROW()-4),"")</f>
        <v/>
      </c>
      <c r="R47">
        <f>IFERROR(INDEX(Premissas!$G$3:$G$6,ROW()-4),"")</f>
        <v/>
      </c>
      <c r="S47">
        <f>IFERROR(INDEX(Premissas!$H$3:$H$7,ROW()-4),"")</f>
        <v/>
      </c>
    </row>
    <row r="48" ht="23" customHeight="1">
      <c r="A48" s="13" t="n"/>
      <c r="B48" s="13" t="n"/>
      <c r="C48" s="13" t="n"/>
      <c r="D48" s="13" t="n"/>
      <c r="E48" s="13" t="n"/>
      <c r="F48" s="14" t="n"/>
      <c r="G48" s="13" t="n"/>
      <c r="H48" s="13" t="n"/>
      <c r="I48" s="13" t="n"/>
      <c r="J48" s="13" t="n"/>
      <c r="K48" s="5">
        <f>IF($B48="","",COUNTBLANK($D48:$J48)+IF($G48="Pendente",1,0)+IF($I48="Revisar",1,0))</f>
        <v/>
      </c>
      <c r="L48" s="17">
        <f>IF($B48="","",IFERROR(EDATE($F48,Premissas!$B$3),""))</f>
        <v/>
      </c>
      <c r="M48" s="11">
        <f>IF($B48="","",IF($K48&gt;0,"Conferir dados",IF(AND($L48&lt;&gt;"",$L48&lt;TODAY()),"Revisão vencida",IF($I48="Atualizado","Em dia",IF(TODAY()&gt;Premissas!$B$4,"Prazo da campanha vencido","Acompanhar")))))</f>
        <v/>
      </c>
      <c r="O48">
        <f>IFERROR(INDEX(Premissas!$D$3:$D$8,ROW()-4),"")</f>
        <v/>
      </c>
      <c r="P48">
        <f>IFERROR(INDEX(Premissas!$E$3:$E$5,ROW()-4),"")</f>
        <v/>
      </c>
      <c r="Q48">
        <f>IFERROR(INDEX(Premissas!$F$3:$F$6,ROW()-4),"")</f>
        <v/>
      </c>
      <c r="R48">
        <f>IFERROR(INDEX(Premissas!$G$3:$G$6,ROW()-4),"")</f>
        <v/>
      </c>
      <c r="S48">
        <f>IFERROR(INDEX(Premissas!$H$3:$H$7,ROW()-4),"")</f>
        <v/>
      </c>
    </row>
    <row r="49" ht="23" customHeight="1">
      <c r="A49" s="13" t="n"/>
      <c r="B49" s="13" t="n"/>
      <c r="C49" s="13" t="n"/>
      <c r="D49" s="13" t="n"/>
      <c r="E49" s="13" t="n"/>
      <c r="F49" s="14" t="n"/>
      <c r="G49" s="13" t="n"/>
      <c r="H49" s="13" t="n"/>
      <c r="I49" s="13" t="n"/>
      <c r="J49" s="13" t="n"/>
      <c r="K49" s="8">
        <f>IF($B49="","",COUNTBLANK($D49:$J49)+IF($G49="Pendente",1,0)+IF($I49="Revisar",1,0))</f>
        <v/>
      </c>
      <c r="L49" s="15">
        <f>IF($B49="","",IFERROR(EDATE($F49,Premissas!$B$3),""))</f>
        <v/>
      </c>
      <c r="M49" s="16">
        <f>IF($B49="","",IF($K49&gt;0,"Conferir dados",IF(AND($L49&lt;&gt;"",$L49&lt;TODAY()),"Revisão vencida",IF($I49="Atualizado","Em dia",IF(TODAY()&gt;Premissas!$B$4,"Prazo da campanha vencido","Acompanhar")))))</f>
        <v/>
      </c>
      <c r="O49">
        <f>IFERROR(INDEX(Premissas!$D$3:$D$8,ROW()-4),"")</f>
        <v/>
      </c>
      <c r="P49">
        <f>IFERROR(INDEX(Premissas!$E$3:$E$5,ROW()-4),"")</f>
        <v/>
      </c>
      <c r="Q49">
        <f>IFERROR(INDEX(Premissas!$F$3:$F$6,ROW()-4),"")</f>
        <v/>
      </c>
      <c r="R49">
        <f>IFERROR(INDEX(Premissas!$G$3:$G$6,ROW()-4),"")</f>
        <v/>
      </c>
      <c r="S49">
        <f>IFERROR(INDEX(Premissas!$H$3:$H$7,ROW()-4),"")</f>
        <v/>
      </c>
    </row>
    <row r="50" ht="23" customHeight="1">
      <c r="A50" s="13" t="n"/>
      <c r="B50" s="13" t="n"/>
      <c r="C50" s="13" t="n"/>
      <c r="D50" s="13" t="n"/>
      <c r="E50" s="13" t="n"/>
      <c r="F50" s="14" t="n"/>
      <c r="G50" s="13" t="n"/>
      <c r="H50" s="13" t="n"/>
      <c r="I50" s="13" t="n"/>
      <c r="J50" s="13" t="n"/>
      <c r="K50" s="5">
        <f>IF($B50="","",COUNTBLANK($D50:$J50)+IF($G50="Pendente",1,0)+IF($I50="Revisar",1,0))</f>
        <v/>
      </c>
      <c r="L50" s="17">
        <f>IF($B50="","",IFERROR(EDATE($F50,Premissas!$B$3),""))</f>
        <v/>
      </c>
      <c r="M50" s="11">
        <f>IF($B50="","",IF($K50&gt;0,"Conferir dados",IF(AND($L50&lt;&gt;"",$L50&lt;TODAY()),"Revisão vencida",IF($I50="Atualizado","Em dia",IF(TODAY()&gt;Premissas!$B$4,"Prazo da campanha vencido","Acompanhar")))))</f>
        <v/>
      </c>
      <c r="O50">
        <f>IFERROR(INDEX(Premissas!$D$3:$D$8,ROW()-4),"")</f>
        <v/>
      </c>
      <c r="P50">
        <f>IFERROR(INDEX(Premissas!$E$3:$E$5,ROW()-4),"")</f>
        <v/>
      </c>
      <c r="Q50">
        <f>IFERROR(INDEX(Premissas!$F$3:$F$6,ROW()-4),"")</f>
        <v/>
      </c>
      <c r="R50">
        <f>IFERROR(INDEX(Premissas!$G$3:$G$6,ROW()-4),"")</f>
        <v/>
      </c>
      <c r="S50">
        <f>IFERROR(INDEX(Premissas!$H$3:$H$7,ROW()-4),"")</f>
        <v/>
      </c>
    </row>
    <row r="51" ht="23" customHeight="1">
      <c r="A51" s="13" t="n"/>
      <c r="B51" s="13" t="n"/>
      <c r="C51" s="13" t="n"/>
      <c r="D51" s="13" t="n"/>
      <c r="E51" s="13" t="n"/>
      <c r="F51" s="14" t="n"/>
      <c r="G51" s="13" t="n"/>
      <c r="H51" s="13" t="n"/>
      <c r="I51" s="13" t="n"/>
      <c r="J51" s="13" t="n"/>
      <c r="K51" s="8">
        <f>IF($B51="","",COUNTBLANK($D51:$J51)+IF($G51="Pendente",1,0)+IF($I51="Revisar",1,0))</f>
        <v/>
      </c>
      <c r="L51" s="15">
        <f>IF($B51="","",IFERROR(EDATE($F51,Premissas!$B$3),""))</f>
        <v/>
      </c>
      <c r="M51" s="16">
        <f>IF($B51="","",IF($K51&gt;0,"Conferir dados",IF(AND($L51&lt;&gt;"",$L51&lt;TODAY()),"Revisão vencida",IF($I51="Atualizado","Em dia",IF(TODAY()&gt;Premissas!$B$4,"Prazo da campanha vencido","Acompanhar")))))</f>
        <v/>
      </c>
      <c r="O51">
        <f>IFERROR(INDEX(Premissas!$D$3:$D$8,ROW()-4),"")</f>
        <v/>
      </c>
      <c r="P51">
        <f>IFERROR(INDEX(Premissas!$E$3:$E$5,ROW()-4),"")</f>
        <v/>
      </c>
      <c r="Q51">
        <f>IFERROR(INDEX(Premissas!$F$3:$F$6,ROW()-4),"")</f>
        <v/>
      </c>
      <c r="R51">
        <f>IFERROR(INDEX(Premissas!$G$3:$G$6,ROW()-4),"")</f>
        <v/>
      </c>
      <c r="S51">
        <f>IFERROR(INDEX(Premissas!$H$3:$H$7,ROW()-4),"")</f>
        <v/>
      </c>
    </row>
    <row r="52" ht="23" customHeight="1">
      <c r="A52" s="13" t="n"/>
      <c r="B52" s="13" t="n"/>
      <c r="C52" s="13" t="n"/>
      <c r="D52" s="13" t="n"/>
      <c r="E52" s="13" t="n"/>
      <c r="F52" s="14" t="n"/>
      <c r="G52" s="13" t="n"/>
      <c r="H52" s="13" t="n"/>
      <c r="I52" s="13" t="n"/>
      <c r="J52" s="13" t="n"/>
      <c r="K52" s="5">
        <f>IF($B52="","",COUNTBLANK($D52:$J52)+IF($G52="Pendente",1,0)+IF($I52="Revisar",1,0))</f>
        <v/>
      </c>
      <c r="L52" s="17">
        <f>IF($B52="","",IFERROR(EDATE($F52,Premissas!$B$3),""))</f>
        <v/>
      </c>
      <c r="M52" s="11">
        <f>IF($B52="","",IF($K52&gt;0,"Conferir dados",IF(AND($L52&lt;&gt;"",$L52&lt;TODAY()),"Revisão vencida",IF($I52="Atualizado","Em dia",IF(TODAY()&gt;Premissas!$B$4,"Prazo da campanha vencido","Acompanhar")))))</f>
        <v/>
      </c>
      <c r="O52">
        <f>IFERROR(INDEX(Premissas!$D$3:$D$8,ROW()-4),"")</f>
        <v/>
      </c>
      <c r="P52">
        <f>IFERROR(INDEX(Premissas!$E$3:$E$5,ROW()-4),"")</f>
        <v/>
      </c>
      <c r="Q52">
        <f>IFERROR(INDEX(Premissas!$F$3:$F$6,ROW()-4),"")</f>
        <v/>
      </c>
      <c r="R52">
        <f>IFERROR(INDEX(Premissas!$G$3:$G$6,ROW()-4),"")</f>
        <v/>
      </c>
      <c r="S52">
        <f>IFERROR(INDEX(Premissas!$H$3:$H$7,ROW()-4),"")</f>
        <v/>
      </c>
    </row>
    <row r="53" ht="23" customHeight="1">
      <c r="A53" s="13" t="n"/>
      <c r="B53" s="13" t="n"/>
      <c r="C53" s="13" t="n"/>
      <c r="D53" s="13" t="n"/>
      <c r="E53" s="13" t="n"/>
      <c r="F53" s="14" t="n"/>
      <c r="G53" s="13" t="n"/>
      <c r="H53" s="13" t="n"/>
      <c r="I53" s="13" t="n"/>
      <c r="J53" s="13" t="n"/>
      <c r="K53" s="8">
        <f>IF($B53="","",COUNTBLANK($D53:$J53)+IF($G53="Pendente",1,0)+IF($I53="Revisar",1,0))</f>
        <v/>
      </c>
      <c r="L53" s="15">
        <f>IF($B53="","",IFERROR(EDATE($F53,Premissas!$B$3),""))</f>
        <v/>
      </c>
      <c r="M53" s="16">
        <f>IF($B53="","",IF($K53&gt;0,"Conferir dados",IF(AND($L53&lt;&gt;"",$L53&lt;TODAY()),"Revisão vencida",IF($I53="Atualizado","Em dia",IF(TODAY()&gt;Premissas!$B$4,"Prazo da campanha vencido","Acompanhar")))))</f>
        <v/>
      </c>
      <c r="O53">
        <f>IFERROR(INDEX(Premissas!$D$3:$D$8,ROW()-4),"")</f>
        <v/>
      </c>
      <c r="P53">
        <f>IFERROR(INDEX(Premissas!$E$3:$E$5,ROW()-4),"")</f>
        <v/>
      </c>
      <c r="Q53">
        <f>IFERROR(INDEX(Premissas!$F$3:$F$6,ROW()-4),"")</f>
        <v/>
      </c>
      <c r="R53">
        <f>IFERROR(INDEX(Premissas!$G$3:$G$6,ROW()-4),"")</f>
        <v/>
      </c>
      <c r="S53">
        <f>IFERROR(INDEX(Premissas!$H$3:$H$7,ROW()-4),"")</f>
        <v/>
      </c>
    </row>
    <row r="54" ht="23" customHeight="1">
      <c r="A54" s="13" t="n"/>
      <c r="B54" s="13" t="n"/>
      <c r="C54" s="13" t="n"/>
      <c r="D54" s="13" t="n"/>
      <c r="E54" s="13" t="n"/>
      <c r="F54" s="14" t="n"/>
      <c r="G54" s="13" t="n"/>
      <c r="H54" s="13" t="n"/>
      <c r="I54" s="13" t="n"/>
      <c r="J54" s="13" t="n"/>
      <c r="K54" s="5">
        <f>IF($B54="","",COUNTBLANK($D54:$J54)+IF($G54="Pendente",1,0)+IF($I54="Revisar",1,0))</f>
        <v/>
      </c>
      <c r="L54" s="17">
        <f>IF($B54="","",IFERROR(EDATE($F54,Premissas!$B$3),""))</f>
        <v/>
      </c>
      <c r="M54" s="11">
        <f>IF($B54="","",IF($K54&gt;0,"Conferir dados",IF(AND($L54&lt;&gt;"",$L54&lt;TODAY()),"Revisão vencida",IF($I54="Atualizado","Em dia",IF(TODAY()&gt;Premissas!$B$4,"Prazo da campanha vencido","Acompanhar")))))</f>
        <v/>
      </c>
      <c r="O54">
        <f>IFERROR(INDEX(Premissas!$D$3:$D$8,ROW()-4),"")</f>
        <v/>
      </c>
      <c r="P54">
        <f>IFERROR(INDEX(Premissas!$E$3:$E$5,ROW()-4),"")</f>
        <v/>
      </c>
      <c r="Q54">
        <f>IFERROR(INDEX(Premissas!$F$3:$F$6,ROW()-4),"")</f>
        <v/>
      </c>
      <c r="R54">
        <f>IFERROR(INDEX(Premissas!$G$3:$G$6,ROW()-4),"")</f>
        <v/>
      </c>
      <c r="S54">
        <f>IFERROR(INDEX(Premissas!$H$3:$H$7,ROW()-4),"")</f>
        <v/>
      </c>
    </row>
    <row r="55" ht="23" customHeight="1">
      <c r="A55" s="13" t="n"/>
      <c r="B55" s="13" t="n"/>
      <c r="C55" s="13" t="n"/>
      <c r="D55" s="13" t="n"/>
      <c r="E55" s="13" t="n"/>
      <c r="F55" s="14" t="n"/>
      <c r="G55" s="13" t="n"/>
      <c r="H55" s="13" t="n"/>
      <c r="I55" s="13" t="n"/>
      <c r="J55" s="13" t="n"/>
      <c r="K55" s="8">
        <f>IF($B55="","",COUNTBLANK($D55:$J55)+IF($G55="Pendente",1,0)+IF($I55="Revisar",1,0))</f>
        <v/>
      </c>
      <c r="L55" s="15">
        <f>IF($B55="","",IFERROR(EDATE($F55,Premissas!$B$3),""))</f>
        <v/>
      </c>
      <c r="M55" s="16">
        <f>IF($B55="","",IF($K55&gt;0,"Conferir dados",IF(AND($L55&lt;&gt;"",$L55&lt;TODAY()),"Revisão vencida",IF($I55="Atualizado","Em dia",IF(TODAY()&gt;Premissas!$B$4,"Prazo da campanha vencido","Acompanhar")))))</f>
        <v/>
      </c>
      <c r="O55">
        <f>IFERROR(INDEX(Premissas!$D$3:$D$8,ROW()-4),"")</f>
        <v/>
      </c>
      <c r="P55">
        <f>IFERROR(INDEX(Premissas!$E$3:$E$5,ROW()-4),"")</f>
        <v/>
      </c>
      <c r="Q55">
        <f>IFERROR(INDEX(Premissas!$F$3:$F$6,ROW()-4),"")</f>
        <v/>
      </c>
      <c r="R55">
        <f>IFERROR(INDEX(Premissas!$G$3:$G$6,ROW()-4),"")</f>
        <v/>
      </c>
      <c r="S55">
        <f>IFERROR(INDEX(Premissas!$H$3:$H$7,ROW()-4),"")</f>
        <v/>
      </c>
    </row>
    <row r="56" ht="23" customHeight="1">
      <c r="A56" s="13" t="n"/>
      <c r="B56" s="13" t="n"/>
      <c r="C56" s="13" t="n"/>
      <c r="D56" s="13" t="n"/>
      <c r="E56" s="13" t="n"/>
      <c r="F56" s="14" t="n"/>
      <c r="G56" s="13" t="n"/>
      <c r="H56" s="13" t="n"/>
      <c r="I56" s="13" t="n"/>
      <c r="J56" s="13" t="n"/>
      <c r="K56" s="5">
        <f>IF($B56="","",COUNTBLANK($D56:$J56)+IF($G56="Pendente",1,0)+IF($I56="Revisar",1,0))</f>
        <v/>
      </c>
      <c r="L56" s="17">
        <f>IF($B56="","",IFERROR(EDATE($F56,Premissas!$B$3),""))</f>
        <v/>
      </c>
      <c r="M56" s="11">
        <f>IF($B56="","",IF($K56&gt;0,"Conferir dados",IF(AND($L56&lt;&gt;"",$L56&lt;TODAY()),"Revisão vencida",IF($I56="Atualizado","Em dia",IF(TODAY()&gt;Premissas!$B$4,"Prazo da campanha vencido","Acompanhar")))))</f>
        <v/>
      </c>
      <c r="O56">
        <f>IFERROR(INDEX(Premissas!$D$3:$D$8,ROW()-4),"")</f>
        <v/>
      </c>
      <c r="P56">
        <f>IFERROR(INDEX(Premissas!$E$3:$E$5,ROW()-4),"")</f>
        <v/>
      </c>
      <c r="Q56">
        <f>IFERROR(INDEX(Premissas!$F$3:$F$6,ROW()-4),"")</f>
        <v/>
      </c>
      <c r="R56">
        <f>IFERROR(INDEX(Premissas!$G$3:$G$6,ROW()-4),"")</f>
        <v/>
      </c>
      <c r="S56">
        <f>IFERROR(INDEX(Premissas!$H$3:$H$7,ROW()-4),"")</f>
        <v/>
      </c>
    </row>
    <row r="57" ht="23" customHeight="1">
      <c r="A57" s="13" t="n"/>
      <c r="B57" s="13" t="n"/>
      <c r="C57" s="13" t="n"/>
      <c r="D57" s="13" t="n"/>
      <c r="E57" s="13" t="n"/>
      <c r="F57" s="14" t="n"/>
      <c r="G57" s="13" t="n"/>
      <c r="H57" s="13" t="n"/>
      <c r="I57" s="13" t="n"/>
      <c r="J57" s="13" t="n"/>
      <c r="K57" s="8">
        <f>IF($B57="","",COUNTBLANK($D57:$J57)+IF($G57="Pendente",1,0)+IF($I57="Revisar",1,0))</f>
        <v/>
      </c>
      <c r="L57" s="15">
        <f>IF($B57="","",IFERROR(EDATE($F57,Premissas!$B$3),""))</f>
        <v/>
      </c>
      <c r="M57" s="16">
        <f>IF($B57="","",IF($K57&gt;0,"Conferir dados",IF(AND($L57&lt;&gt;"",$L57&lt;TODAY()),"Revisão vencida",IF($I57="Atualizado","Em dia",IF(TODAY()&gt;Premissas!$B$4,"Prazo da campanha vencido","Acompanhar")))))</f>
        <v/>
      </c>
      <c r="O57">
        <f>IFERROR(INDEX(Premissas!$D$3:$D$8,ROW()-4),"")</f>
        <v/>
      </c>
      <c r="P57">
        <f>IFERROR(INDEX(Premissas!$E$3:$E$5,ROW()-4),"")</f>
        <v/>
      </c>
      <c r="Q57">
        <f>IFERROR(INDEX(Premissas!$F$3:$F$6,ROW()-4),"")</f>
        <v/>
      </c>
      <c r="R57">
        <f>IFERROR(INDEX(Premissas!$G$3:$G$6,ROW()-4),"")</f>
        <v/>
      </c>
      <c r="S57">
        <f>IFERROR(INDEX(Premissas!$H$3:$H$7,ROW()-4),"")</f>
        <v/>
      </c>
    </row>
    <row r="58" ht="23" customHeight="1">
      <c r="A58" s="13" t="n"/>
      <c r="B58" s="13" t="n"/>
      <c r="C58" s="13" t="n"/>
      <c r="D58" s="13" t="n"/>
      <c r="E58" s="13" t="n"/>
      <c r="F58" s="14" t="n"/>
      <c r="G58" s="13" t="n"/>
      <c r="H58" s="13" t="n"/>
      <c r="I58" s="13" t="n"/>
      <c r="J58" s="13" t="n"/>
      <c r="K58" s="5">
        <f>IF($B58="","",COUNTBLANK($D58:$J58)+IF($G58="Pendente",1,0)+IF($I58="Revisar",1,0))</f>
        <v/>
      </c>
      <c r="L58" s="17">
        <f>IF($B58="","",IFERROR(EDATE($F58,Premissas!$B$3),""))</f>
        <v/>
      </c>
      <c r="M58" s="11">
        <f>IF($B58="","",IF($K58&gt;0,"Conferir dados",IF(AND($L58&lt;&gt;"",$L58&lt;TODAY()),"Revisão vencida",IF($I58="Atualizado","Em dia",IF(TODAY()&gt;Premissas!$B$4,"Prazo da campanha vencido","Acompanhar")))))</f>
        <v/>
      </c>
      <c r="O58">
        <f>IFERROR(INDEX(Premissas!$D$3:$D$8,ROW()-4),"")</f>
        <v/>
      </c>
      <c r="P58">
        <f>IFERROR(INDEX(Premissas!$E$3:$E$5,ROW()-4),"")</f>
        <v/>
      </c>
      <c r="Q58">
        <f>IFERROR(INDEX(Premissas!$F$3:$F$6,ROW()-4),"")</f>
        <v/>
      </c>
      <c r="R58">
        <f>IFERROR(INDEX(Premissas!$G$3:$G$6,ROW()-4),"")</f>
        <v/>
      </c>
      <c r="S58">
        <f>IFERROR(INDEX(Premissas!$H$3:$H$7,ROW()-4),"")</f>
        <v/>
      </c>
    </row>
    <row r="59" ht="23" customHeight="1">
      <c r="A59" s="13" t="n"/>
      <c r="B59" s="13" t="n"/>
      <c r="C59" s="13" t="n"/>
      <c r="D59" s="13" t="n"/>
      <c r="E59" s="13" t="n"/>
      <c r="F59" s="14" t="n"/>
      <c r="G59" s="13" t="n"/>
      <c r="H59" s="13" t="n"/>
      <c r="I59" s="13" t="n"/>
      <c r="J59" s="13" t="n"/>
      <c r="K59" s="8">
        <f>IF($B59="","",COUNTBLANK($D59:$J59)+IF($G59="Pendente",1,0)+IF($I59="Revisar",1,0))</f>
        <v/>
      </c>
      <c r="L59" s="15">
        <f>IF($B59="","",IFERROR(EDATE($F59,Premissas!$B$3),""))</f>
        <v/>
      </c>
      <c r="M59" s="16">
        <f>IF($B59="","",IF($K59&gt;0,"Conferir dados",IF(AND($L59&lt;&gt;"",$L59&lt;TODAY()),"Revisão vencida",IF($I59="Atualizado","Em dia",IF(TODAY()&gt;Premissas!$B$4,"Prazo da campanha vencido","Acompanhar")))))</f>
        <v/>
      </c>
      <c r="O59">
        <f>IFERROR(INDEX(Premissas!$D$3:$D$8,ROW()-4),"")</f>
        <v/>
      </c>
      <c r="P59">
        <f>IFERROR(INDEX(Premissas!$E$3:$E$5,ROW()-4),"")</f>
        <v/>
      </c>
      <c r="Q59">
        <f>IFERROR(INDEX(Premissas!$F$3:$F$6,ROW()-4),"")</f>
        <v/>
      </c>
      <c r="R59">
        <f>IFERROR(INDEX(Premissas!$G$3:$G$6,ROW()-4),"")</f>
        <v/>
      </c>
      <c r="S59">
        <f>IFERROR(INDEX(Premissas!$H$3:$H$7,ROW()-4),"")</f>
        <v/>
      </c>
    </row>
    <row r="60" ht="23" customHeight="1">
      <c r="A60" s="13" t="n"/>
      <c r="B60" s="13" t="n"/>
      <c r="C60" s="13" t="n"/>
      <c r="D60" s="13" t="n"/>
      <c r="E60" s="13" t="n"/>
      <c r="F60" s="14" t="n"/>
      <c r="G60" s="13" t="n"/>
      <c r="H60" s="13" t="n"/>
      <c r="I60" s="13" t="n"/>
      <c r="J60" s="13" t="n"/>
      <c r="K60" s="5">
        <f>IF($B60="","",COUNTBLANK($D60:$J60)+IF($G60="Pendente",1,0)+IF($I60="Revisar",1,0))</f>
        <v/>
      </c>
      <c r="L60" s="17">
        <f>IF($B60="","",IFERROR(EDATE($F60,Premissas!$B$3),""))</f>
        <v/>
      </c>
      <c r="M60" s="11">
        <f>IF($B60="","",IF($K60&gt;0,"Conferir dados",IF(AND($L60&lt;&gt;"",$L60&lt;TODAY()),"Revisão vencida",IF($I60="Atualizado","Em dia",IF(TODAY()&gt;Premissas!$B$4,"Prazo da campanha vencido","Acompanhar")))))</f>
        <v/>
      </c>
      <c r="O60">
        <f>IFERROR(INDEX(Premissas!$D$3:$D$8,ROW()-4),"")</f>
        <v/>
      </c>
      <c r="P60">
        <f>IFERROR(INDEX(Premissas!$E$3:$E$5,ROW()-4),"")</f>
        <v/>
      </c>
      <c r="Q60">
        <f>IFERROR(INDEX(Premissas!$F$3:$F$6,ROW()-4),"")</f>
        <v/>
      </c>
      <c r="R60">
        <f>IFERROR(INDEX(Premissas!$G$3:$G$6,ROW()-4),"")</f>
        <v/>
      </c>
      <c r="S60">
        <f>IFERROR(INDEX(Premissas!$H$3:$H$7,ROW()-4),"")</f>
        <v/>
      </c>
    </row>
    <row r="61" ht="23" customHeight="1">
      <c r="A61" s="13" t="n"/>
      <c r="B61" s="13" t="n"/>
      <c r="C61" s="13" t="n"/>
      <c r="D61" s="13" t="n"/>
      <c r="E61" s="13" t="n"/>
      <c r="F61" s="14" t="n"/>
      <c r="G61" s="13" t="n"/>
      <c r="H61" s="13" t="n"/>
      <c r="I61" s="13" t="n"/>
      <c r="J61" s="13" t="n"/>
      <c r="K61" s="8">
        <f>IF($B61="","",COUNTBLANK($D61:$J61)+IF($G61="Pendente",1,0)+IF($I61="Revisar",1,0))</f>
        <v/>
      </c>
      <c r="L61" s="15">
        <f>IF($B61="","",IFERROR(EDATE($F61,Premissas!$B$3),""))</f>
        <v/>
      </c>
      <c r="M61" s="16">
        <f>IF($B61="","",IF($K61&gt;0,"Conferir dados",IF(AND($L61&lt;&gt;"",$L61&lt;TODAY()),"Revisão vencida",IF($I61="Atualizado","Em dia",IF(TODAY()&gt;Premissas!$B$4,"Prazo da campanha vencido","Acompanhar")))))</f>
        <v/>
      </c>
      <c r="O61">
        <f>IFERROR(INDEX(Premissas!$D$3:$D$8,ROW()-4),"")</f>
        <v/>
      </c>
      <c r="P61">
        <f>IFERROR(INDEX(Premissas!$E$3:$E$5,ROW()-4),"")</f>
        <v/>
      </c>
      <c r="Q61">
        <f>IFERROR(INDEX(Premissas!$F$3:$F$6,ROW()-4),"")</f>
        <v/>
      </c>
      <c r="R61">
        <f>IFERROR(INDEX(Premissas!$G$3:$G$6,ROW()-4),"")</f>
        <v/>
      </c>
      <c r="S61">
        <f>IFERROR(INDEX(Premissas!$H$3:$H$7,ROW()-4),"")</f>
        <v/>
      </c>
    </row>
    <row r="62" ht="23" customHeight="1">
      <c r="A62" s="13" t="n"/>
      <c r="B62" s="13" t="n"/>
      <c r="C62" s="13" t="n"/>
      <c r="D62" s="13" t="n"/>
      <c r="E62" s="13" t="n"/>
      <c r="F62" s="14" t="n"/>
      <c r="G62" s="13" t="n"/>
      <c r="H62" s="13" t="n"/>
      <c r="I62" s="13" t="n"/>
      <c r="J62" s="13" t="n"/>
      <c r="K62" s="5">
        <f>IF($B62="","",COUNTBLANK($D62:$J62)+IF($G62="Pendente",1,0)+IF($I62="Revisar",1,0))</f>
        <v/>
      </c>
      <c r="L62" s="17">
        <f>IF($B62="","",IFERROR(EDATE($F62,Premissas!$B$3),""))</f>
        <v/>
      </c>
      <c r="M62" s="11">
        <f>IF($B62="","",IF($K62&gt;0,"Conferir dados",IF(AND($L62&lt;&gt;"",$L62&lt;TODAY()),"Revisão vencida",IF($I62="Atualizado","Em dia",IF(TODAY()&gt;Premissas!$B$4,"Prazo da campanha vencido","Acompanhar")))))</f>
        <v/>
      </c>
      <c r="O62">
        <f>IFERROR(INDEX(Premissas!$D$3:$D$8,ROW()-4),"")</f>
        <v/>
      </c>
      <c r="P62">
        <f>IFERROR(INDEX(Premissas!$E$3:$E$5,ROW()-4),"")</f>
        <v/>
      </c>
      <c r="Q62">
        <f>IFERROR(INDEX(Premissas!$F$3:$F$6,ROW()-4),"")</f>
        <v/>
      </c>
      <c r="R62">
        <f>IFERROR(INDEX(Premissas!$G$3:$G$6,ROW()-4),"")</f>
        <v/>
      </c>
      <c r="S62">
        <f>IFERROR(INDEX(Premissas!$H$3:$H$7,ROW()-4),"")</f>
        <v/>
      </c>
    </row>
    <row r="63" ht="23" customHeight="1">
      <c r="A63" s="13" t="n"/>
      <c r="B63" s="13" t="n"/>
      <c r="C63" s="13" t="n"/>
      <c r="D63" s="13" t="n"/>
      <c r="E63" s="13" t="n"/>
      <c r="F63" s="14" t="n"/>
      <c r="G63" s="13" t="n"/>
      <c r="H63" s="13" t="n"/>
      <c r="I63" s="13" t="n"/>
      <c r="J63" s="13" t="n"/>
      <c r="K63" s="8">
        <f>IF($B63="","",COUNTBLANK($D63:$J63)+IF($G63="Pendente",1,0)+IF($I63="Revisar",1,0))</f>
        <v/>
      </c>
      <c r="L63" s="15">
        <f>IF($B63="","",IFERROR(EDATE($F63,Premissas!$B$3),""))</f>
        <v/>
      </c>
      <c r="M63" s="16">
        <f>IF($B63="","",IF($K63&gt;0,"Conferir dados",IF(AND($L63&lt;&gt;"",$L63&lt;TODAY()),"Revisão vencida",IF($I63="Atualizado","Em dia",IF(TODAY()&gt;Premissas!$B$4,"Prazo da campanha vencido","Acompanhar")))))</f>
        <v/>
      </c>
      <c r="O63">
        <f>IFERROR(INDEX(Premissas!$D$3:$D$8,ROW()-4),"")</f>
        <v/>
      </c>
      <c r="P63">
        <f>IFERROR(INDEX(Premissas!$E$3:$E$5,ROW()-4),"")</f>
        <v/>
      </c>
      <c r="Q63">
        <f>IFERROR(INDEX(Premissas!$F$3:$F$6,ROW()-4),"")</f>
        <v/>
      </c>
      <c r="R63">
        <f>IFERROR(INDEX(Premissas!$G$3:$G$6,ROW()-4),"")</f>
        <v/>
      </c>
      <c r="S63">
        <f>IFERROR(INDEX(Premissas!$H$3:$H$7,ROW()-4),"")</f>
        <v/>
      </c>
    </row>
    <row r="64" ht="23" customHeight="1">
      <c r="A64" s="13" t="n"/>
      <c r="B64" s="13" t="n"/>
      <c r="C64" s="13" t="n"/>
      <c r="D64" s="13" t="n"/>
      <c r="E64" s="13" t="n"/>
      <c r="F64" s="14" t="n"/>
      <c r="G64" s="13" t="n"/>
      <c r="H64" s="13" t="n"/>
      <c r="I64" s="13" t="n"/>
      <c r="J64" s="13" t="n"/>
      <c r="K64" s="5">
        <f>IF($B64="","",COUNTBLANK($D64:$J64)+IF($G64="Pendente",1,0)+IF($I64="Revisar",1,0))</f>
        <v/>
      </c>
      <c r="L64" s="17">
        <f>IF($B64="","",IFERROR(EDATE($F64,Premissas!$B$3),""))</f>
        <v/>
      </c>
      <c r="M64" s="11">
        <f>IF($B64="","",IF($K64&gt;0,"Conferir dados",IF(AND($L64&lt;&gt;"",$L64&lt;TODAY()),"Revisão vencida",IF($I64="Atualizado","Em dia",IF(TODAY()&gt;Premissas!$B$4,"Prazo da campanha vencido","Acompanhar")))))</f>
        <v/>
      </c>
      <c r="O64">
        <f>IFERROR(INDEX(Premissas!$D$3:$D$8,ROW()-4),"")</f>
        <v/>
      </c>
      <c r="P64">
        <f>IFERROR(INDEX(Premissas!$E$3:$E$5,ROW()-4),"")</f>
        <v/>
      </c>
      <c r="Q64">
        <f>IFERROR(INDEX(Premissas!$F$3:$F$6,ROW()-4),"")</f>
        <v/>
      </c>
      <c r="R64">
        <f>IFERROR(INDEX(Premissas!$G$3:$G$6,ROW()-4),"")</f>
        <v/>
      </c>
      <c r="S64">
        <f>IFERROR(INDEX(Premissas!$H$3:$H$7,ROW()-4),"")</f>
        <v/>
      </c>
    </row>
    <row r="65" ht="23" customHeight="1">
      <c r="A65" s="13" t="n"/>
      <c r="B65" s="13" t="n"/>
      <c r="C65" s="13" t="n"/>
      <c r="D65" s="13" t="n"/>
      <c r="E65" s="13" t="n"/>
      <c r="F65" s="14" t="n"/>
      <c r="G65" s="13" t="n"/>
      <c r="H65" s="13" t="n"/>
      <c r="I65" s="13" t="n"/>
      <c r="J65" s="13" t="n"/>
      <c r="K65" s="8">
        <f>IF($B65="","",COUNTBLANK($D65:$J65)+IF($G65="Pendente",1,0)+IF($I65="Revisar",1,0))</f>
        <v/>
      </c>
      <c r="L65" s="15">
        <f>IF($B65="","",IFERROR(EDATE($F65,Premissas!$B$3),""))</f>
        <v/>
      </c>
      <c r="M65" s="16">
        <f>IF($B65="","",IF($K65&gt;0,"Conferir dados",IF(AND($L65&lt;&gt;"",$L65&lt;TODAY()),"Revisão vencida",IF($I65="Atualizado","Em dia",IF(TODAY()&gt;Premissas!$B$4,"Prazo da campanha vencido","Acompanhar")))))</f>
        <v/>
      </c>
      <c r="O65">
        <f>IFERROR(INDEX(Premissas!$D$3:$D$8,ROW()-4),"")</f>
        <v/>
      </c>
      <c r="P65">
        <f>IFERROR(INDEX(Premissas!$E$3:$E$5,ROW()-4),"")</f>
        <v/>
      </c>
      <c r="Q65">
        <f>IFERROR(INDEX(Premissas!$F$3:$F$6,ROW()-4),"")</f>
        <v/>
      </c>
      <c r="R65">
        <f>IFERROR(INDEX(Premissas!$G$3:$G$6,ROW()-4),"")</f>
        <v/>
      </c>
      <c r="S65">
        <f>IFERROR(INDEX(Premissas!$H$3:$H$7,ROW()-4),"")</f>
        <v/>
      </c>
    </row>
    <row r="66" ht="23" customHeight="1">
      <c r="A66" s="13" t="n"/>
      <c r="B66" s="13" t="n"/>
      <c r="C66" s="13" t="n"/>
      <c r="D66" s="13" t="n"/>
      <c r="E66" s="13" t="n"/>
      <c r="F66" s="14" t="n"/>
      <c r="G66" s="13" t="n"/>
      <c r="H66" s="13" t="n"/>
      <c r="I66" s="13" t="n"/>
      <c r="J66" s="13" t="n"/>
      <c r="K66" s="5">
        <f>IF($B66="","",COUNTBLANK($D66:$J66)+IF($G66="Pendente",1,0)+IF($I66="Revisar",1,0))</f>
        <v/>
      </c>
      <c r="L66" s="17">
        <f>IF($B66="","",IFERROR(EDATE($F66,Premissas!$B$3),""))</f>
        <v/>
      </c>
      <c r="M66" s="11">
        <f>IF($B66="","",IF($K66&gt;0,"Conferir dados",IF(AND($L66&lt;&gt;"",$L66&lt;TODAY()),"Revisão vencida",IF($I66="Atualizado","Em dia",IF(TODAY()&gt;Premissas!$B$4,"Prazo da campanha vencido","Acompanhar")))))</f>
        <v/>
      </c>
      <c r="O66">
        <f>IFERROR(INDEX(Premissas!$D$3:$D$8,ROW()-4),"")</f>
        <v/>
      </c>
      <c r="P66">
        <f>IFERROR(INDEX(Premissas!$E$3:$E$5,ROW()-4),"")</f>
        <v/>
      </c>
      <c r="Q66">
        <f>IFERROR(INDEX(Premissas!$F$3:$F$6,ROW()-4),"")</f>
        <v/>
      </c>
      <c r="R66">
        <f>IFERROR(INDEX(Premissas!$G$3:$G$6,ROW()-4),"")</f>
        <v/>
      </c>
      <c r="S66">
        <f>IFERROR(INDEX(Premissas!$H$3:$H$7,ROW()-4),"")</f>
        <v/>
      </c>
    </row>
    <row r="67" ht="23" customHeight="1">
      <c r="A67" s="13" t="n"/>
      <c r="B67" s="13" t="n"/>
      <c r="C67" s="13" t="n"/>
      <c r="D67" s="13" t="n"/>
      <c r="E67" s="13" t="n"/>
      <c r="F67" s="14" t="n"/>
      <c r="G67" s="13" t="n"/>
      <c r="H67" s="13" t="n"/>
      <c r="I67" s="13" t="n"/>
      <c r="J67" s="13" t="n"/>
      <c r="K67" s="8">
        <f>IF($B67="","",COUNTBLANK($D67:$J67)+IF($G67="Pendente",1,0)+IF($I67="Revisar",1,0))</f>
        <v/>
      </c>
      <c r="L67" s="15">
        <f>IF($B67="","",IFERROR(EDATE($F67,Premissas!$B$3),""))</f>
        <v/>
      </c>
      <c r="M67" s="16">
        <f>IF($B67="","",IF($K67&gt;0,"Conferir dados",IF(AND($L67&lt;&gt;"",$L67&lt;TODAY()),"Revisão vencida",IF($I67="Atualizado","Em dia",IF(TODAY()&gt;Premissas!$B$4,"Prazo da campanha vencido","Acompanhar")))))</f>
        <v/>
      </c>
      <c r="O67">
        <f>IFERROR(INDEX(Premissas!$D$3:$D$8,ROW()-4),"")</f>
        <v/>
      </c>
      <c r="P67">
        <f>IFERROR(INDEX(Premissas!$E$3:$E$5,ROW()-4),"")</f>
        <v/>
      </c>
      <c r="Q67">
        <f>IFERROR(INDEX(Premissas!$F$3:$F$6,ROW()-4),"")</f>
        <v/>
      </c>
      <c r="R67">
        <f>IFERROR(INDEX(Premissas!$G$3:$G$6,ROW()-4),"")</f>
        <v/>
      </c>
      <c r="S67">
        <f>IFERROR(INDEX(Premissas!$H$3:$H$7,ROW()-4),"")</f>
        <v/>
      </c>
    </row>
    <row r="68" ht="23" customHeight="1">
      <c r="A68" s="13" t="n"/>
      <c r="B68" s="13" t="n"/>
      <c r="C68" s="13" t="n"/>
      <c r="D68" s="13" t="n"/>
      <c r="E68" s="13" t="n"/>
      <c r="F68" s="14" t="n"/>
      <c r="G68" s="13" t="n"/>
      <c r="H68" s="13" t="n"/>
      <c r="I68" s="13" t="n"/>
      <c r="J68" s="13" t="n"/>
      <c r="K68" s="5">
        <f>IF($B68="","",COUNTBLANK($D68:$J68)+IF($G68="Pendente",1,0)+IF($I68="Revisar",1,0))</f>
        <v/>
      </c>
      <c r="L68" s="17">
        <f>IF($B68="","",IFERROR(EDATE($F68,Premissas!$B$3),""))</f>
        <v/>
      </c>
      <c r="M68" s="11">
        <f>IF($B68="","",IF($K68&gt;0,"Conferir dados",IF(AND($L68&lt;&gt;"",$L68&lt;TODAY()),"Revisão vencida",IF($I68="Atualizado","Em dia",IF(TODAY()&gt;Premissas!$B$4,"Prazo da campanha vencido","Acompanhar")))))</f>
        <v/>
      </c>
      <c r="O68">
        <f>IFERROR(INDEX(Premissas!$D$3:$D$8,ROW()-4),"")</f>
        <v/>
      </c>
      <c r="P68">
        <f>IFERROR(INDEX(Premissas!$E$3:$E$5,ROW()-4),"")</f>
        <v/>
      </c>
      <c r="Q68">
        <f>IFERROR(INDEX(Premissas!$F$3:$F$6,ROW()-4),"")</f>
        <v/>
      </c>
      <c r="R68">
        <f>IFERROR(INDEX(Premissas!$G$3:$G$6,ROW()-4),"")</f>
        <v/>
      </c>
      <c r="S68">
        <f>IFERROR(INDEX(Premissas!$H$3:$H$7,ROW()-4),"")</f>
        <v/>
      </c>
    </row>
    <row r="69" ht="23" customHeight="1">
      <c r="A69" s="13" t="n"/>
      <c r="B69" s="13" t="n"/>
      <c r="C69" s="13" t="n"/>
      <c r="D69" s="13" t="n"/>
      <c r="E69" s="13" t="n"/>
      <c r="F69" s="14" t="n"/>
      <c r="G69" s="13" t="n"/>
      <c r="H69" s="13" t="n"/>
      <c r="I69" s="13" t="n"/>
      <c r="J69" s="13" t="n"/>
      <c r="K69" s="8">
        <f>IF($B69="","",COUNTBLANK($D69:$J69)+IF($G69="Pendente",1,0)+IF($I69="Revisar",1,0))</f>
        <v/>
      </c>
      <c r="L69" s="15">
        <f>IF($B69="","",IFERROR(EDATE($F69,Premissas!$B$3),""))</f>
        <v/>
      </c>
      <c r="M69" s="16">
        <f>IF($B69="","",IF($K69&gt;0,"Conferir dados",IF(AND($L69&lt;&gt;"",$L69&lt;TODAY()),"Revisão vencida",IF($I69="Atualizado","Em dia",IF(TODAY()&gt;Premissas!$B$4,"Prazo da campanha vencido","Acompanhar")))))</f>
        <v/>
      </c>
      <c r="O69">
        <f>IFERROR(INDEX(Premissas!$D$3:$D$8,ROW()-4),"")</f>
        <v/>
      </c>
      <c r="P69">
        <f>IFERROR(INDEX(Premissas!$E$3:$E$5,ROW()-4),"")</f>
        <v/>
      </c>
      <c r="Q69">
        <f>IFERROR(INDEX(Premissas!$F$3:$F$6,ROW()-4),"")</f>
        <v/>
      </c>
      <c r="R69">
        <f>IFERROR(INDEX(Premissas!$G$3:$G$6,ROW()-4),"")</f>
        <v/>
      </c>
      <c r="S69">
        <f>IFERROR(INDEX(Premissas!$H$3:$H$7,ROW()-4),"")</f>
        <v/>
      </c>
    </row>
    <row r="70" ht="23" customHeight="1">
      <c r="A70" s="13" t="n"/>
      <c r="B70" s="13" t="n"/>
      <c r="C70" s="13" t="n"/>
      <c r="D70" s="13" t="n"/>
      <c r="E70" s="13" t="n"/>
      <c r="F70" s="14" t="n"/>
      <c r="G70" s="13" t="n"/>
      <c r="H70" s="13" t="n"/>
      <c r="I70" s="13" t="n"/>
      <c r="J70" s="13" t="n"/>
      <c r="K70" s="5">
        <f>IF($B70="","",COUNTBLANK($D70:$J70)+IF($G70="Pendente",1,0)+IF($I70="Revisar",1,0))</f>
        <v/>
      </c>
      <c r="L70" s="17">
        <f>IF($B70="","",IFERROR(EDATE($F70,Premissas!$B$3),""))</f>
        <v/>
      </c>
      <c r="M70" s="11">
        <f>IF($B70="","",IF($K70&gt;0,"Conferir dados",IF(AND($L70&lt;&gt;"",$L70&lt;TODAY()),"Revisão vencida",IF($I70="Atualizado","Em dia",IF(TODAY()&gt;Premissas!$B$4,"Prazo da campanha vencido","Acompanhar")))))</f>
        <v/>
      </c>
      <c r="O70">
        <f>IFERROR(INDEX(Premissas!$D$3:$D$8,ROW()-4),"")</f>
        <v/>
      </c>
      <c r="P70">
        <f>IFERROR(INDEX(Premissas!$E$3:$E$5,ROW()-4),"")</f>
        <v/>
      </c>
      <c r="Q70">
        <f>IFERROR(INDEX(Premissas!$F$3:$F$6,ROW()-4),"")</f>
        <v/>
      </c>
      <c r="R70">
        <f>IFERROR(INDEX(Premissas!$G$3:$G$6,ROW()-4),"")</f>
        <v/>
      </c>
      <c r="S70">
        <f>IFERROR(INDEX(Premissas!$H$3:$H$7,ROW()-4),"")</f>
        <v/>
      </c>
    </row>
    <row r="71" ht="23" customHeight="1">
      <c r="A71" s="13" t="n"/>
      <c r="B71" s="13" t="n"/>
      <c r="C71" s="13" t="n"/>
      <c r="D71" s="13" t="n"/>
      <c r="E71" s="13" t="n"/>
      <c r="F71" s="14" t="n"/>
      <c r="G71" s="13" t="n"/>
      <c r="H71" s="13" t="n"/>
      <c r="I71" s="13" t="n"/>
      <c r="J71" s="13" t="n"/>
      <c r="K71" s="8">
        <f>IF($B71="","",COUNTBLANK($D71:$J71)+IF($G71="Pendente",1,0)+IF($I71="Revisar",1,0))</f>
        <v/>
      </c>
      <c r="L71" s="15">
        <f>IF($B71="","",IFERROR(EDATE($F71,Premissas!$B$3),""))</f>
        <v/>
      </c>
      <c r="M71" s="16">
        <f>IF($B71="","",IF($K71&gt;0,"Conferir dados",IF(AND($L71&lt;&gt;"",$L71&lt;TODAY()),"Revisão vencida",IF($I71="Atualizado","Em dia",IF(TODAY()&gt;Premissas!$B$4,"Prazo da campanha vencido","Acompanhar")))))</f>
        <v/>
      </c>
      <c r="O71">
        <f>IFERROR(INDEX(Premissas!$D$3:$D$8,ROW()-4),"")</f>
        <v/>
      </c>
      <c r="P71">
        <f>IFERROR(INDEX(Premissas!$E$3:$E$5,ROW()-4),"")</f>
        <v/>
      </c>
      <c r="Q71">
        <f>IFERROR(INDEX(Premissas!$F$3:$F$6,ROW()-4),"")</f>
        <v/>
      </c>
      <c r="R71">
        <f>IFERROR(INDEX(Premissas!$G$3:$G$6,ROW()-4),"")</f>
        <v/>
      </c>
      <c r="S71">
        <f>IFERROR(INDEX(Premissas!$H$3:$H$7,ROW()-4),"")</f>
        <v/>
      </c>
    </row>
    <row r="72" ht="23" customHeight="1">
      <c r="A72" s="13" t="n"/>
      <c r="B72" s="13" t="n"/>
      <c r="C72" s="13" t="n"/>
      <c r="D72" s="13" t="n"/>
      <c r="E72" s="13" t="n"/>
      <c r="F72" s="14" t="n"/>
      <c r="G72" s="13" t="n"/>
      <c r="H72" s="13" t="n"/>
      <c r="I72" s="13" t="n"/>
      <c r="J72" s="13" t="n"/>
      <c r="K72" s="5">
        <f>IF($B72="","",COUNTBLANK($D72:$J72)+IF($G72="Pendente",1,0)+IF($I72="Revisar",1,0))</f>
        <v/>
      </c>
      <c r="L72" s="17">
        <f>IF($B72="","",IFERROR(EDATE($F72,Premissas!$B$3),""))</f>
        <v/>
      </c>
      <c r="M72" s="11">
        <f>IF($B72="","",IF($K72&gt;0,"Conferir dados",IF(AND($L72&lt;&gt;"",$L72&lt;TODAY()),"Revisão vencida",IF($I72="Atualizado","Em dia",IF(TODAY()&gt;Premissas!$B$4,"Prazo da campanha vencido","Acompanhar")))))</f>
        <v/>
      </c>
      <c r="O72">
        <f>IFERROR(INDEX(Premissas!$D$3:$D$8,ROW()-4),"")</f>
        <v/>
      </c>
      <c r="P72">
        <f>IFERROR(INDEX(Premissas!$E$3:$E$5,ROW()-4),"")</f>
        <v/>
      </c>
      <c r="Q72">
        <f>IFERROR(INDEX(Premissas!$F$3:$F$6,ROW()-4),"")</f>
        <v/>
      </c>
      <c r="R72">
        <f>IFERROR(INDEX(Premissas!$G$3:$G$6,ROW()-4),"")</f>
        <v/>
      </c>
      <c r="S72">
        <f>IFERROR(INDEX(Premissas!$H$3:$H$7,ROW()-4),"")</f>
        <v/>
      </c>
    </row>
    <row r="73" ht="23" customHeight="1">
      <c r="A73" s="13" t="n"/>
      <c r="B73" s="13" t="n"/>
      <c r="C73" s="13" t="n"/>
      <c r="D73" s="13" t="n"/>
      <c r="E73" s="13" t="n"/>
      <c r="F73" s="14" t="n"/>
      <c r="G73" s="13" t="n"/>
      <c r="H73" s="13" t="n"/>
      <c r="I73" s="13" t="n"/>
      <c r="J73" s="13" t="n"/>
      <c r="K73" s="8">
        <f>IF($B73="","",COUNTBLANK($D73:$J73)+IF($G73="Pendente",1,0)+IF($I73="Revisar",1,0))</f>
        <v/>
      </c>
      <c r="L73" s="15">
        <f>IF($B73="","",IFERROR(EDATE($F73,Premissas!$B$3),""))</f>
        <v/>
      </c>
      <c r="M73" s="16">
        <f>IF($B73="","",IF($K73&gt;0,"Conferir dados",IF(AND($L73&lt;&gt;"",$L73&lt;TODAY()),"Revisão vencida",IF($I73="Atualizado","Em dia",IF(TODAY()&gt;Premissas!$B$4,"Prazo da campanha vencido","Acompanhar")))))</f>
        <v/>
      </c>
      <c r="O73">
        <f>IFERROR(INDEX(Premissas!$D$3:$D$8,ROW()-4),"")</f>
        <v/>
      </c>
      <c r="P73">
        <f>IFERROR(INDEX(Premissas!$E$3:$E$5,ROW()-4),"")</f>
        <v/>
      </c>
      <c r="Q73">
        <f>IFERROR(INDEX(Premissas!$F$3:$F$6,ROW()-4),"")</f>
        <v/>
      </c>
      <c r="R73">
        <f>IFERROR(INDEX(Premissas!$G$3:$G$6,ROW()-4),"")</f>
        <v/>
      </c>
      <c r="S73">
        <f>IFERROR(INDEX(Premissas!$H$3:$H$7,ROW()-4),"")</f>
        <v/>
      </c>
    </row>
    <row r="74" ht="23" customHeight="1">
      <c r="A74" s="13" t="n"/>
      <c r="B74" s="13" t="n"/>
      <c r="C74" s="13" t="n"/>
      <c r="D74" s="13" t="n"/>
      <c r="E74" s="13" t="n"/>
      <c r="F74" s="14" t="n"/>
      <c r="G74" s="13" t="n"/>
      <c r="H74" s="13" t="n"/>
      <c r="I74" s="13" t="n"/>
      <c r="J74" s="13" t="n"/>
      <c r="K74" s="5">
        <f>IF($B74="","",COUNTBLANK($D74:$J74)+IF($G74="Pendente",1,0)+IF($I74="Revisar",1,0))</f>
        <v/>
      </c>
      <c r="L74" s="17">
        <f>IF($B74="","",IFERROR(EDATE($F74,Premissas!$B$3),""))</f>
        <v/>
      </c>
      <c r="M74" s="11">
        <f>IF($B74="","",IF($K74&gt;0,"Conferir dados",IF(AND($L74&lt;&gt;"",$L74&lt;TODAY()),"Revisão vencida",IF($I74="Atualizado","Em dia",IF(TODAY()&gt;Premissas!$B$4,"Prazo da campanha vencido","Acompanhar")))))</f>
        <v/>
      </c>
      <c r="O74">
        <f>IFERROR(INDEX(Premissas!$D$3:$D$8,ROW()-4),"")</f>
        <v/>
      </c>
      <c r="P74">
        <f>IFERROR(INDEX(Premissas!$E$3:$E$5,ROW()-4),"")</f>
        <v/>
      </c>
      <c r="Q74">
        <f>IFERROR(INDEX(Premissas!$F$3:$F$6,ROW()-4),"")</f>
        <v/>
      </c>
      <c r="R74">
        <f>IFERROR(INDEX(Premissas!$G$3:$G$6,ROW()-4),"")</f>
        <v/>
      </c>
      <c r="S74">
        <f>IFERROR(INDEX(Premissas!$H$3:$H$7,ROW()-4),"")</f>
        <v/>
      </c>
    </row>
    <row r="75" ht="23" customHeight="1">
      <c r="A75" s="13" t="n"/>
      <c r="B75" s="13" t="n"/>
      <c r="C75" s="13" t="n"/>
      <c r="D75" s="13" t="n"/>
      <c r="E75" s="13" t="n"/>
      <c r="F75" s="14" t="n"/>
      <c r="G75" s="13" t="n"/>
      <c r="H75" s="13" t="n"/>
      <c r="I75" s="13" t="n"/>
      <c r="J75" s="13" t="n"/>
      <c r="K75" s="8">
        <f>IF($B75="","",COUNTBLANK($D75:$J75)+IF($G75="Pendente",1,0)+IF($I75="Revisar",1,0))</f>
        <v/>
      </c>
      <c r="L75" s="15">
        <f>IF($B75="","",IFERROR(EDATE($F75,Premissas!$B$3),""))</f>
        <v/>
      </c>
      <c r="M75" s="16">
        <f>IF($B75="","",IF($K75&gt;0,"Conferir dados",IF(AND($L75&lt;&gt;"",$L75&lt;TODAY()),"Revisão vencida",IF($I75="Atualizado","Em dia",IF(TODAY()&gt;Premissas!$B$4,"Prazo da campanha vencido","Acompanhar")))))</f>
        <v/>
      </c>
      <c r="O75">
        <f>IFERROR(INDEX(Premissas!$D$3:$D$8,ROW()-4),"")</f>
        <v/>
      </c>
      <c r="P75">
        <f>IFERROR(INDEX(Premissas!$E$3:$E$5,ROW()-4),"")</f>
        <v/>
      </c>
      <c r="Q75">
        <f>IFERROR(INDEX(Premissas!$F$3:$F$6,ROW()-4),"")</f>
        <v/>
      </c>
      <c r="R75">
        <f>IFERROR(INDEX(Premissas!$G$3:$G$6,ROW()-4),"")</f>
        <v/>
      </c>
      <c r="S75">
        <f>IFERROR(INDEX(Premissas!$H$3:$H$7,ROW()-4),"")</f>
        <v/>
      </c>
    </row>
    <row r="76" ht="23" customHeight="1">
      <c r="A76" s="13" t="n"/>
      <c r="B76" s="13" t="n"/>
      <c r="C76" s="13" t="n"/>
      <c r="D76" s="13" t="n"/>
      <c r="E76" s="13" t="n"/>
      <c r="F76" s="14" t="n"/>
      <c r="G76" s="13" t="n"/>
      <c r="H76" s="13" t="n"/>
      <c r="I76" s="13" t="n"/>
      <c r="J76" s="13" t="n"/>
      <c r="K76" s="5">
        <f>IF($B76="","",COUNTBLANK($D76:$J76)+IF($G76="Pendente",1,0)+IF($I76="Revisar",1,0))</f>
        <v/>
      </c>
      <c r="L76" s="17">
        <f>IF($B76="","",IFERROR(EDATE($F76,Premissas!$B$3),""))</f>
        <v/>
      </c>
      <c r="M76" s="11">
        <f>IF($B76="","",IF($K76&gt;0,"Conferir dados",IF(AND($L76&lt;&gt;"",$L76&lt;TODAY()),"Revisão vencida",IF($I76="Atualizado","Em dia",IF(TODAY()&gt;Premissas!$B$4,"Prazo da campanha vencido","Acompanhar")))))</f>
        <v/>
      </c>
      <c r="O76">
        <f>IFERROR(INDEX(Premissas!$D$3:$D$8,ROW()-4),"")</f>
        <v/>
      </c>
      <c r="P76">
        <f>IFERROR(INDEX(Premissas!$E$3:$E$5,ROW()-4),"")</f>
        <v/>
      </c>
      <c r="Q76">
        <f>IFERROR(INDEX(Premissas!$F$3:$F$6,ROW()-4),"")</f>
        <v/>
      </c>
      <c r="R76">
        <f>IFERROR(INDEX(Premissas!$G$3:$G$6,ROW()-4),"")</f>
        <v/>
      </c>
      <c r="S76">
        <f>IFERROR(INDEX(Premissas!$H$3:$H$7,ROW()-4),"")</f>
        <v/>
      </c>
    </row>
    <row r="77" ht="23" customHeight="1">
      <c r="A77" s="13" t="n"/>
      <c r="B77" s="13" t="n"/>
      <c r="C77" s="13" t="n"/>
      <c r="D77" s="13" t="n"/>
      <c r="E77" s="13" t="n"/>
      <c r="F77" s="14" t="n"/>
      <c r="G77" s="13" t="n"/>
      <c r="H77" s="13" t="n"/>
      <c r="I77" s="13" t="n"/>
      <c r="J77" s="13" t="n"/>
      <c r="K77" s="8">
        <f>IF($B77="","",COUNTBLANK($D77:$J77)+IF($G77="Pendente",1,0)+IF($I77="Revisar",1,0))</f>
        <v/>
      </c>
      <c r="L77" s="15">
        <f>IF($B77="","",IFERROR(EDATE($F77,Premissas!$B$3),""))</f>
        <v/>
      </c>
      <c r="M77" s="16">
        <f>IF($B77="","",IF($K77&gt;0,"Conferir dados",IF(AND($L77&lt;&gt;"",$L77&lt;TODAY()),"Revisão vencida",IF($I77="Atualizado","Em dia",IF(TODAY()&gt;Premissas!$B$4,"Prazo da campanha vencido","Acompanhar")))))</f>
        <v/>
      </c>
      <c r="O77">
        <f>IFERROR(INDEX(Premissas!$D$3:$D$8,ROW()-4),"")</f>
        <v/>
      </c>
      <c r="P77">
        <f>IFERROR(INDEX(Premissas!$E$3:$E$5,ROW()-4),"")</f>
        <v/>
      </c>
      <c r="Q77">
        <f>IFERROR(INDEX(Premissas!$F$3:$F$6,ROW()-4),"")</f>
        <v/>
      </c>
      <c r="R77">
        <f>IFERROR(INDEX(Premissas!$G$3:$G$6,ROW()-4),"")</f>
        <v/>
      </c>
      <c r="S77">
        <f>IFERROR(INDEX(Premissas!$H$3:$H$7,ROW()-4),"")</f>
        <v/>
      </c>
    </row>
    <row r="78" ht="23" customHeight="1">
      <c r="A78" s="13" t="n"/>
      <c r="B78" s="13" t="n"/>
      <c r="C78" s="13" t="n"/>
      <c r="D78" s="13" t="n"/>
      <c r="E78" s="13" t="n"/>
      <c r="F78" s="14" t="n"/>
      <c r="G78" s="13" t="n"/>
      <c r="H78" s="13" t="n"/>
      <c r="I78" s="13" t="n"/>
      <c r="J78" s="13" t="n"/>
      <c r="K78" s="5">
        <f>IF($B78="","",COUNTBLANK($D78:$J78)+IF($G78="Pendente",1,0)+IF($I78="Revisar",1,0))</f>
        <v/>
      </c>
      <c r="L78" s="17">
        <f>IF($B78="","",IFERROR(EDATE($F78,Premissas!$B$3),""))</f>
        <v/>
      </c>
      <c r="M78" s="11">
        <f>IF($B78="","",IF($K78&gt;0,"Conferir dados",IF(AND($L78&lt;&gt;"",$L78&lt;TODAY()),"Revisão vencida",IF($I78="Atualizado","Em dia",IF(TODAY()&gt;Premissas!$B$4,"Prazo da campanha vencido","Acompanhar")))))</f>
        <v/>
      </c>
      <c r="O78">
        <f>IFERROR(INDEX(Premissas!$D$3:$D$8,ROW()-4),"")</f>
        <v/>
      </c>
      <c r="P78">
        <f>IFERROR(INDEX(Premissas!$E$3:$E$5,ROW()-4),"")</f>
        <v/>
      </c>
      <c r="Q78">
        <f>IFERROR(INDEX(Premissas!$F$3:$F$6,ROW()-4),"")</f>
        <v/>
      </c>
      <c r="R78">
        <f>IFERROR(INDEX(Premissas!$G$3:$G$6,ROW()-4),"")</f>
        <v/>
      </c>
      <c r="S78">
        <f>IFERROR(INDEX(Premissas!$H$3:$H$7,ROW()-4),"")</f>
        <v/>
      </c>
    </row>
    <row r="79" ht="23" customHeight="1">
      <c r="A79" s="13" t="n"/>
      <c r="B79" s="13" t="n"/>
      <c r="C79" s="13" t="n"/>
      <c r="D79" s="13" t="n"/>
      <c r="E79" s="13" t="n"/>
      <c r="F79" s="14" t="n"/>
      <c r="G79" s="13" t="n"/>
      <c r="H79" s="13" t="n"/>
      <c r="I79" s="13" t="n"/>
      <c r="J79" s="13" t="n"/>
      <c r="K79" s="8">
        <f>IF($B79="","",COUNTBLANK($D79:$J79)+IF($G79="Pendente",1,0)+IF($I79="Revisar",1,0))</f>
        <v/>
      </c>
      <c r="L79" s="15">
        <f>IF($B79="","",IFERROR(EDATE($F79,Premissas!$B$3),""))</f>
        <v/>
      </c>
      <c r="M79" s="16">
        <f>IF($B79="","",IF($K79&gt;0,"Conferir dados",IF(AND($L79&lt;&gt;"",$L79&lt;TODAY()),"Revisão vencida",IF($I79="Atualizado","Em dia",IF(TODAY()&gt;Premissas!$B$4,"Prazo da campanha vencido","Acompanhar")))))</f>
        <v/>
      </c>
      <c r="O79">
        <f>IFERROR(INDEX(Premissas!$D$3:$D$8,ROW()-4),"")</f>
        <v/>
      </c>
      <c r="P79">
        <f>IFERROR(INDEX(Premissas!$E$3:$E$5,ROW()-4),"")</f>
        <v/>
      </c>
      <c r="Q79">
        <f>IFERROR(INDEX(Premissas!$F$3:$F$6,ROW()-4),"")</f>
        <v/>
      </c>
      <c r="R79">
        <f>IFERROR(INDEX(Premissas!$G$3:$G$6,ROW()-4),"")</f>
        <v/>
      </c>
      <c r="S79">
        <f>IFERROR(INDEX(Premissas!$H$3:$H$7,ROW()-4),"")</f>
        <v/>
      </c>
    </row>
    <row r="80" ht="23" customHeight="1">
      <c r="A80" s="13" t="n"/>
      <c r="B80" s="13" t="n"/>
      <c r="C80" s="13" t="n"/>
      <c r="D80" s="13" t="n"/>
      <c r="E80" s="13" t="n"/>
      <c r="F80" s="14" t="n"/>
      <c r="G80" s="13" t="n"/>
      <c r="H80" s="13" t="n"/>
      <c r="I80" s="13" t="n"/>
      <c r="J80" s="13" t="n"/>
      <c r="K80" s="5">
        <f>IF($B80="","",COUNTBLANK($D80:$J80)+IF($G80="Pendente",1,0)+IF($I80="Revisar",1,0))</f>
        <v/>
      </c>
      <c r="L80" s="17">
        <f>IF($B80="","",IFERROR(EDATE($F80,Premissas!$B$3),""))</f>
        <v/>
      </c>
      <c r="M80" s="11">
        <f>IF($B80="","",IF($K80&gt;0,"Conferir dados",IF(AND($L80&lt;&gt;"",$L80&lt;TODAY()),"Revisão vencida",IF($I80="Atualizado","Em dia",IF(TODAY()&gt;Premissas!$B$4,"Prazo da campanha vencido","Acompanhar")))))</f>
        <v/>
      </c>
      <c r="O80">
        <f>IFERROR(INDEX(Premissas!$D$3:$D$8,ROW()-4),"")</f>
        <v/>
      </c>
      <c r="P80">
        <f>IFERROR(INDEX(Premissas!$E$3:$E$5,ROW()-4),"")</f>
        <v/>
      </c>
      <c r="Q80">
        <f>IFERROR(INDEX(Premissas!$F$3:$F$6,ROW()-4),"")</f>
        <v/>
      </c>
      <c r="R80">
        <f>IFERROR(INDEX(Premissas!$G$3:$G$6,ROW()-4),"")</f>
        <v/>
      </c>
      <c r="S80">
        <f>IFERROR(INDEX(Premissas!$H$3:$H$7,ROW()-4),"")</f>
        <v/>
      </c>
    </row>
    <row r="81" ht="23" customHeight="1">
      <c r="A81" s="13" t="n"/>
      <c r="B81" s="13" t="n"/>
      <c r="C81" s="13" t="n"/>
      <c r="D81" s="13" t="n"/>
      <c r="E81" s="13" t="n"/>
      <c r="F81" s="14" t="n"/>
      <c r="G81" s="13" t="n"/>
      <c r="H81" s="13" t="n"/>
      <c r="I81" s="13" t="n"/>
      <c r="J81" s="13" t="n"/>
      <c r="K81" s="8">
        <f>IF($B81="","",COUNTBLANK($D81:$J81)+IF($G81="Pendente",1,0)+IF($I81="Revisar",1,0))</f>
        <v/>
      </c>
      <c r="L81" s="15">
        <f>IF($B81="","",IFERROR(EDATE($F81,Premissas!$B$3),""))</f>
        <v/>
      </c>
      <c r="M81" s="16">
        <f>IF($B81="","",IF($K81&gt;0,"Conferir dados",IF(AND($L81&lt;&gt;"",$L81&lt;TODAY()),"Revisão vencida",IF($I81="Atualizado","Em dia",IF(TODAY()&gt;Premissas!$B$4,"Prazo da campanha vencido","Acompanhar")))))</f>
        <v/>
      </c>
      <c r="O81">
        <f>IFERROR(INDEX(Premissas!$D$3:$D$8,ROW()-4),"")</f>
        <v/>
      </c>
      <c r="P81">
        <f>IFERROR(INDEX(Premissas!$E$3:$E$5,ROW()-4),"")</f>
        <v/>
      </c>
      <c r="Q81">
        <f>IFERROR(INDEX(Premissas!$F$3:$F$6,ROW()-4),"")</f>
        <v/>
      </c>
      <c r="R81">
        <f>IFERROR(INDEX(Premissas!$G$3:$G$6,ROW()-4),"")</f>
        <v/>
      </c>
      <c r="S81">
        <f>IFERROR(INDEX(Premissas!$H$3:$H$7,ROW()-4),"")</f>
        <v/>
      </c>
    </row>
    <row r="82" ht="23" customHeight="1">
      <c r="A82" s="13" t="n"/>
      <c r="B82" s="13" t="n"/>
      <c r="C82" s="13" t="n"/>
      <c r="D82" s="13" t="n"/>
      <c r="E82" s="13" t="n"/>
      <c r="F82" s="14" t="n"/>
      <c r="G82" s="13" t="n"/>
      <c r="H82" s="13" t="n"/>
      <c r="I82" s="13" t="n"/>
      <c r="J82" s="13" t="n"/>
      <c r="K82" s="5">
        <f>IF($B82="","",COUNTBLANK($D82:$J82)+IF($G82="Pendente",1,0)+IF($I82="Revisar",1,0))</f>
        <v/>
      </c>
      <c r="L82" s="17">
        <f>IF($B82="","",IFERROR(EDATE($F82,Premissas!$B$3),""))</f>
        <v/>
      </c>
      <c r="M82" s="11">
        <f>IF($B82="","",IF($K82&gt;0,"Conferir dados",IF(AND($L82&lt;&gt;"",$L82&lt;TODAY()),"Revisão vencida",IF($I82="Atualizado","Em dia",IF(TODAY()&gt;Premissas!$B$4,"Prazo da campanha vencido","Acompanhar")))))</f>
        <v/>
      </c>
      <c r="O82">
        <f>IFERROR(INDEX(Premissas!$D$3:$D$8,ROW()-4),"")</f>
        <v/>
      </c>
      <c r="P82">
        <f>IFERROR(INDEX(Premissas!$E$3:$E$5,ROW()-4),"")</f>
        <v/>
      </c>
      <c r="Q82">
        <f>IFERROR(INDEX(Premissas!$F$3:$F$6,ROW()-4),"")</f>
        <v/>
      </c>
      <c r="R82">
        <f>IFERROR(INDEX(Premissas!$G$3:$G$6,ROW()-4),"")</f>
        <v/>
      </c>
      <c r="S82">
        <f>IFERROR(INDEX(Premissas!$H$3:$H$7,ROW()-4),"")</f>
        <v/>
      </c>
    </row>
    <row r="83" ht="23" customHeight="1">
      <c r="A83" s="13" t="n"/>
      <c r="B83" s="13" t="n"/>
      <c r="C83" s="13" t="n"/>
      <c r="D83" s="13" t="n"/>
      <c r="E83" s="13" t="n"/>
      <c r="F83" s="14" t="n"/>
      <c r="G83" s="13" t="n"/>
      <c r="H83" s="13" t="n"/>
      <c r="I83" s="13" t="n"/>
      <c r="J83" s="13" t="n"/>
      <c r="K83" s="8">
        <f>IF($B83="","",COUNTBLANK($D83:$J83)+IF($G83="Pendente",1,0)+IF($I83="Revisar",1,0))</f>
        <v/>
      </c>
      <c r="L83" s="15">
        <f>IF($B83="","",IFERROR(EDATE($F83,Premissas!$B$3),""))</f>
        <v/>
      </c>
      <c r="M83" s="16">
        <f>IF($B83="","",IF($K83&gt;0,"Conferir dados",IF(AND($L83&lt;&gt;"",$L83&lt;TODAY()),"Revisão vencida",IF($I83="Atualizado","Em dia",IF(TODAY()&gt;Premissas!$B$4,"Prazo da campanha vencido","Acompanhar")))))</f>
        <v/>
      </c>
      <c r="O83">
        <f>IFERROR(INDEX(Premissas!$D$3:$D$8,ROW()-4),"")</f>
        <v/>
      </c>
      <c r="P83">
        <f>IFERROR(INDEX(Premissas!$E$3:$E$5,ROW()-4),"")</f>
        <v/>
      </c>
      <c r="Q83">
        <f>IFERROR(INDEX(Premissas!$F$3:$F$6,ROW()-4),"")</f>
        <v/>
      </c>
      <c r="R83">
        <f>IFERROR(INDEX(Premissas!$G$3:$G$6,ROW()-4),"")</f>
        <v/>
      </c>
      <c r="S83">
        <f>IFERROR(INDEX(Premissas!$H$3:$H$7,ROW()-4),"")</f>
        <v/>
      </c>
    </row>
    <row r="84" ht="23" customHeight="1">
      <c r="A84" s="13" t="n"/>
      <c r="B84" s="13" t="n"/>
      <c r="C84" s="13" t="n"/>
      <c r="D84" s="13" t="n"/>
      <c r="E84" s="13" t="n"/>
      <c r="F84" s="14" t="n"/>
      <c r="G84" s="13" t="n"/>
      <c r="H84" s="13" t="n"/>
      <c r="I84" s="13" t="n"/>
      <c r="J84" s="13" t="n"/>
      <c r="K84" s="5">
        <f>IF($B84="","",COUNTBLANK($D84:$J84)+IF($G84="Pendente",1,0)+IF($I84="Revisar",1,0))</f>
        <v/>
      </c>
      <c r="L84" s="17">
        <f>IF($B84="","",IFERROR(EDATE($F84,Premissas!$B$3),""))</f>
        <v/>
      </c>
      <c r="M84" s="11">
        <f>IF($B84="","",IF($K84&gt;0,"Conferir dados",IF(AND($L84&lt;&gt;"",$L84&lt;TODAY()),"Revisão vencida",IF($I84="Atualizado","Em dia",IF(TODAY()&gt;Premissas!$B$4,"Prazo da campanha vencido","Acompanhar")))))</f>
        <v/>
      </c>
      <c r="O84">
        <f>IFERROR(INDEX(Premissas!$D$3:$D$8,ROW()-4),"")</f>
        <v/>
      </c>
      <c r="P84">
        <f>IFERROR(INDEX(Premissas!$E$3:$E$5,ROW()-4),"")</f>
        <v/>
      </c>
      <c r="Q84">
        <f>IFERROR(INDEX(Premissas!$F$3:$F$6,ROW()-4),"")</f>
        <v/>
      </c>
      <c r="R84">
        <f>IFERROR(INDEX(Premissas!$G$3:$G$6,ROW()-4),"")</f>
        <v/>
      </c>
      <c r="S84">
        <f>IFERROR(INDEX(Premissas!$H$3:$H$7,ROW()-4),"")</f>
        <v/>
      </c>
    </row>
    <row r="85" ht="23" customHeight="1">
      <c r="A85" s="13" t="n"/>
      <c r="B85" s="13" t="n"/>
      <c r="C85" s="13" t="n"/>
      <c r="D85" s="13" t="n"/>
      <c r="E85" s="13" t="n"/>
      <c r="F85" s="14" t="n"/>
      <c r="G85" s="13" t="n"/>
      <c r="H85" s="13" t="n"/>
      <c r="I85" s="13" t="n"/>
      <c r="J85" s="13" t="n"/>
      <c r="K85" s="8">
        <f>IF($B85="","",COUNTBLANK($D85:$J85)+IF($G85="Pendente",1,0)+IF($I85="Revisar",1,0))</f>
        <v/>
      </c>
      <c r="L85" s="15">
        <f>IF($B85="","",IFERROR(EDATE($F85,Premissas!$B$3),""))</f>
        <v/>
      </c>
      <c r="M85" s="16">
        <f>IF($B85="","",IF($K85&gt;0,"Conferir dados",IF(AND($L85&lt;&gt;"",$L85&lt;TODAY()),"Revisão vencida",IF($I85="Atualizado","Em dia",IF(TODAY()&gt;Premissas!$B$4,"Prazo da campanha vencido","Acompanhar")))))</f>
        <v/>
      </c>
      <c r="O85">
        <f>IFERROR(INDEX(Premissas!$D$3:$D$8,ROW()-4),"")</f>
        <v/>
      </c>
      <c r="P85">
        <f>IFERROR(INDEX(Premissas!$E$3:$E$5,ROW()-4),"")</f>
        <v/>
      </c>
      <c r="Q85">
        <f>IFERROR(INDEX(Premissas!$F$3:$F$6,ROW()-4),"")</f>
        <v/>
      </c>
      <c r="R85">
        <f>IFERROR(INDEX(Premissas!$G$3:$G$6,ROW()-4),"")</f>
        <v/>
      </c>
      <c r="S85">
        <f>IFERROR(INDEX(Premissas!$H$3:$H$7,ROW()-4),"")</f>
        <v/>
      </c>
    </row>
    <row r="86" ht="23" customHeight="1">
      <c r="A86" s="13" t="n"/>
      <c r="B86" s="13" t="n"/>
      <c r="C86" s="13" t="n"/>
      <c r="D86" s="13" t="n"/>
      <c r="E86" s="13" t="n"/>
      <c r="F86" s="14" t="n"/>
      <c r="G86" s="13" t="n"/>
      <c r="H86" s="13" t="n"/>
      <c r="I86" s="13" t="n"/>
      <c r="J86" s="13" t="n"/>
      <c r="K86" s="5">
        <f>IF($B86="","",COUNTBLANK($D86:$J86)+IF($G86="Pendente",1,0)+IF($I86="Revisar",1,0))</f>
        <v/>
      </c>
      <c r="L86" s="17">
        <f>IF($B86="","",IFERROR(EDATE($F86,Premissas!$B$3),""))</f>
        <v/>
      </c>
      <c r="M86" s="11">
        <f>IF($B86="","",IF($K86&gt;0,"Conferir dados",IF(AND($L86&lt;&gt;"",$L86&lt;TODAY()),"Revisão vencida",IF($I86="Atualizado","Em dia",IF(TODAY()&gt;Premissas!$B$4,"Prazo da campanha vencido","Acompanhar")))))</f>
        <v/>
      </c>
      <c r="O86">
        <f>IFERROR(INDEX(Premissas!$D$3:$D$8,ROW()-4),"")</f>
        <v/>
      </c>
      <c r="P86">
        <f>IFERROR(INDEX(Premissas!$E$3:$E$5,ROW()-4),"")</f>
        <v/>
      </c>
      <c r="Q86">
        <f>IFERROR(INDEX(Premissas!$F$3:$F$6,ROW()-4),"")</f>
        <v/>
      </c>
      <c r="R86">
        <f>IFERROR(INDEX(Premissas!$G$3:$G$6,ROW()-4),"")</f>
        <v/>
      </c>
      <c r="S86">
        <f>IFERROR(INDEX(Premissas!$H$3:$H$7,ROW()-4),"")</f>
        <v/>
      </c>
    </row>
    <row r="87" ht="23" customHeight="1">
      <c r="A87" s="13" t="n"/>
      <c r="B87" s="13" t="n"/>
      <c r="C87" s="13" t="n"/>
      <c r="D87" s="13" t="n"/>
      <c r="E87" s="13" t="n"/>
      <c r="F87" s="14" t="n"/>
      <c r="G87" s="13" t="n"/>
      <c r="H87" s="13" t="n"/>
      <c r="I87" s="13" t="n"/>
      <c r="J87" s="13" t="n"/>
      <c r="K87" s="8">
        <f>IF($B87="","",COUNTBLANK($D87:$J87)+IF($G87="Pendente",1,0)+IF($I87="Revisar",1,0))</f>
        <v/>
      </c>
      <c r="L87" s="15">
        <f>IF($B87="","",IFERROR(EDATE($F87,Premissas!$B$3),""))</f>
        <v/>
      </c>
      <c r="M87" s="16">
        <f>IF($B87="","",IF($K87&gt;0,"Conferir dados",IF(AND($L87&lt;&gt;"",$L87&lt;TODAY()),"Revisão vencida",IF($I87="Atualizado","Em dia",IF(TODAY()&gt;Premissas!$B$4,"Prazo da campanha vencido","Acompanhar")))))</f>
        <v/>
      </c>
      <c r="O87">
        <f>IFERROR(INDEX(Premissas!$D$3:$D$8,ROW()-4),"")</f>
        <v/>
      </c>
      <c r="P87">
        <f>IFERROR(INDEX(Premissas!$E$3:$E$5,ROW()-4),"")</f>
        <v/>
      </c>
      <c r="Q87">
        <f>IFERROR(INDEX(Premissas!$F$3:$F$6,ROW()-4),"")</f>
        <v/>
      </c>
      <c r="R87">
        <f>IFERROR(INDEX(Premissas!$G$3:$G$6,ROW()-4),"")</f>
        <v/>
      </c>
      <c r="S87">
        <f>IFERROR(INDEX(Premissas!$H$3:$H$7,ROW()-4),"")</f>
        <v/>
      </c>
    </row>
    <row r="88" ht="23" customHeight="1">
      <c r="A88" s="13" t="n"/>
      <c r="B88" s="13" t="n"/>
      <c r="C88" s="13" t="n"/>
      <c r="D88" s="13" t="n"/>
      <c r="E88" s="13" t="n"/>
      <c r="F88" s="14" t="n"/>
      <c r="G88" s="13" t="n"/>
      <c r="H88" s="13" t="n"/>
      <c r="I88" s="13" t="n"/>
      <c r="J88" s="13" t="n"/>
      <c r="K88" s="5">
        <f>IF($B88="","",COUNTBLANK($D88:$J88)+IF($G88="Pendente",1,0)+IF($I88="Revisar",1,0))</f>
        <v/>
      </c>
      <c r="L88" s="17">
        <f>IF($B88="","",IFERROR(EDATE($F88,Premissas!$B$3),""))</f>
        <v/>
      </c>
      <c r="M88" s="11">
        <f>IF($B88="","",IF($K88&gt;0,"Conferir dados",IF(AND($L88&lt;&gt;"",$L88&lt;TODAY()),"Revisão vencida",IF($I88="Atualizado","Em dia",IF(TODAY()&gt;Premissas!$B$4,"Prazo da campanha vencido","Acompanhar")))))</f>
        <v/>
      </c>
      <c r="O88">
        <f>IFERROR(INDEX(Premissas!$D$3:$D$8,ROW()-4),"")</f>
        <v/>
      </c>
      <c r="P88">
        <f>IFERROR(INDEX(Premissas!$E$3:$E$5,ROW()-4),"")</f>
        <v/>
      </c>
      <c r="Q88">
        <f>IFERROR(INDEX(Premissas!$F$3:$F$6,ROW()-4),"")</f>
        <v/>
      </c>
      <c r="R88">
        <f>IFERROR(INDEX(Premissas!$G$3:$G$6,ROW()-4),"")</f>
        <v/>
      </c>
      <c r="S88">
        <f>IFERROR(INDEX(Premissas!$H$3:$H$7,ROW()-4),"")</f>
        <v/>
      </c>
    </row>
    <row r="89" ht="23" customHeight="1">
      <c r="A89" s="13" t="n"/>
      <c r="B89" s="13" t="n"/>
      <c r="C89" s="13" t="n"/>
      <c r="D89" s="13" t="n"/>
      <c r="E89" s="13" t="n"/>
      <c r="F89" s="14" t="n"/>
      <c r="G89" s="13" t="n"/>
      <c r="H89" s="13" t="n"/>
      <c r="I89" s="13" t="n"/>
      <c r="J89" s="13" t="n"/>
      <c r="K89" s="8">
        <f>IF($B89="","",COUNTBLANK($D89:$J89)+IF($G89="Pendente",1,0)+IF($I89="Revisar",1,0))</f>
        <v/>
      </c>
      <c r="L89" s="15">
        <f>IF($B89="","",IFERROR(EDATE($F89,Premissas!$B$3),""))</f>
        <v/>
      </c>
      <c r="M89" s="16">
        <f>IF($B89="","",IF($K89&gt;0,"Conferir dados",IF(AND($L89&lt;&gt;"",$L89&lt;TODAY()),"Revisão vencida",IF($I89="Atualizado","Em dia",IF(TODAY()&gt;Premissas!$B$4,"Prazo da campanha vencido","Acompanhar")))))</f>
        <v/>
      </c>
      <c r="O89">
        <f>IFERROR(INDEX(Premissas!$D$3:$D$8,ROW()-4),"")</f>
        <v/>
      </c>
      <c r="P89">
        <f>IFERROR(INDEX(Premissas!$E$3:$E$5,ROW()-4),"")</f>
        <v/>
      </c>
      <c r="Q89">
        <f>IFERROR(INDEX(Premissas!$F$3:$F$6,ROW()-4),"")</f>
        <v/>
      </c>
      <c r="R89">
        <f>IFERROR(INDEX(Premissas!$G$3:$G$6,ROW()-4),"")</f>
        <v/>
      </c>
      <c r="S89">
        <f>IFERROR(INDEX(Premissas!$H$3:$H$7,ROW()-4),"")</f>
        <v/>
      </c>
    </row>
    <row r="90" ht="23" customHeight="1">
      <c r="A90" s="13" t="n"/>
      <c r="B90" s="13" t="n"/>
      <c r="C90" s="13" t="n"/>
      <c r="D90" s="13" t="n"/>
      <c r="E90" s="13" t="n"/>
      <c r="F90" s="14" t="n"/>
      <c r="G90" s="13" t="n"/>
      <c r="H90" s="13" t="n"/>
      <c r="I90" s="13" t="n"/>
      <c r="J90" s="13" t="n"/>
      <c r="K90" s="5">
        <f>IF($B90="","",COUNTBLANK($D90:$J90)+IF($G90="Pendente",1,0)+IF($I90="Revisar",1,0))</f>
        <v/>
      </c>
      <c r="L90" s="17">
        <f>IF($B90="","",IFERROR(EDATE($F90,Premissas!$B$3),""))</f>
        <v/>
      </c>
      <c r="M90" s="11">
        <f>IF($B90="","",IF($K90&gt;0,"Conferir dados",IF(AND($L90&lt;&gt;"",$L90&lt;TODAY()),"Revisão vencida",IF($I90="Atualizado","Em dia",IF(TODAY()&gt;Premissas!$B$4,"Prazo da campanha vencido","Acompanhar")))))</f>
        <v/>
      </c>
      <c r="O90">
        <f>IFERROR(INDEX(Premissas!$D$3:$D$8,ROW()-4),"")</f>
        <v/>
      </c>
      <c r="P90">
        <f>IFERROR(INDEX(Premissas!$E$3:$E$5,ROW()-4),"")</f>
        <v/>
      </c>
      <c r="Q90">
        <f>IFERROR(INDEX(Premissas!$F$3:$F$6,ROW()-4),"")</f>
        <v/>
      </c>
      <c r="R90">
        <f>IFERROR(INDEX(Premissas!$G$3:$G$6,ROW()-4),"")</f>
        <v/>
      </c>
      <c r="S90">
        <f>IFERROR(INDEX(Premissas!$H$3:$H$7,ROW()-4),"")</f>
        <v/>
      </c>
    </row>
    <row r="91" ht="23" customHeight="1">
      <c r="A91" s="13" t="n"/>
      <c r="B91" s="13" t="n"/>
      <c r="C91" s="13" t="n"/>
      <c r="D91" s="13" t="n"/>
      <c r="E91" s="13" t="n"/>
      <c r="F91" s="14" t="n"/>
      <c r="G91" s="13" t="n"/>
      <c r="H91" s="13" t="n"/>
      <c r="I91" s="13" t="n"/>
      <c r="J91" s="13" t="n"/>
      <c r="K91" s="8">
        <f>IF($B91="","",COUNTBLANK($D91:$J91)+IF($G91="Pendente",1,0)+IF($I91="Revisar",1,0))</f>
        <v/>
      </c>
      <c r="L91" s="15">
        <f>IF($B91="","",IFERROR(EDATE($F91,Premissas!$B$3),""))</f>
        <v/>
      </c>
      <c r="M91" s="16">
        <f>IF($B91="","",IF($K91&gt;0,"Conferir dados",IF(AND($L91&lt;&gt;"",$L91&lt;TODAY()),"Revisão vencida",IF($I91="Atualizado","Em dia",IF(TODAY()&gt;Premissas!$B$4,"Prazo da campanha vencido","Acompanhar")))))</f>
        <v/>
      </c>
      <c r="O91">
        <f>IFERROR(INDEX(Premissas!$D$3:$D$8,ROW()-4),"")</f>
        <v/>
      </c>
      <c r="P91">
        <f>IFERROR(INDEX(Premissas!$E$3:$E$5,ROW()-4),"")</f>
        <v/>
      </c>
      <c r="Q91">
        <f>IFERROR(INDEX(Premissas!$F$3:$F$6,ROW()-4),"")</f>
        <v/>
      </c>
      <c r="R91">
        <f>IFERROR(INDEX(Premissas!$G$3:$G$6,ROW()-4),"")</f>
        <v/>
      </c>
      <c r="S91">
        <f>IFERROR(INDEX(Premissas!$H$3:$H$7,ROW()-4),"")</f>
        <v/>
      </c>
    </row>
    <row r="92" ht="23" customHeight="1">
      <c r="A92" s="13" t="n"/>
      <c r="B92" s="13" t="n"/>
      <c r="C92" s="13" t="n"/>
      <c r="D92" s="13" t="n"/>
      <c r="E92" s="13" t="n"/>
      <c r="F92" s="14" t="n"/>
      <c r="G92" s="13" t="n"/>
      <c r="H92" s="13" t="n"/>
      <c r="I92" s="13" t="n"/>
      <c r="J92" s="13" t="n"/>
      <c r="K92" s="5">
        <f>IF($B92="","",COUNTBLANK($D92:$J92)+IF($G92="Pendente",1,0)+IF($I92="Revisar",1,0))</f>
        <v/>
      </c>
      <c r="L92" s="17">
        <f>IF($B92="","",IFERROR(EDATE($F92,Premissas!$B$3),""))</f>
        <v/>
      </c>
      <c r="M92" s="11">
        <f>IF($B92="","",IF($K92&gt;0,"Conferir dados",IF(AND($L92&lt;&gt;"",$L92&lt;TODAY()),"Revisão vencida",IF($I92="Atualizado","Em dia",IF(TODAY()&gt;Premissas!$B$4,"Prazo da campanha vencido","Acompanhar")))))</f>
        <v/>
      </c>
      <c r="O92">
        <f>IFERROR(INDEX(Premissas!$D$3:$D$8,ROW()-4),"")</f>
        <v/>
      </c>
      <c r="P92">
        <f>IFERROR(INDEX(Premissas!$E$3:$E$5,ROW()-4),"")</f>
        <v/>
      </c>
      <c r="Q92">
        <f>IFERROR(INDEX(Premissas!$F$3:$F$6,ROW()-4),"")</f>
        <v/>
      </c>
      <c r="R92">
        <f>IFERROR(INDEX(Premissas!$G$3:$G$6,ROW()-4),"")</f>
        <v/>
      </c>
      <c r="S92">
        <f>IFERROR(INDEX(Premissas!$H$3:$H$7,ROW()-4),"")</f>
        <v/>
      </c>
    </row>
    <row r="93" ht="23" customHeight="1">
      <c r="A93" s="13" t="n"/>
      <c r="B93" s="13" t="n"/>
      <c r="C93" s="13" t="n"/>
      <c r="D93" s="13" t="n"/>
      <c r="E93" s="13" t="n"/>
      <c r="F93" s="14" t="n"/>
      <c r="G93" s="13" t="n"/>
      <c r="H93" s="13" t="n"/>
      <c r="I93" s="13" t="n"/>
      <c r="J93" s="13" t="n"/>
      <c r="K93" s="8">
        <f>IF($B93="","",COUNTBLANK($D93:$J93)+IF($G93="Pendente",1,0)+IF($I93="Revisar",1,0))</f>
        <v/>
      </c>
      <c r="L93" s="15">
        <f>IF($B93="","",IFERROR(EDATE($F93,Premissas!$B$3),""))</f>
        <v/>
      </c>
      <c r="M93" s="16">
        <f>IF($B93="","",IF($K93&gt;0,"Conferir dados",IF(AND($L93&lt;&gt;"",$L93&lt;TODAY()),"Revisão vencida",IF($I93="Atualizado","Em dia",IF(TODAY()&gt;Premissas!$B$4,"Prazo da campanha vencido","Acompanhar")))))</f>
        <v/>
      </c>
      <c r="O93">
        <f>IFERROR(INDEX(Premissas!$D$3:$D$8,ROW()-4),"")</f>
        <v/>
      </c>
      <c r="P93">
        <f>IFERROR(INDEX(Premissas!$E$3:$E$5,ROW()-4),"")</f>
        <v/>
      </c>
      <c r="Q93">
        <f>IFERROR(INDEX(Premissas!$F$3:$F$6,ROW()-4),"")</f>
        <v/>
      </c>
      <c r="R93">
        <f>IFERROR(INDEX(Premissas!$G$3:$G$6,ROW()-4),"")</f>
        <v/>
      </c>
      <c r="S93">
        <f>IFERROR(INDEX(Premissas!$H$3:$H$7,ROW()-4),"")</f>
        <v/>
      </c>
    </row>
    <row r="94" ht="23" customHeight="1">
      <c r="A94" s="13" t="n"/>
      <c r="B94" s="13" t="n"/>
      <c r="C94" s="13" t="n"/>
      <c r="D94" s="13" t="n"/>
      <c r="E94" s="13" t="n"/>
      <c r="F94" s="14" t="n"/>
      <c r="G94" s="13" t="n"/>
      <c r="H94" s="13" t="n"/>
      <c r="I94" s="13" t="n"/>
      <c r="J94" s="13" t="n"/>
      <c r="K94" s="5">
        <f>IF($B94="","",COUNTBLANK($D94:$J94)+IF($G94="Pendente",1,0)+IF($I94="Revisar",1,0))</f>
        <v/>
      </c>
      <c r="L94" s="17">
        <f>IF($B94="","",IFERROR(EDATE($F94,Premissas!$B$3),""))</f>
        <v/>
      </c>
      <c r="M94" s="11">
        <f>IF($B94="","",IF($K94&gt;0,"Conferir dados",IF(AND($L94&lt;&gt;"",$L94&lt;TODAY()),"Revisão vencida",IF($I94="Atualizado","Em dia",IF(TODAY()&gt;Premissas!$B$4,"Prazo da campanha vencido","Acompanhar")))))</f>
        <v/>
      </c>
      <c r="O94">
        <f>IFERROR(INDEX(Premissas!$D$3:$D$8,ROW()-4),"")</f>
        <v/>
      </c>
      <c r="P94">
        <f>IFERROR(INDEX(Premissas!$E$3:$E$5,ROW()-4),"")</f>
        <v/>
      </c>
      <c r="Q94">
        <f>IFERROR(INDEX(Premissas!$F$3:$F$6,ROW()-4),"")</f>
        <v/>
      </c>
      <c r="R94">
        <f>IFERROR(INDEX(Premissas!$G$3:$G$6,ROW()-4),"")</f>
        <v/>
      </c>
      <c r="S94">
        <f>IFERROR(INDEX(Premissas!$H$3:$H$7,ROW()-4),"")</f>
        <v/>
      </c>
    </row>
    <row r="95" ht="23" customHeight="1">
      <c r="A95" s="13" t="n"/>
      <c r="B95" s="13" t="n"/>
      <c r="C95" s="13" t="n"/>
      <c r="D95" s="13" t="n"/>
      <c r="E95" s="13" t="n"/>
      <c r="F95" s="14" t="n"/>
      <c r="G95" s="13" t="n"/>
      <c r="H95" s="13" t="n"/>
      <c r="I95" s="13" t="n"/>
      <c r="J95" s="13" t="n"/>
      <c r="K95" s="8">
        <f>IF($B95="","",COUNTBLANK($D95:$J95)+IF($G95="Pendente",1,0)+IF($I95="Revisar",1,0))</f>
        <v/>
      </c>
      <c r="L95" s="15">
        <f>IF($B95="","",IFERROR(EDATE($F95,Premissas!$B$3),""))</f>
        <v/>
      </c>
      <c r="M95" s="16">
        <f>IF($B95="","",IF($K95&gt;0,"Conferir dados",IF(AND($L95&lt;&gt;"",$L95&lt;TODAY()),"Revisão vencida",IF($I95="Atualizado","Em dia",IF(TODAY()&gt;Premissas!$B$4,"Prazo da campanha vencido","Acompanhar")))))</f>
        <v/>
      </c>
      <c r="O95">
        <f>IFERROR(INDEX(Premissas!$D$3:$D$8,ROW()-4),"")</f>
        <v/>
      </c>
      <c r="P95">
        <f>IFERROR(INDEX(Premissas!$E$3:$E$5,ROW()-4),"")</f>
        <v/>
      </c>
      <c r="Q95">
        <f>IFERROR(INDEX(Premissas!$F$3:$F$6,ROW()-4),"")</f>
        <v/>
      </c>
      <c r="R95">
        <f>IFERROR(INDEX(Premissas!$G$3:$G$6,ROW()-4),"")</f>
        <v/>
      </c>
      <c r="S95">
        <f>IFERROR(INDEX(Premissas!$H$3:$H$7,ROW()-4),"")</f>
        <v/>
      </c>
    </row>
    <row r="96" ht="23" customHeight="1">
      <c r="A96" s="13" t="n"/>
      <c r="B96" s="13" t="n"/>
      <c r="C96" s="13" t="n"/>
      <c r="D96" s="13" t="n"/>
      <c r="E96" s="13" t="n"/>
      <c r="F96" s="14" t="n"/>
      <c r="G96" s="13" t="n"/>
      <c r="H96" s="13" t="n"/>
      <c r="I96" s="13" t="n"/>
      <c r="J96" s="13" t="n"/>
      <c r="K96" s="5">
        <f>IF($B96="","",COUNTBLANK($D96:$J96)+IF($G96="Pendente",1,0)+IF($I96="Revisar",1,0))</f>
        <v/>
      </c>
      <c r="L96" s="17">
        <f>IF($B96="","",IFERROR(EDATE($F96,Premissas!$B$3),""))</f>
        <v/>
      </c>
      <c r="M96" s="11">
        <f>IF($B96="","",IF($K96&gt;0,"Conferir dados",IF(AND($L96&lt;&gt;"",$L96&lt;TODAY()),"Revisão vencida",IF($I96="Atualizado","Em dia",IF(TODAY()&gt;Premissas!$B$4,"Prazo da campanha vencido","Acompanhar")))))</f>
        <v/>
      </c>
      <c r="O96">
        <f>IFERROR(INDEX(Premissas!$D$3:$D$8,ROW()-4),"")</f>
        <v/>
      </c>
      <c r="P96">
        <f>IFERROR(INDEX(Premissas!$E$3:$E$5,ROW()-4),"")</f>
        <v/>
      </c>
      <c r="Q96">
        <f>IFERROR(INDEX(Premissas!$F$3:$F$6,ROW()-4),"")</f>
        <v/>
      </c>
      <c r="R96">
        <f>IFERROR(INDEX(Premissas!$G$3:$G$6,ROW()-4),"")</f>
        <v/>
      </c>
      <c r="S96">
        <f>IFERROR(INDEX(Premissas!$H$3:$H$7,ROW()-4),"")</f>
        <v/>
      </c>
    </row>
    <row r="97" ht="23" customHeight="1">
      <c r="A97" s="13" t="n"/>
      <c r="B97" s="13" t="n"/>
      <c r="C97" s="13" t="n"/>
      <c r="D97" s="13" t="n"/>
      <c r="E97" s="13" t="n"/>
      <c r="F97" s="14" t="n"/>
      <c r="G97" s="13" t="n"/>
      <c r="H97" s="13" t="n"/>
      <c r="I97" s="13" t="n"/>
      <c r="J97" s="13" t="n"/>
      <c r="K97" s="8">
        <f>IF($B97="","",COUNTBLANK($D97:$J97)+IF($G97="Pendente",1,0)+IF($I97="Revisar",1,0))</f>
        <v/>
      </c>
      <c r="L97" s="15">
        <f>IF($B97="","",IFERROR(EDATE($F97,Premissas!$B$3),""))</f>
        <v/>
      </c>
      <c r="M97" s="16">
        <f>IF($B97="","",IF($K97&gt;0,"Conferir dados",IF(AND($L97&lt;&gt;"",$L97&lt;TODAY()),"Revisão vencida",IF($I97="Atualizado","Em dia",IF(TODAY()&gt;Premissas!$B$4,"Prazo da campanha vencido","Acompanhar")))))</f>
        <v/>
      </c>
      <c r="O97">
        <f>IFERROR(INDEX(Premissas!$D$3:$D$8,ROW()-4),"")</f>
        <v/>
      </c>
      <c r="P97">
        <f>IFERROR(INDEX(Premissas!$E$3:$E$5,ROW()-4),"")</f>
        <v/>
      </c>
      <c r="Q97">
        <f>IFERROR(INDEX(Premissas!$F$3:$F$6,ROW()-4),"")</f>
        <v/>
      </c>
      <c r="R97">
        <f>IFERROR(INDEX(Premissas!$G$3:$G$6,ROW()-4),"")</f>
        <v/>
      </c>
      <c r="S97">
        <f>IFERROR(INDEX(Premissas!$H$3:$H$7,ROW()-4),"")</f>
        <v/>
      </c>
    </row>
    <row r="98" ht="23" customHeight="1">
      <c r="A98" s="13" t="n"/>
      <c r="B98" s="13" t="n"/>
      <c r="C98" s="13" t="n"/>
      <c r="D98" s="13" t="n"/>
      <c r="E98" s="13" t="n"/>
      <c r="F98" s="14" t="n"/>
      <c r="G98" s="13" t="n"/>
      <c r="H98" s="13" t="n"/>
      <c r="I98" s="13" t="n"/>
      <c r="J98" s="13" t="n"/>
      <c r="K98" s="5">
        <f>IF($B98="","",COUNTBLANK($D98:$J98)+IF($G98="Pendente",1,0)+IF($I98="Revisar",1,0))</f>
        <v/>
      </c>
      <c r="L98" s="17">
        <f>IF($B98="","",IFERROR(EDATE($F98,Premissas!$B$3),""))</f>
        <v/>
      </c>
      <c r="M98" s="11">
        <f>IF($B98="","",IF($K98&gt;0,"Conferir dados",IF(AND($L98&lt;&gt;"",$L98&lt;TODAY()),"Revisão vencida",IF($I98="Atualizado","Em dia",IF(TODAY()&gt;Premissas!$B$4,"Prazo da campanha vencido","Acompanhar")))))</f>
        <v/>
      </c>
      <c r="O98">
        <f>IFERROR(INDEX(Premissas!$D$3:$D$8,ROW()-4),"")</f>
        <v/>
      </c>
      <c r="P98">
        <f>IFERROR(INDEX(Premissas!$E$3:$E$5,ROW()-4),"")</f>
        <v/>
      </c>
      <c r="Q98">
        <f>IFERROR(INDEX(Premissas!$F$3:$F$6,ROW()-4),"")</f>
        <v/>
      </c>
      <c r="R98">
        <f>IFERROR(INDEX(Premissas!$G$3:$G$6,ROW()-4),"")</f>
        <v/>
      </c>
      <c r="S98">
        <f>IFERROR(INDEX(Premissas!$H$3:$H$7,ROW()-4),"")</f>
        <v/>
      </c>
    </row>
    <row r="99" ht="23" customHeight="1">
      <c r="A99" s="13" t="n"/>
      <c r="B99" s="13" t="n"/>
      <c r="C99" s="13" t="n"/>
      <c r="D99" s="13" t="n"/>
      <c r="E99" s="13" t="n"/>
      <c r="F99" s="14" t="n"/>
      <c r="G99" s="13" t="n"/>
      <c r="H99" s="13" t="n"/>
      <c r="I99" s="13" t="n"/>
      <c r="J99" s="13" t="n"/>
      <c r="K99" s="8">
        <f>IF($B99="","",COUNTBLANK($D99:$J99)+IF($G99="Pendente",1,0)+IF($I99="Revisar",1,0))</f>
        <v/>
      </c>
      <c r="L99" s="15">
        <f>IF($B99="","",IFERROR(EDATE($F99,Premissas!$B$3),""))</f>
        <v/>
      </c>
      <c r="M99" s="16">
        <f>IF($B99="","",IF($K99&gt;0,"Conferir dados",IF(AND($L99&lt;&gt;"",$L99&lt;TODAY()),"Revisão vencida",IF($I99="Atualizado","Em dia",IF(TODAY()&gt;Premissas!$B$4,"Prazo da campanha vencido","Acompanhar")))))</f>
        <v/>
      </c>
      <c r="O99">
        <f>IFERROR(INDEX(Premissas!$D$3:$D$8,ROW()-4),"")</f>
        <v/>
      </c>
      <c r="P99">
        <f>IFERROR(INDEX(Premissas!$E$3:$E$5,ROW()-4),"")</f>
        <v/>
      </c>
      <c r="Q99">
        <f>IFERROR(INDEX(Premissas!$F$3:$F$6,ROW()-4),"")</f>
        <v/>
      </c>
      <c r="R99">
        <f>IFERROR(INDEX(Premissas!$G$3:$G$6,ROW()-4),"")</f>
        <v/>
      </c>
      <c r="S99">
        <f>IFERROR(INDEX(Premissas!$H$3:$H$7,ROW()-4),"")</f>
        <v/>
      </c>
    </row>
    <row r="100" ht="23" customHeight="1">
      <c r="A100" s="13" t="n"/>
      <c r="B100" s="13" t="n"/>
      <c r="C100" s="13" t="n"/>
      <c r="D100" s="13" t="n"/>
      <c r="E100" s="13" t="n"/>
      <c r="F100" s="14" t="n"/>
      <c r="G100" s="13" t="n"/>
      <c r="H100" s="13" t="n"/>
      <c r="I100" s="13" t="n"/>
      <c r="J100" s="13" t="n"/>
      <c r="K100" s="5">
        <f>IF($B100="","",COUNTBLANK($D100:$J100)+IF($G100="Pendente",1,0)+IF($I100="Revisar",1,0))</f>
        <v/>
      </c>
      <c r="L100" s="17">
        <f>IF($B100="","",IFERROR(EDATE($F100,Premissas!$B$3),""))</f>
        <v/>
      </c>
      <c r="M100" s="11">
        <f>IF($B100="","",IF($K100&gt;0,"Conferir dados",IF(AND($L100&lt;&gt;"",$L100&lt;TODAY()),"Revisão vencida",IF($I100="Atualizado","Em dia",IF(TODAY()&gt;Premissas!$B$4,"Prazo da campanha vencido","Acompanhar")))))</f>
        <v/>
      </c>
      <c r="O100">
        <f>IFERROR(INDEX(Premissas!$D$3:$D$8,ROW()-4),"")</f>
        <v/>
      </c>
      <c r="P100">
        <f>IFERROR(INDEX(Premissas!$E$3:$E$5,ROW()-4),"")</f>
        <v/>
      </c>
      <c r="Q100">
        <f>IFERROR(INDEX(Premissas!$F$3:$F$6,ROW()-4),"")</f>
        <v/>
      </c>
      <c r="R100">
        <f>IFERROR(INDEX(Premissas!$G$3:$G$6,ROW()-4),"")</f>
        <v/>
      </c>
      <c r="S100">
        <f>IFERROR(INDEX(Premissas!$H$3:$H$7,ROW()-4),"")</f>
        <v/>
      </c>
    </row>
    <row r="101" ht="23" customHeight="1">
      <c r="A101" s="13" t="n"/>
      <c r="B101" s="13" t="n"/>
      <c r="C101" s="13" t="n"/>
      <c r="D101" s="13" t="n"/>
      <c r="E101" s="13" t="n"/>
      <c r="F101" s="14" t="n"/>
      <c r="G101" s="13" t="n"/>
      <c r="H101" s="13" t="n"/>
      <c r="I101" s="13" t="n"/>
      <c r="J101" s="13" t="n"/>
      <c r="K101" s="8">
        <f>IF($B101="","",COUNTBLANK($D101:$J101)+IF($G101="Pendente",1,0)+IF($I101="Revisar",1,0))</f>
        <v/>
      </c>
      <c r="L101" s="15">
        <f>IF($B101="","",IFERROR(EDATE($F101,Premissas!$B$3),""))</f>
        <v/>
      </c>
      <c r="M101" s="16">
        <f>IF($B101="","",IF($K101&gt;0,"Conferir dados",IF(AND($L101&lt;&gt;"",$L101&lt;TODAY()),"Revisão vencida",IF($I101="Atualizado","Em dia",IF(TODAY()&gt;Premissas!$B$4,"Prazo da campanha vencido","Acompanhar")))))</f>
        <v/>
      </c>
      <c r="O101">
        <f>IFERROR(INDEX(Premissas!$D$3:$D$8,ROW()-4),"")</f>
        <v/>
      </c>
      <c r="P101">
        <f>IFERROR(INDEX(Premissas!$E$3:$E$5,ROW()-4),"")</f>
        <v/>
      </c>
      <c r="Q101">
        <f>IFERROR(INDEX(Premissas!$F$3:$F$6,ROW()-4),"")</f>
        <v/>
      </c>
      <c r="R101">
        <f>IFERROR(INDEX(Premissas!$G$3:$G$6,ROW()-4),"")</f>
        <v/>
      </c>
      <c r="S101">
        <f>IFERROR(INDEX(Premissas!$H$3:$H$7,ROW()-4),"")</f>
        <v/>
      </c>
    </row>
    <row r="102" ht="23" customHeight="1">
      <c r="A102" s="13" t="n"/>
      <c r="B102" s="13" t="n"/>
      <c r="C102" s="13" t="n"/>
      <c r="D102" s="13" t="n"/>
      <c r="E102" s="13" t="n"/>
      <c r="F102" s="14" t="n"/>
      <c r="G102" s="13" t="n"/>
      <c r="H102" s="13" t="n"/>
      <c r="I102" s="13" t="n"/>
      <c r="J102" s="13" t="n"/>
      <c r="K102" s="5">
        <f>IF($B102="","",COUNTBLANK($D102:$J102)+IF($G102="Pendente",1,0)+IF($I102="Revisar",1,0))</f>
        <v/>
      </c>
      <c r="L102" s="17">
        <f>IF($B102="","",IFERROR(EDATE($F102,Premissas!$B$3),""))</f>
        <v/>
      </c>
      <c r="M102" s="11">
        <f>IF($B102="","",IF($K102&gt;0,"Conferir dados",IF(AND($L102&lt;&gt;"",$L102&lt;TODAY()),"Revisão vencida",IF($I102="Atualizado","Em dia",IF(TODAY()&gt;Premissas!$B$4,"Prazo da campanha vencido","Acompanhar")))))</f>
        <v/>
      </c>
      <c r="O102">
        <f>IFERROR(INDEX(Premissas!$D$3:$D$8,ROW()-4),"")</f>
        <v/>
      </c>
      <c r="P102">
        <f>IFERROR(INDEX(Premissas!$E$3:$E$5,ROW()-4),"")</f>
        <v/>
      </c>
      <c r="Q102">
        <f>IFERROR(INDEX(Premissas!$F$3:$F$6,ROW()-4),"")</f>
        <v/>
      </c>
      <c r="R102">
        <f>IFERROR(INDEX(Premissas!$G$3:$G$6,ROW()-4),"")</f>
        <v/>
      </c>
      <c r="S102">
        <f>IFERROR(INDEX(Premissas!$H$3:$H$7,ROW()-4),"")</f>
        <v/>
      </c>
    </row>
    <row r="103" ht="23" customHeight="1">
      <c r="A103" s="13" t="n"/>
      <c r="B103" s="13" t="n"/>
      <c r="C103" s="13" t="n"/>
      <c r="D103" s="13" t="n"/>
      <c r="E103" s="13" t="n"/>
      <c r="F103" s="14" t="n"/>
      <c r="G103" s="13" t="n"/>
      <c r="H103" s="13" t="n"/>
      <c r="I103" s="13" t="n"/>
      <c r="J103" s="13" t="n"/>
      <c r="K103" s="8">
        <f>IF($B103="","",COUNTBLANK($D103:$J103)+IF($G103="Pendente",1,0)+IF($I103="Revisar",1,0))</f>
        <v/>
      </c>
      <c r="L103" s="15">
        <f>IF($B103="","",IFERROR(EDATE($F103,Premissas!$B$3),""))</f>
        <v/>
      </c>
      <c r="M103" s="16">
        <f>IF($B103="","",IF($K103&gt;0,"Conferir dados",IF(AND($L103&lt;&gt;"",$L103&lt;TODAY()),"Revisão vencida",IF($I103="Atualizado","Em dia",IF(TODAY()&gt;Premissas!$B$4,"Prazo da campanha vencido","Acompanhar")))))</f>
        <v/>
      </c>
      <c r="O103">
        <f>IFERROR(INDEX(Premissas!$D$3:$D$8,ROW()-4),"")</f>
        <v/>
      </c>
      <c r="P103">
        <f>IFERROR(INDEX(Premissas!$E$3:$E$5,ROW()-4),"")</f>
        <v/>
      </c>
      <c r="Q103">
        <f>IFERROR(INDEX(Premissas!$F$3:$F$6,ROW()-4),"")</f>
        <v/>
      </c>
      <c r="R103">
        <f>IFERROR(INDEX(Premissas!$G$3:$G$6,ROW()-4),"")</f>
        <v/>
      </c>
      <c r="S103">
        <f>IFERROR(INDEX(Premissas!$H$3:$H$7,ROW()-4),"")</f>
        <v/>
      </c>
    </row>
    <row r="104" ht="23" customHeight="1">
      <c r="A104" s="13" t="n"/>
      <c r="B104" s="13" t="n"/>
      <c r="C104" s="13" t="n"/>
      <c r="D104" s="13" t="n"/>
      <c r="E104" s="13" t="n"/>
      <c r="F104" s="14" t="n"/>
      <c r="G104" s="13" t="n"/>
      <c r="H104" s="13" t="n"/>
      <c r="I104" s="13" t="n"/>
      <c r="J104" s="13" t="n"/>
      <c r="K104" s="5">
        <f>IF($B104="","",COUNTBLANK($D104:$J104)+IF($G104="Pendente",1,0)+IF($I104="Revisar",1,0))</f>
        <v/>
      </c>
      <c r="L104" s="17">
        <f>IF($B104="","",IFERROR(EDATE($F104,Premissas!$B$3),""))</f>
        <v/>
      </c>
      <c r="M104" s="11">
        <f>IF($B104="","",IF($K104&gt;0,"Conferir dados",IF(AND($L104&lt;&gt;"",$L104&lt;TODAY()),"Revisão vencida",IF($I104="Atualizado","Em dia",IF(TODAY()&gt;Premissas!$B$4,"Prazo da campanha vencido","Acompanhar")))))</f>
        <v/>
      </c>
      <c r="O104">
        <f>IFERROR(INDEX(Premissas!$D$3:$D$8,ROW()-4),"")</f>
        <v/>
      </c>
      <c r="P104">
        <f>IFERROR(INDEX(Premissas!$E$3:$E$5,ROW()-4),"")</f>
        <v/>
      </c>
      <c r="Q104">
        <f>IFERROR(INDEX(Premissas!$F$3:$F$6,ROW()-4),"")</f>
        <v/>
      </c>
      <c r="R104">
        <f>IFERROR(INDEX(Premissas!$G$3:$G$6,ROW()-4),"")</f>
        <v/>
      </c>
      <c r="S104">
        <f>IFERROR(INDEX(Premissas!$H$3:$H$7,ROW()-4),"")</f>
        <v/>
      </c>
    </row>
  </sheetData>
  <autoFilter ref="A4:M104"/>
  <mergeCells count="1">
    <mergeCell ref="A1:M1"/>
  </mergeCells>
  <conditionalFormatting sqref="K5:K104">
    <cfRule type="expression" priority="1" dxfId="1">
      <formula>$K5&gt;0</formula>
    </cfRule>
  </conditionalFormatting>
  <conditionalFormatting sqref="M5:M104">
    <cfRule type="expression" priority="2" dxfId="1">
      <formula>OR($M5="Conferir dados",$M5="Revisão vencida",$M5="Prazo da campanha vencido")</formula>
    </cfRule>
    <cfRule type="expression" priority="3" dxfId="0">
      <formula>$M5="Em dia"</formula>
    </cfRule>
    <cfRule type="expression" priority="4" dxfId="2">
      <formula>$M5="Acompanhar"</formula>
    </cfRule>
  </conditionalFormatting>
  <dataValidations count="6">
    <dataValidation sqref="C5:C104" showDropDown="0" showInputMessage="1" showErrorMessage="1" allowBlank="0" errorTitle="Ministério inválido" error="Escolha um ministério da lista de premissas." promptTitle="Ministério" prompt="Selecione uma opção ou deixe em branco para conferência." type="list">
      <formula1>$O$5:$O$10</formula1>
    </dataValidation>
    <dataValidation sqref="F5:F104" showDropDown="0" showInputMessage="1" showErrorMessage="1" allowBlank="0" errorTitle="Data inválida" error="Informe uma data válida dentro do histórico permitido." promptTitle="Última revisão" prompt="A data não deve ser futura." type="date" operator="between">
      <formula1>$T$5</formula1>
      <formula2>TODAY()</formula2>
    </dataValidation>
    <dataValidation sqref="G5:G104" showDropDown="0" showInputMessage="1" showErrorMessage="1" allowBlank="0" errorTitle="Opção inválida" error="Escolha uma opção da lista de consentimentos." promptTitle="Consentimento" prompt="Registre somente a situação informada para conferência." type="list">
      <formula1>$P$5:$P$7</formula1>
    </dataValidation>
    <dataValidation sqref="H5:H104" showDropDown="0" showInputMessage="1" showErrorMessage="1" allowBlank="0" errorTitle="Canal inválido" error="Escolha um canal da lista de premissas." promptTitle="Canal preferido" prompt="Selecione o canal preferido informado." type="list">
      <formula1>$Q$5:$Q$8</formula1>
    </dataValidation>
    <dataValidation sqref="I5:I104" showDropDown="0" showInputMessage="1" showErrorMessage="1" allowBlank="0" errorTitle="Status inválido" error="Escolha um status da lista de premissas." promptTitle="Status" prompt="Atualize o estágio administrativo do cadastro." type="list">
      <formula1>$R$5:$R$8</formula1>
    </dataValidation>
    <dataValidation sqref="J5:J104" showDropDown="0" showInputMessage="1" showErrorMessage="1" allowBlank="0" errorTitle="Responsável inválido" error="Escolha uma equipe fictícia da lista." promptTitle="Responsável" prompt="Selecione a equipe responsável pela conferência." type="list">
      <formula1>$S$5:$S$9</formula1>
    </dataValidation>
  </dataValidations>
  <pageMargins left="0.3" right="0.3" top="0.5" bottom="0.5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7" customWidth="1" min="1" max="1"/>
    <col width="18" customWidth="1" min="2" max="2"/>
    <col width="3" customWidth="1" min="3" max="3"/>
    <col width="27" customWidth="1" min="4" max="4"/>
    <col width="18" customWidth="1" min="5" max="5"/>
    <col width="18" customWidth="1" min="6" max="6"/>
    <col width="18" customWidth="1" min="7" max="7"/>
    <col width="25" customWidth="1" min="8" max="8"/>
  </cols>
  <sheetData>
    <row r="1" ht="28" customHeight="1">
      <c r="A1" s="1" t="inlineStr">
        <is>
          <t>Premissas da atualização cadastral</t>
        </is>
      </c>
      <c r="B1" s="21" t="n"/>
      <c r="C1" s="21" t="n"/>
      <c r="D1" s="21" t="n"/>
      <c r="E1" s="21" t="n"/>
      <c r="F1" s="21" t="n"/>
      <c r="G1" s="21" t="n"/>
      <c r="H1" s="22" t="n"/>
    </row>
    <row r="2" ht="22" customHeight="1">
      <c r="A2" s="2" t="inlineStr">
        <is>
          <t>Parâmetro</t>
        </is>
      </c>
      <c r="B2" s="2" t="inlineStr">
        <is>
          <t>Valor</t>
        </is>
      </c>
      <c r="D2" s="3" t="inlineStr">
        <is>
          <t>Ministérios</t>
        </is>
      </c>
      <c r="E2" s="3" t="inlineStr">
        <is>
          <t>Consentimentos</t>
        </is>
      </c>
      <c r="F2" s="3" t="inlineStr">
        <is>
          <t>Canais</t>
        </is>
      </c>
      <c r="G2" s="3" t="inlineStr">
        <is>
          <t>Status</t>
        </is>
      </c>
      <c r="H2" s="3" t="inlineStr">
        <is>
          <t>Responsáveis</t>
        </is>
      </c>
    </row>
    <row r="3" ht="22" customHeight="1">
      <c r="A3" s="9" t="inlineStr">
        <is>
          <t>Prazo entre revisões, em meses</t>
        </is>
      </c>
      <c r="B3" s="18" t="n">
        <v>12</v>
      </c>
      <c r="D3" s="13" t="inlineStr">
        <is>
          <t>Acolhimento fictício</t>
        </is>
      </c>
      <c r="E3" s="13" t="inlineStr">
        <is>
          <t>Sim</t>
        </is>
      </c>
      <c r="F3" s="13" t="inlineStr">
        <is>
          <t>Telefone</t>
        </is>
      </c>
      <c r="G3" s="13" t="inlineStr">
        <is>
          <t>Não iniciado</t>
        </is>
      </c>
      <c r="H3" s="13" t="inlineStr">
        <is>
          <t>Equipe Fictícia Alfa</t>
        </is>
      </c>
    </row>
    <row r="4" ht="22" customHeight="1">
      <c r="A4" s="6" t="inlineStr">
        <is>
          <t>Data limite da campanha</t>
        </is>
      </c>
      <c r="B4" s="19" t="n">
        <v>46321</v>
      </c>
      <c r="D4" s="13" t="inlineStr">
        <is>
          <t>Música fictícia</t>
        </is>
      </c>
      <c r="E4" s="13" t="inlineStr">
        <is>
          <t>Não</t>
        </is>
      </c>
      <c r="F4" s="13" t="inlineStr">
        <is>
          <t>E-mail</t>
        </is>
      </c>
      <c r="G4" s="13" t="inlineStr">
        <is>
          <t>Em contato</t>
        </is>
      </c>
      <c r="H4" s="13" t="inlineStr">
        <is>
          <t>Equipe Fictícia Beta</t>
        </is>
      </c>
    </row>
    <row r="5" ht="22" customHeight="1">
      <c r="A5" s="9" t="inlineStr">
        <is>
          <t>Meta de cadastros atualizados</t>
        </is>
      </c>
      <c r="B5" s="24" t="n">
        <v>0.8</v>
      </c>
      <c r="D5" s="13" t="inlineStr">
        <is>
          <t>Ensino fictício</t>
        </is>
      </c>
      <c r="E5" s="13" t="inlineStr">
        <is>
          <t>Pendente</t>
        </is>
      </c>
      <c r="F5" s="13" t="inlineStr">
        <is>
          <t>Indiferente</t>
        </is>
      </c>
      <c r="G5" s="13" t="inlineStr">
        <is>
          <t>Atualizado</t>
        </is>
      </c>
      <c r="H5" s="13" t="inlineStr">
        <is>
          <t>Equipe Fictícia Gama</t>
        </is>
      </c>
    </row>
    <row r="6" ht="22" customHeight="1">
      <c r="A6" s="6" t="inlineStr">
        <is>
          <t>Data mínima aceita no histórico</t>
        </is>
      </c>
      <c r="B6" s="19" t="n">
        <v>42370</v>
      </c>
      <c r="D6" s="13" t="inlineStr">
        <is>
          <t>Ação solidária fictícia</t>
        </is>
      </c>
      <c r="E6" s="13" t="n"/>
      <c r="F6" s="13" t="inlineStr">
        <is>
          <t>A confirmar</t>
        </is>
      </c>
      <c r="G6" s="13" t="inlineStr">
        <is>
          <t>Revisar</t>
        </is>
      </c>
      <c r="H6" s="13" t="inlineStr">
        <is>
          <t>Equipe Fictícia Delta</t>
        </is>
      </c>
    </row>
    <row r="7" ht="22" customHeight="1">
      <c r="D7" s="13" t="inlineStr">
        <is>
          <t>Apoio administrativo fictício</t>
        </is>
      </c>
      <c r="E7" s="13" t="n"/>
      <c r="F7" s="13" t="n"/>
      <c r="G7" s="13" t="n"/>
      <c r="H7" s="13" t="inlineStr">
        <is>
          <t>Equipe Fictícia Épsilon</t>
        </is>
      </c>
    </row>
    <row r="8" ht="22" customHeight="1">
      <c r="D8" s="13" t="inlineStr">
        <is>
          <t>Sem vínculo informado</t>
        </is>
      </c>
      <c r="E8" s="13" t="n"/>
      <c r="F8" s="13" t="n"/>
      <c r="G8" s="13" t="n"/>
      <c r="H8" s="13" t="n"/>
    </row>
  </sheetData>
  <autoFilter ref="D2:H8"/>
  <mergeCells count="1">
    <mergeCell ref="A1:H1"/>
  </mergeCells>
  <dataValidations count="4">
    <dataValidation sqref="B3" showDropDown="0" showInputMessage="1" showErrorMessage="1" allowBlank="0" errorTitle="Prazo inválido" error="Informe um número inteiro entre 1 e 36." promptTitle="Prazo de revisão" prompt="Defina o intervalo de revisão em meses." type="whole" operator="between">
      <formula1>1</formula1>
      <formula2>36</formula2>
    </dataValidation>
    <dataValidation sqref="B4" showDropDown="0" showInputMessage="1" showErrorMessage="1" allowBlank="0" errorTitle="Data inválida" error="Informe uma data entre hoje e os próximos 365 dias." promptTitle="Data da campanha" prompt="Defina a data limite editável da campanha." type="date" operator="between">
      <formula1>TODAY()</formula1>
      <formula2>TODAY()+365</formula2>
    </dataValidation>
    <dataValidation sqref="B5" showDropDown="0" showInputMessage="1" showErrorMessage="1" allowBlank="0" errorTitle="Meta inválida" error="Informe uma meta entre 10% e 100%." promptTitle="Meta da campanha" prompt="Informe a proporção desejada de cadastros atualizados." type="decimal" operator="between">
      <formula1>0.1</formula1>
      <formula2>1</formula2>
    </dataValidation>
    <dataValidation sqref="B6" showDropDown="0" showInputMessage="1" showErrorMessage="1" allowBlank="0" errorTitle="Data inválida" error="Informe uma data entre 01/01/2000 e hoje." promptTitle="Limite do histórico" prompt="Defina a data mínima aceita para o histórico." type="date" operator="between">
      <formula1>DATE(2000,1,1)</formula1>
      <formula2>TODAY()</formula2>
    </dataValidation>
  </dataValidations>
  <pageMargins left="0.3" right="0.3" top="0.5" bottom="0.5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Modelo administrativo fictício</dc:creator>
  <dc:title xmlns:dc="http://purl.org/dc/elements/1.1/">Atualização cadastral de membros</dc:title>
  <dc:subject xmlns:dc="http://purl.org/dc/elements/1.1/">Campanha administrativa de revisão cadastral</dc:subject>
  <dcterms:created xmlns:dcterms="http://purl.org/dc/terms/" xmlns:xsi="http://www.w3.org/2001/XMLSchema-instance" xsi:type="dcterms:W3CDTF">2026-09-11T09:19:45Z</dcterms:created>
  <dcterms:modified xmlns:dcterms="http://purl.org/dc/terms/" xmlns:xsi="http://www.w3.org/2001/XMLSchema-instance" xsi:type="dcterms:W3CDTF">2026-09-11T09:19:45+00:00Z</dcterms:modified>
</cp:coreProperties>
</file>