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companh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'Acompanhamentos'!$A$3:$M$103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243634"/>
      <sz val="10"/>
    </font>
    <font>
      <name val="Calibri"/>
      <color rgb="00243634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'Resumo'!$A$13:$A$16</f>
            </numRef>
          </cat>
          <val>
            <numRef>
              <f>'Resumo'!$B$13:$B$16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3" customWidth="1" min="3" max="3"/>
    <col width="29" customWidth="1" min="4" max="4"/>
    <col width="16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Acompanhamento pastoral de membros — resumo da fila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>
      <c r="A3" s="3" t="inlineStr">
        <is>
          <t>Indicador</t>
        </is>
      </c>
      <c r="B3" s="3" t="inlineStr">
        <is>
          <t>Valor</t>
        </is>
      </c>
      <c r="D3" s="3" t="inlineStr">
        <is>
          <t>Indicador</t>
        </is>
      </c>
      <c r="E3" s="3" t="inlineStr">
        <is>
          <t>Valor</t>
        </is>
      </c>
    </row>
    <row r="4">
      <c r="A4" s="4" t="inlineStr">
        <is>
          <t>Total de registros</t>
        </is>
      </c>
      <c r="B4" s="5">
        <f>COUNTIF('Acompanhamentos'!$A$4:$A$103,"&lt;&gt;")</f>
        <v/>
      </c>
      <c r="D4" s="4" t="inlineStr">
        <is>
          <t>Concluídos</t>
        </is>
      </c>
      <c r="E4" s="5">
        <f>COUNTIFS('Acompanhamentos'!$A$4:$A$103,"&lt;&gt;",'Acompanhamentos'!$K$4:$K$103,"Concluído")</f>
        <v/>
      </c>
    </row>
    <row r="5">
      <c r="A5" s="6" t="inlineStr">
        <is>
          <t>Pendentes</t>
        </is>
      </c>
      <c r="B5" s="7">
        <f>COUNTIFS('Acompanhamentos'!$A$4:$A$103,"&lt;&gt;",'Acompanhamentos'!$K$4:$K$103,"Em aberto")+COUNTIFS('Acompanhamentos'!$A$4:$A$103,"&lt;&gt;",'Acompanhamentos'!$K$4:$K$103,"Aguardando retorno")</f>
        <v/>
      </c>
      <c r="D5" s="6" t="inlineStr">
        <is>
          <t>Pausados</t>
        </is>
      </c>
      <c r="E5" s="7">
        <f>COUNTIFS('Acompanhamentos'!$A$4:$A$103,"&lt;&gt;",'Acompanhamentos'!$K$4:$K$103,"Pausado")</f>
        <v/>
      </c>
    </row>
    <row r="6">
      <c r="A6" s="4" t="inlineStr">
        <is>
          <t>Ações vencidas</t>
        </is>
      </c>
      <c r="B6" s="5">
        <f>COUNTIFS('Acompanhamentos'!$A$4:$A$103,"&lt;&gt;",'Acompanhamentos'!$M$4:$M$103,"Ação vencida")</f>
        <v/>
      </c>
      <c r="D6" s="4" t="inlineStr">
        <is>
          <t>Prioridade alta pendente</t>
        </is>
      </c>
      <c r="E6" s="5">
        <f>COUNTIFS('Acompanhamentos'!$A$4:$A$103,"&lt;&gt;",'Acompanhamentos'!$F$4:$F$103,"Alta",'Acompanhamentos'!$K$4:$K$103,"Em aberto")+COUNTIFS('Acompanhamentos'!$A$4:$A$103,"&lt;&gt;",'Acompanhamentos'!$F$4:$F$103,"Alta",'Acompanhamentos'!$K$4:$K$103,"Aguardando retorno")</f>
        <v/>
      </c>
    </row>
    <row r="7">
      <c r="A7" s="6" t="inlineStr">
        <is>
          <t>Ações para hoje</t>
        </is>
      </c>
      <c r="B7" s="7">
        <f>COUNTIFS('Acompanhamentos'!$A$4:$A$103,"&lt;&gt;",'Acompanhamentos'!$M$4:$M$103,"Ação para hoje")</f>
        <v/>
      </c>
      <c r="D7" s="6" t="inlineStr">
        <is>
          <t>Rever prazo sugerido</t>
        </is>
      </c>
      <c r="E7" s="7">
        <f>COUNTIFS('Acompanhamentos'!$A$4:$A$103,"&lt;&gt;",'Acompanhamentos'!$M$4:$M$103,"Rever prazo sugerido")</f>
        <v/>
      </c>
    </row>
    <row r="8">
      <c r="A8" s="4" t="inlineStr">
        <is>
          <t>Sem data prevista</t>
        </is>
      </c>
      <c r="B8" s="5">
        <f>COUNTIFS('Acompanhamentos'!$A$4:$A$103,"&lt;&gt;",'Acompanhamentos'!$M$4:$M$103,"Definir data")</f>
        <v/>
      </c>
      <c r="D8" s="4" t="inlineStr">
        <is>
          <t>Percentual concluído</t>
        </is>
      </c>
      <c r="E8" s="8">
        <f>IFERROR(COUNTIFS('Acompanhamentos'!$A$4:$A$103,"&lt;&gt;",'Acompanhamentos'!$K$4:$K$103,"Concluído")/COUNTIF('Acompanhamentos'!$A$4:$A$103,"&lt;&gt;"),0)</f>
        <v/>
      </c>
    </row>
    <row r="9">
      <c r="A9" s="6" t="inlineStr">
        <is>
          <t>Próximas do prazo</t>
        </is>
      </c>
      <c r="B9" s="7">
        <f>COUNTIFS('Acompanhamentos'!$A$4:$A$103,"&lt;&gt;",'Acompanhamentos'!$M$4:$M$103,"Próxima do prazo")</f>
        <v/>
      </c>
      <c r="D9" s="6" t="inlineStr">
        <is>
          <t>Data de referência</t>
        </is>
      </c>
      <c r="E9" s="9">
        <f>TODAY()</f>
        <v/>
      </c>
    </row>
    <row r="10"/>
    <row r="11"/>
    <row r="12">
      <c r="A12" s="10" t="inlineStr">
        <is>
          <t>Status</t>
        </is>
      </c>
      <c r="B12" s="10" t="inlineStr">
        <is>
          <t>Quantidade</t>
        </is>
      </c>
    </row>
    <row r="13">
      <c r="A13" s="11" t="inlineStr">
        <is>
          <t>Em aberto</t>
        </is>
      </c>
      <c r="B13" s="5">
        <f>COUNTIFS('Acompanhamentos'!$A$4:$A$103,"&lt;&gt;",'Acompanhamentos'!$K$4:$K$103,A13)</f>
        <v/>
      </c>
    </row>
    <row r="14">
      <c r="A14" s="12" t="inlineStr">
        <is>
          <t>Aguardando retorno</t>
        </is>
      </c>
      <c r="B14" s="7">
        <f>COUNTIFS('Acompanhamentos'!$A$4:$A$103,"&lt;&gt;",'Acompanhamentos'!$K$4:$K$103,A14)</f>
        <v/>
      </c>
    </row>
    <row r="15">
      <c r="A15" s="11" t="inlineStr">
        <is>
          <t>Concluído</t>
        </is>
      </c>
      <c r="B15" s="5">
        <f>COUNTIFS('Acompanhamentos'!$A$4:$A$103,"&lt;&gt;",'Acompanhamentos'!$K$4:$K$103,A15)</f>
        <v/>
      </c>
    </row>
    <row r="16">
      <c r="A16" s="12" t="inlineStr">
        <is>
          <t>Pausado</t>
        </is>
      </c>
      <c r="B16" s="7">
        <f>COUNTIFS('Acompanhamentos'!$A$4:$A$103,"&lt;&gt;",'Acompanhamentos'!$K$4:$K$103,A16)</f>
        <v/>
      </c>
    </row>
  </sheetData>
  <mergeCells count="1">
    <mergeCell ref="A1:H1"/>
  </mergeCells>
  <conditionalFormatting sqref="B6">
    <cfRule type="expression" priority="1" dxfId="0">
      <formula>B6&gt;0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2">
      <formula>B8&gt;0</formula>
    </cfRule>
  </conditionalFormatting>
  <conditionalFormatting sqref="E7">
    <cfRule type="expression" priority="4" dxfId="2">
      <formula>E7&gt;0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3" customWidth="1" min="3" max="3"/>
    <col width="30" customWidth="1" min="4" max="4"/>
    <col width="37" customWidth="1" min="5" max="5"/>
    <col width="12" customWidth="1" min="6" max="6"/>
    <col width="25" customWidth="1" min="7" max="7"/>
    <col width="15" customWidth="1" min="8" max="8"/>
    <col width="39" customWidth="1" min="9" max="9"/>
    <col width="15" customWidth="1" min="10" max="10"/>
    <col width="21" customWidth="1" min="11" max="11"/>
    <col width="20" customWidth="1" min="12" max="12"/>
    <col width="23" customWidth="1" min="13" max="13"/>
  </cols>
  <sheetData>
    <row r="1" ht="28" customHeight="1">
      <c r="A1" s="1" t="inlineStr">
        <is>
          <t>Acompanhamento pastoral de membros — fila privada de contatos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2" t="n"/>
    </row>
    <row r="2"/>
    <row r="3" ht="38" customHeight="1">
      <c r="A3" s="3" t="inlineStr">
        <is>
          <t>ID</t>
        </is>
      </c>
      <c r="B3" s="3" t="inlineStr">
        <is>
          <t>Data do registro</t>
        </is>
      </c>
      <c r="C3" s="3" t="inlineStr">
        <is>
          <t>Referência fictícia</t>
        </is>
      </c>
      <c r="D3" s="3" t="inlineStr">
        <is>
          <t>Ministério</t>
        </is>
      </c>
      <c r="E3" s="3" t="inlineStr">
        <is>
          <t>Motivo do contato</t>
        </is>
      </c>
      <c r="F3" s="3" t="inlineStr">
        <is>
          <t>Prioridade</t>
        </is>
      </c>
      <c r="G3" s="3" t="inlineStr">
        <is>
          <t>Responsável</t>
        </is>
      </c>
      <c r="H3" s="3" t="inlineStr">
        <is>
          <t>Último contato</t>
        </is>
      </c>
      <c r="I3" s="3" t="inlineStr">
        <is>
          <t>Próxima ação</t>
        </is>
      </c>
      <c r="J3" s="3" t="inlineStr">
        <is>
          <t>Data prevista</t>
        </is>
      </c>
      <c r="K3" s="3" t="inlineStr">
        <is>
          <t>Status</t>
        </is>
      </c>
      <c r="L3" s="3" t="inlineStr">
        <is>
          <t>Data-limite sugerida</t>
        </is>
      </c>
      <c r="M3" s="3" t="inlineStr">
        <is>
          <t>Alerta para conferência</t>
        </is>
      </c>
    </row>
    <row r="4" ht="34" customHeight="1">
      <c r="A4" s="13" t="inlineStr">
        <is>
          <t>FIC-ACP-001</t>
        </is>
      </c>
      <c r="B4" s="14" t="n">
        <v>46264</v>
      </c>
      <c r="C4" s="15" t="inlineStr">
        <is>
          <t>Referência Fictícia 01</t>
        </is>
      </c>
      <c r="D4" s="15" t="inlineStr">
        <is>
          <t>Núcleo Fictício de Acolhimento</t>
        </is>
      </c>
      <c r="E4" s="15" t="inlineStr">
        <is>
          <t>Acolhimento inicial (exemplo fictício)</t>
        </is>
      </c>
      <c r="F4" s="13" t="inlineStr">
        <is>
          <t>Alta</t>
        </is>
      </c>
      <c r="G4" s="15" t="inlineStr">
        <is>
          <t>Responsável Fictício Alfa</t>
        </is>
      </c>
      <c r="H4" s="14" t="n">
        <v>46271</v>
      </c>
      <c r="I4" s="15" t="inlineStr">
        <is>
          <t>Retomar contato combinado (exemplo fictício)</t>
        </is>
      </c>
      <c r="J4" s="14" t="n">
        <v>46274</v>
      </c>
      <c r="K4" s="13" t="inlineStr">
        <is>
          <t>Em aberto</t>
        </is>
      </c>
      <c r="L4" s="16">
        <f>IF(OR(B4="",F4=""),"",IFERROR(B4+VLOOKUP(F4,Premissas!$A$4:$B$6,2,FALSE),""))</f>
        <v/>
      </c>
      <c r="M4" s="17">
        <f>IF(A4="","",IF(OR(K4="Concluído",K4="Pausado"),K4,IF(J4="","Definir data",IF(J4&lt;TODAY(),"Ação vencida",IF(J4=TODAY(),"Ação para hoje",IF(J4&lt;=TODAY()+Premissas!$E$10,"Próxima do prazo",IF(AND(L4&lt;&gt;"",J4&gt;L4),"Rever prazo sugerido","Planejada"))))))</f>
        <v/>
      </c>
    </row>
    <row r="5" ht="34" customHeight="1">
      <c r="A5" s="13" t="inlineStr">
        <is>
          <t>FIC-ACP-002</t>
        </is>
      </c>
      <c r="B5" s="14" t="n">
        <v>46270</v>
      </c>
      <c r="C5" s="15" t="inlineStr">
        <is>
          <t>Referência Fictícia 02</t>
        </is>
      </c>
      <c r="D5" s="15" t="inlineStr">
        <is>
          <t>Equipe Fictícia de Visitas</t>
        </is>
      </c>
      <c r="E5" s="15" t="inlineStr">
        <is>
          <t>Organizar conversa breve (exemplo fictício)</t>
        </is>
      </c>
      <c r="F5" s="13" t="inlineStr">
        <is>
          <t>Alta</t>
        </is>
      </c>
      <c r="G5" s="15" t="inlineStr">
        <is>
          <t>Responsável Fictício Beta</t>
        </is>
      </c>
      <c r="H5" s="14" t="n">
        <v>46275</v>
      </c>
      <c r="I5" s="15" t="inlineStr">
        <is>
          <t>Confirmar horário disponível (exemplo fictício)</t>
        </is>
      </c>
      <c r="J5" s="14" t="n">
        <v>46276</v>
      </c>
      <c r="K5" s="13" t="inlineStr">
        <is>
          <t>Em aberto</t>
        </is>
      </c>
      <c r="L5" s="9">
        <f>IF(OR(B5="",F5=""),"",IFERROR(B5+VLOOKUP(F5,Premissas!$A$4:$B$6,2,FALSE),""))</f>
        <v/>
      </c>
      <c r="M5" s="18">
        <f>IF(A5="","",IF(OR(K5="Concluído",K5="Pausado"),K5,IF(J5="","Definir data",IF(J5&lt;TODAY(),"Ação vencida",IF(J5=TODAY(),"Ação para hoje",IF(J5&lt;=TODAY()+Premissas!$E$10,"Próxima do prazo",IF(AND(L5&lt;&gt;"",J5&gt;L5),"Rever prazo sugerido","Planejada"))))))</f>
        <v/>
      </c>
    </row>
    <row r="6" ht="34" customHeight="1">
      <c r="A6" s="13" t="inlineStr">
        <is>
          <t>FIC-ACP-003</t>
        </is>
      </c>
      <c r="B6" s="14" t="n">
        <v>46266</v>
      </c>
      <c r="C6" s="15" t="inlineStr">
        <is>
          <t>Referência Fictícia 03</t>
        </is>
      </c>
      <c r="D6" s="15" t="inlineStr">
        <is>
          <t>Grupo Fictício de Integração</t>
        </is>
      </c>
      <c r="E6" s="15" t="inlineStr">
        <is>
          <t>Retorno de integração (exemplo fictício)</t>
        </is>
      </c>
      <c r="F6" s="13" t="inlineStr">
        <is>
          <t>Média</t>
        </is>
      </c>
      <c r="G6" s="15" t="inlineStr">
        <is>
          <t>Responsável Fictício Gama</t>
        </is>
      </c>
      <c r="H6" s="14" t="n">
        <v>46273</v>
      </c>
      <c r="I6" s="15" t="inlineStr">
        <is>
          <t>Aguardar confirmação de retorno (exemplo fictício)</t>
        </is>
      </c>
      <c r="J6" s="14" t="n">
        <v>46278</v>
      </c>
      <c r="K6" s="13" t="inlineStr">
        <is>
          <t>Aguardando retorno</t>
        </is>
      </c>
      <c r="L6" s="16">
        <f>IF(OR(B6="",F6=""),"",IFERROR(B6+VLOOKUP(F6,Premissas!$A$4:$B$6,2,FALSE),""))</f>
        <v/>
      </c>
      <c r="M6" s="17">
        <f>IF(A6="","",IF(OR(K6="Concluído",K6="Pausado"),K6,IF(J6="","Definir data",IF(J6&lt;TODAY(),"Ação vencida",IF(J6=TODAY(),"Ação para hoje",IF(J6&lt;=TODAY()+Premissas!$E$10,"Próxima do prazo",IF(AND(L6&lt;&gt;"",J6&gt;L6),"Rever prazo sugerido","Planejada"))))))</f>
        <v/>
      </c>
    </row>
    <row r="7" ht="34" customHeight="1">
      <c r="A7" s="13" t="inlineStr">
        <is>
          <t>FIC-ACP-004</t>
        </is>
      </c>
      <c r="B7" s="14" t="n">
        <v>46256</v>
      </c>
      <c r="C7" s="15" t="inlineStr">
        <is>
          <t>Referência Fictícia 04</t>
        </is>
      </c>
      <c r="D7" s="15" t="inlineStr">
        <is>
          <t>Núcleo Fictício de Acolhimento</t>
        </is>
      </c>
      <c r="E7" s="15" t="inlineStr">
        <is>
          <t>Atualização de acompanhamento (exemplo fictício)</t>
        </is>
      </c>
      <c r="F7" s="13" t="inlineStr">
        <is>
          <t>Baixa</t>
        </is>
      </c>
      <c r="G7" s="15" t="inlineStr">
        <is>
          <t>Responsável Fictício Alfa</t>
        </is>
      </c>
      <c r="H7" s="14" t="n">
        <v>46261</v>
      </c>
      <c r="I7" s="15" t="inlineStr">
        <is>
          <t>Registrar encerramento (exemplo fictício)</t>
        </is>
      </c>
      <c r="J7" s="14" t="n">
        <v>46262</v>
      </c>
      <c r="K7" s="13" t="inlineStr">
        <is>
          <t>Concluído</t>
        </is>
      </c>
      <c r="L7" s="9">
        <f>IF(OR(B7="",F7=""),"",IFERROR(B7+VLOOKUP(F7,Premissas!$A$4:$B$6,2,FALSE),""))</f>
        <v/>
      </c>
      <c r="M7" s="18">
        <f>IF(A7="","",IF(OR(K7="Concluído",K7="Pausado"),K7,IF(J7="","Definir data",IF(J7&lt;TODAY(),"Ação vencida",IF(J7=TODAY(),"Ação para hoje",IF(J7&lt;=TODAY()+Premissas!$E$10,"Próxima do prazo",IF(AND(L7&lt;&gt;"",J7&gt;L7),"Rever prazo sugerido","Planejada"))))))</f>
        <v/>
      </c>
    </row>
    <row r="8" ht="34" customHeight="1">
      <c r="A8" s="13" t="inlineStr">
        <is>
          <t>FIC-ACP-005</t>
        </is>
      </c>
      <c r="B8" s="14" t="n">
        <v>46273</v>
      </c>
      <c r="C8" s="15" t="inlineStr">
        <is>
          <t>Referência Fictícia 05</t>
        </is>
      </c>
      <c r="D8" s="15" t="inlineStr">
        <is>
          <t>Equipe Fictícia de Visitas</t>
        </is>
      </c>
      <c r="E8" s="15" t="inlineStr">
        <is>
          <t>Planejar contato de apresentação (exemplo fictício)</t>
        </is>
      </c>
      <c r="F8" s="13" t="inlineStr">
        <is>
          <t>Média</t>
        </is>
      </c>
      <c r="G8" s="15" t="inlineStr">
        <is>
          <t>Responsável Fictício Beta</t>
        </is>
      </c>
      <c r="H8" s="14" t="n"/>
      <c r="I8" s="15" t="inlineStr">
        <is>
          <t>Definir melhor data de contato (exemplo fictício)</t>
        </is>
      </c>
      <c r="J8" s="14" t="n"/>
      <c r="K8" s="13" t="inlineStr">
        <is>
          <t>Em aberto</t>
        </is>
      </c>
      <c r="L8" s="16">
        <f>IF(OR(B8="",F8=""),"",IFERROR(B8+VLOOKUP(F8,Premissas!$A$4:$B$6,2,FALSE),""))</f>
        <v/>
      </c>
      <c r="M8" s="17">
        <f>IF(A8="","",IF(OR(K8="Concluído",K8="Pausado"),K8,IF(J8="","Definir data",IF(J8&lt;TODAY(),"Ação vencida",IF(J8=TODAY(),"Ação para hoje",IF(J8&lt;=TODAY()+Premissas!$E$10,"Próxima do prazo",IF(AND(L8&lt;&gt;"",J8&gt;L8),"Rever prazo sugerido","Planejada"))))))</f>
        <v/>
      </c>
    </row>
    <row r="9" ht="34" customHeight="1">
      <c r="A9" s="13" t="inlineStr">
        <is>
          <t>FIC-ACP-006</t>
        </is>
      </c>
      <c r="B9" s="14" t="n">
        <v>46261</v>
      </c>
      <c r="C9" s="15" t="inlineStr">
        <is>
          <t>Referência Fictícia 06</t>
        </is>
      </c>
      <c r="D9" s="15" t="inlineStr">
        <is>
          <t>Grupo Fictício de Integração</t>
        </is>
      </c>
      <c r="E9" s="15" t="inlineStr">
        <is>
          <t>Conversa de continuidade (exemplo fictício)</t>
        </is>
      </c>
      <c r="F9" s="13" t="inlineStr">
        <is>
          <t>Baixa</t>
        </is>
      </c>
      <c r="G9" s="15" t="inlineStr">
        <is>
          <t>Responsável Fictício Gama</t>
        </is>
      </c>
      <c r="H9" s="14" t="n">
        <v>46268</v>
      </c>
      <c r="I9" s="15" t="inlineStr">
        <is>
          <t>Realizar novo contato (exemplo fictício)</t>
        </is>
      </c>
      <c r="J9" s="14" t="n">
        <v>46284</v>
      </c>
      <c r="K9" s="13" t="inlineStr">
        <is>
          <t>Em aberto</t>
        </is>
      </c>
      <c r="L9" s="9">
        <f>IF(OR(B9="",F9=""),"",IFERROR(B9+VLOOKUP(F9,Premissas!$A$4:$B$6,2,FALSE),""))</f>
        <v/>
      </c>
      <c r="M9" s="18">
        <f>IF(A9="","",IF(OR(K9="Concluído",K9="Pausado"),K9,IF(J9="","Definir data",IF(J9&lt;TODAY(),"Ação vencida",IF(J9=TODAY(),"Ação para hoje",IF(J9&lt;=TODAY()+Premissas!$E$10,"Próxima do prazo",IF(AND(L9&lt;&gt;"",J9&gt;L9),"Rever prazo sugerido","Planejada"))))))</f>
        <v/>
      </c>
    </row>
    <row r="10" ht="34" customHeight="1">
      <c r="A10" s="13" t="inlineStr">
        <is>
          <t>FIC-ACP-007</t>
        </is>
      </c>
      <c r="B10" s="14" t="n">
        <v>46251</v>
      </c>
      <c r="C10" s="15" t="inlineStr">
        <is>
          <t>Referência Fictícia 07</t>
        </is>
      </c>
      <c r="D10" s="15" t="inlineStr">
        <is>
          <t>Núcleo Fictício de Acolhimento</t>
        </is>
      </c>
      <c r="E10" s="15" t="inlineStr">
        <is>
          <t>Confirmação de acolhimento (exemplo fictício)</t>
        </is>
      </c>
      <c r="F10" s="13" t="inlineStr">
        <is>
          <t>Alta</t>
        </is>
      </c>
      <c r="G10" s="15" t="inlineStr">
        <is>
          <t>Responsável Fictício Alfa</t>
        </is>
      </c>
      <c r="H10" s="14" t="n">
        <v>46253</v>
      </c>
      <c r="I10" s="15" t="inlineStr">
        <is>
          <t>Finalizar registro da ação (exemplo fictício)</t>
        </is>
      </c>
      <c r="J10" s="14" t="n">
        <v>46254</v>
      </c>
      <c r="K10" s="13" t="inlineStr">
        <is>
          <t>Concluído</t>
        </is>
      </c>
      <c r="L10" s="16">
        <f>IF(OR(B10="",F10=""),"",IFERROR(B10+VLOOKUP(F10,Premissas!$A$4:$B$6,2,FALSE),""))</f>
        <v/>
      </c>
      <c r="M10" s="17">
        <f>IF(A10="","",IF(OR(K10="Concluído",K10="Pausado"),K10,IF(J10="","Definir data",IF(J10&lt;TODAY(),"Ação vencida",IF(J10=TODAY(),"Ação para hoje",IF(J10&lt;=TODAY()+Premissas!$E$10,"Próxima do prazo",IF(AND(L10&lt;&gt;"",J10&gt;L10),"Rever prazo sugerido","Planejada"))))))</f>
        <v/>
      </c>
    </row>
    <row r="11" ht="34" customHeight="1">
      <c r="A11" s="13" t="inlineStr">
        <is>
          <t>FIC-ACP-008</t>
        </is>
      </c>
      <c r="B11" s="14" t="n">
        <v>46269</v>
      </c>
      <c r="C11" s="15" t="inlineStr">
        <is>
          <t>Referência Fictícia 08</t>
        </is>
      </c>
      <c r="D11" s="15" t="inlineStr">
        <is>
          <t>Equipe Fictícia de Visitas</t>
        </is>
      </c>
      <c r="E11" s="15" t="inlineStr">
        <is>
          <t>Retorno sobre disponibilidade (exemplo fictício)</t>
        </is>
      </c>
      <c r="F11" s="13" t="inlineStr">
        <is>
          <t>Média</t>
        </is>
      </c>
      <c r="G11" s="15" t="inlineStr">
        <is>
          <t>Responsável Fictício Beta</t>
        </is>
      </c>
      <c r="H11" s="14" t="n">
        <v>46274</v>
      </c>
      <c r="I11" s="15" t="inlineStr">
        <is>
          <t>Verificar resposta recebida (exemplo fictício)</t>
        </is>
      </c>
      <c r="J11" s="14" t="n">
        <v>46280</v>
      </c>
      <c r="K11" s="13" t="inlineStr">
        <is>
          <t>Aguardando retorno</t>
        </is>
      </c>
      <c r="L11" s="9">
        <f>IF(OR(B11="",F11=""),"",IFERROR(B11+VLOOKUP(F11,Premissas!$A$4:$B$6,2,FALSE),""))</f>
        <v/>
      </c>
      <c r="M11" s="18">
        <f>IF(A11="","",IF(OR(K11="Concluído",K11="Pausado"),K11,IF(J11="","Definir data",IF(J11&lt;TODAY(),"Ação vencida",IF(J11=TODAY(),"Ação para hoje",IF(J11&lt;=TODAY()+Premissas!$E$10,"Próxima do prazo",IF(AND(L11&lt;&gt;"",J11&gt;L11),"Rever prazo sugerido","Planejada"))))))</f>
        <v/>
      </c>
    </row>
    <row r="12" ht="34" customHeight="1">
      <c r="A12" s="13" t="inlineStr">
        <is>
          <t>FIC-ACP-009</t>
        </is>
      </c>
      <c r="B12" s="14" t="n">
        <v>46274</v>
      </c>
      <c r="C12" s="15" t="inlineStr">
        <is>
          <t>Referência Fictícia 09</t>
        </is>
      </c>
      <c r="D12" s="15" t="inlineStr">
        <is>
          <t>Grupo Fictício de Integração</t>
        </is>
      </c>
      <c r="E12" s="15" t="inlineStr">
        <is>
          <t>Pausa no acompanhamento (exemplo fictício)</t>
        </is>
      </c>
      <c r="F12" s="13" t="inlineStr">
        <is>
          <t>Baixa</t>
        </is>
      </c>
      <c r="G12" s="15" t="inlineStr">
        <is>
          <t>Responsável Fictício Gama</t>
        </is>
      </c>
      <c r="H12" s="14" t="n">
        <v>46275</v>
      </c>
      <c r="I12" s="15" t="inlineStr">
        <is>
          <t>Retomar após nova indicação (exemplo fictício)</t>
        </is>
      </c>
      <c r="J12" s="14" t="n">
        <v>46286</v>
      </c>
      <c r="K12" s="13" t="inlineStr">
        <is>
          <t>Pausado</t>
        </is>
      </c>
      <c r="L12" s="16">
        <f>IF(OR(B12="",F12=""),"",IFERROR(B12+VLOOKUP(F12,Premissas!$A$4:$B$6,2,FALSE),""))</f>
        <v/>
      </c>
      <c r="M12" s="17">
        <f>IF(A12="","",IF(OR(K12="Concluído",K12="Pausado"),K12,IF(J12="","Definir data",IF(J12&lt;TODAY(),"Ação vencida",IF(J12=TODAY(),"Ação para hoje",IF(J12&lt;=TODAY()+Premissas!$E$10,"Próxima do prazo",IF(AND(L12&lt;&gt;"",J12&gt;L12),"Rever prazo sugerido","Planejada"))))))</f>
        <v/>
      </c>
    </row>
    <row r="13" ht="34" customHeight="1">
      <c r="A13" s="13" t="inlineStr">
        <is>
          <t>FIC-ACP-010</t>
        </is>
      </c>
      <c r="B13" s="14" t="n">
        <v>46246</v>
      </c>
      <c r="C13" s="15" t="inlineStr">
        <is>
          <t>Referência Fictícia 10</t>
        </is>
      </c>
      <c r="D13" s="15" t="inlineStr">
        <is>
          <t>Núcleo Fictício de Acolhimento</t>
        </is>
      </c>
      <c r="E13" s="15" t="inlineStr">
        <is>
          <t>Revisão de contato pendente (exemplo fictício)</t>
        </is>
      </c>
      <c r="F13" s="13" t="inlineStr">
        <is>
          <t>Alta</t>
        </is>
      </c>
      <c r="G13" s="15" t="inlineStr">
        <is>
          <t>Responsável Fictício Delta</t>
        </is>
      </c>
      <c r="H13" s="14" t="n">
        <v>46264</v>
      </c>
      <c r="I13" s="15" t="inlineStr">
        <is>
          <t>Fazer nova tentativa de contato (exemplo fictício)</t>
        </is>
      </c>
      <c r="J13" s="14" t="n">
        <v>46271</v>
      </c>
      <c r="K13" s="13" t="inlineStr">
        <is>
          <t>Em aberto</t>
        </is>
      </c>
      <c r="L13" s="9">
        <f>IF(OR(B13="",F13=""),"",IFERROR(B13+VLOOKUP(F13,Premissas!$A$4:$B$6,2,FALSE),""))</f>
        <v/>
      </c>
      <c r="M13" s="18">
        <f>IF(A13="","",IF(OR(K13="Concluído",K13="Pausado"),K13,IF(J13="","Definir data",IF(J13&lt;TODAY(),"Ação vencida",IF(J13=TODAY(),"Ação para hoje",IF(J13&lt;=TODAY()+Premissas!$E$10,"Próxima do prazo",IF(AND(L13&lt;&gt;"",J13&gt;L13),"Rever prazo sugerido","Planejada"))))))</f>
        <v/>
      </c>
    </row>
    <row r="14" ht="26" customHeight="1">
      <c r="A14" s="13" t="n"/>
      <c r="B14" s="14" t="n"/>
      <c r="C14" s="15" t="n"/>
      <c r="D14" s="15" t="n"/>
      <c r="E14" s="15" t="n"/>
      <c r="F14" s="13" t="n"/>
      <c r="G14" s="15" t="n"/>
      <c r="H14" s="14" t="n"/>
      <c r="I14" s="15" t="n"/>
      <c r="J14" s="14" t="n"/>
      <c r="K14" s="13" t="n"/>
      <c r="L14" s="16">
        <f>IF(OR(B14="",F14=""),"",IFERROR(B14+VLOOKUP(F14,Premissas!$A$4:$B$6,2,FALSE),""))</f>
        <v/>
      </c>
      <c r="M14" s="17">
        <f>IF(A14="","",IF(OR(K14="Concluído",K14="Pausado"),K14,IF(J14="","Definir data",IF(J14&lt;TODAY(),"Ação vencida",IF(J14=TODAY(),"Ação para hoje",IF(J14&lt;=TODAY()+Premissas!$E$10,"Próxima do prazo",IF(AND(L14&lt;&gt;"",J14&gt;L14),"Rever prazo sugerido","Planejada"))))))</f>
        <v/>
      </c>
    </row>
    <row r="15" ht="26" customHeight="1">
      <c r="A15" s="13" t="n"/>
      <c r="B15" s="14" t="n"/>
      <c r="C15" s="15" t="n"/>
      <c r="D15" s="15" t="n"/>
      <c r="E15" s="15" t="n"/>
      <c r="F15" s="13" t="n"/>
      <c r="G15" s="15" t="n"/>
      <c r="H15" s="14" t="n"/>
      <c r="I15" s="15" t="n"/>
      <c r="J15" s="14" t="n"/>
      <c r="K15" s="13" t="n"/>
      <c r="L15" s="9">
        <f>IF(OR(B15="",F15=""),"",IFERROR(B15+VLOOKUP(F15,Premissas!$A$4:$B$6,2,FALSE),""))</f>
        <v/>
      </c>
      <c r="M15" s="18">
        <f>IF(A15="","",IF(OR(K15="Concluído",K15="Pausado"),K15,IF(J15="","Definir data",IF(J15&lt;TODAY(),"Ação vencida",IF(J15=TODAY(),"Ação para hoje",IF(J15&lt;=TODAY()+Premissas!$E$10,"Próxima do prazo",IF(AND(L15&lt;&gt;"",J15&gt;L15),"Rever prazo sugerido","Planejada"))))))</f>
        <v/>
      </c>
    </row>
    <row r="16" ht="26" customHeight="1">
      <c r="A16" s="13" t="n"/>
      <c r="B16" s="14" t="n"/>
      <c r="C16" s="15" t="n"/>
      <c r="D16" s="15" t="n"/>
      <c r="E16" s="15" t="n"/>
      <c r="F16" s="13" t="n"/>
      <c r="G16" s="15" t="n"/>
      <c r="H16" s="14" t="n"/>
      <c r="I16" s="15" t="n"/>
      <c r="J16" s="14" t="n"/>
      <c r="K16" s="13" t="n"/>
      <c r="L16" s="16">
        <f>IF(OR(B16="",F16=""),"",IFERROR(B16+VLOOKUP(F16,Premissas!$A$4:$B$6,2,FALSE),""))</f>
        <v/>
      </c>
      <c r="M16" s="17">
        <f>IF(A16="","",IF(OR(K16="Concluído",K16="Pausado"),K16,IF(J16="","Definir data",IF(J16&lt;TODAY(),"Ação vencida",IF(J16=TODAY(),"Ação para hoje",IF(J16&lt;=TODAY()+Premissas!$E$10,"Próxima do prazo",IF(AND(L16&lt;&gt;"",J16&gt;L16),"Rever prazo sugerido","Planejada"))))))</f>
        <v/>
      </c>
    </row>
    <row r="17" ht="26" customHeight="1">
      <c r="A17" s="13" t="n"/>
      <c r="B17" s="14" t="n"/>
      <c r="C17" s="15" t="n"/>
      <c r="D17" s="15" t="n"/>
      <c r="E17" s="15" t="n"/>
      <c r="F17" s="13" t="n"/>
      <c r="G17" s="15" t="n"/>
      <c r="H17" s="14" t="n"/>
      <c r="I17" s="15" t="n"/>
      <c r="J17" s="14" t="n"/>
      <c r="K17" s="13" t="n"/>
      <c r="L17" s="9">
        <f>IF(OR(B17="",F17=""),"",IFERROR(B17+VLOOKUP(F17,Premissas!$A$4:$B$6,2,FALSE),""))</f>
        <v/>
      </c>
      <c r="M17" s="18">
        <f>IF(A17="","",IF(OR(K17="Concluído",K17="Pausado"),K17,IF(J17="","Definir data",IF(J17&lt;TODAY(),"Ação vencida",IF(J17=TODAY(),"Ação para hoje",IF(J17&lt;=TODAY()+Premissas!$E$10,"Próxima do prazo",IF(AND(L17&lt;&gt;"",J17&gt;L17),"Rever prazo sugerido","Planejada"))))))</f>
        <v/>
      </c>
    </row>
    <row r="18" ht="26" customHeight="1">
      <c r="A18" s="13" t="n"/>
      <c r="B18" s="14" t="n"/>
      <c r="C18" s="15" t="n"/>
      <c r="D18" s="15" t="n"/>
      <c r="E18" s="15" t="n"/>
      <c r="F18" s="13" t="n"/>
      <c r="G18" s="15" t="n"/>
      <c r="H18" s="14" t="n"/>
      <c r="I18" s="15" t="n"/>
      <c r="J18" s="14" t="n"/>
      <c r="K18" s="13" t="n"/>
      <c r="L18" s="16">
        <f>IF(OR(B18="",F18=""),"",IFERROR(B18+VLOOKUP(F18,Premissas!$A$4:$B$6,2,FALSE),""))</f>
        <v/>
      </c>
      <c r="M18" s="17">
        <f>IF(A18="","",IF(OR(K18="Concluído",K18="Pausado"),K18,IF(J18="","Definir data",IF(J18&lt;TODAY(),"Ação vencida",IF(J18=TODAY(),"Ação para hoje",IF(J18&lt;=TODAY()+Premissas!$E$10,"Próxima do prazo",IF(AND(L18&lt;&gt;"",J18&gt;L18),"Rever prazo sugerido","Planejada"))))))</f>
        <v/>
      </c>
    </row>
    <row r="19" ht="26" customHeight="1">
      <c r="A19" s="13" t="n"/>
      <c r="B19" s="14" t="n"/>
      <c r="C19" s="15" t="n"/>
      <c r="D19" s="15" t="n"/>
      <c r="E19" s="15" t="n"/>
      <c r="F19" s="13" t="n"/>
      <c r="G19" s="15" t="n"/>
      <c r="H19" s="14" t="n"/>
      <c r="I19" s="15" t="n"/>
      <c r="J19" s="14" t="n"/>
      <c r="K19" s="13" t="n"/>
      <c r="L19" s="9">
        <f>IF(OR(B19="",F19=""),"",IFERROR(B19+VLOOKUP(F19,Premissas!$A$4:$B$6,2,FALSE),""))</f>
        <v/>
      </c>
      <c r="M19" s="18">
        <f>IF(A19="","",IF(OR(K19="Concluído",K19="Pausado"),K19,IF(J19="","Definir data",IF(J19&lt;TODAY(),"Ação vencida",IF(J19=TODAY(),"Ação para hoje",IF(J19&lt;=TODAY()+Premissas!$E$10,"Próxima do prazo",IF(AND(L19&lt;&gt;"",J19&gt;L19),"Rever prazo sugerido","Planejada"))))))</f>
        <v/>
      </c>
    </row>
    <row r="20" ht="26" customHeight="1">
      <c r="A20" s="13" t="n"/>
      <c r="B20" s="14" t="n"/>
      <c r="C20" s="15" t="n"/>
      <c r="D20" s="15" t="n"/>
      <c r="E20" s="15" t="n"/>
      <c r="F20" s="13" t="n"/>
      <c r="G20" s="15" t="n"/>
      <c r="H20" s="14" t="n"/>
      <c r="I20" s="15" t="n"/>
      <c r="J20" s="14" t="n"/>
      <c r="K20" s="13" t="n"/>
      <c r="L20" s="16">
        <f>IF(OR(B20="",F20=""),"",IFERROR(B20+VLOOKUP(F20,Premissas!$A$4:$B$6,2,FALSE),""))</f>
        <v/>
      </c>
      <c r="M20" s="17">
        <f>IF(A20="","",IF(OR(K20="Concluído",K20="Pausado"),K20,IF(J20="","Definir data",IF(J20&lt;TODAY(),"Ação vencida",IF(J20=TODAY(),"Ação para hoje",IF(J20&lt;=TODAY()+Premissas!$E$10,"Próxima do prazo",IF(AND(L20&lt;&gt;"",J20&gt;L20),"Rever prazo sugerido","Planejada"))))))</f>
        <v/>
      </c>
    </row>
    <row r="21" ht="26" customHeight="1">
      <c r="A21" s="13" t="n"/>
      <c r="B21" s="14" t="n"/>
      <c r="C21" s="15" t="n"/>
      <c r="D21" s="15" t="n"/>
      <c r="E21" s="15" t="n"/>
      <c r="F21" s="13" t="n"/>
      <c r="G21" s="15" t="n"/>
      <c r="H21" s="14" t="n"/>
      <c r="I21" s="15" t="n"/>
      <c r="J21" s="14" t="n"/>
      <c r="K21" s="13" t="n"/>
      <c r="L21" s="9">
        <f>IF(OR(B21="",F21=""),"",IFERROR(B21+VLOOKUP(F21,Premissas!$A$4:$B$6,2,FALSE),""))</f>
        <v/>
      </c>
      <c r="M21" s="18">
        <f>IF(A21="","",IF(OR(K21="Concluído",K21="Pausado"),K21,IF(J21="","Definir data",IF(J21&lt;TODAY(),"Ação vencida",IF(J21=TODAY(),"Ação para hoje",IF(J21&lt;=TODAY()+Premissas!$E$10,"Próxima do prazo",IF(AND(L21&lt;&gt;"",J21&gt;L21),"Rever prazo sugerido","Planejada"))))))</f>
        <v/>
      </c>
    </row>
    <row r="22" ht="26" customHeight="1">
      <c r="A22" s="13" t="n"/>
      <c r="B22" s="14" t="n"/>
      <c r="C22" s="15" t="n"/>
      <c r="D22" s="15" t="n"/>
      <c r="E22" s="15" t="n"/>
      <c r="F22" s="13" t="n"/>
      <c r="G22" s="15" t="n"/>
      <c r="H22" s="14" t="n"/>
      <c r="I22" s="15" t="n"/>
      <c r="J22" s="14" t="n"/>
      <c r="K22" s="13" t="n"/>
      <c r="L22" s="16">
        <f>IF(OR(B22="",F22=""),"",IFERROR(B22+VLOOKUP(F22,Premissas!$A$4:$B$6,2,FALSE),""))</f>
        <v/>
      </c>
      <c r="M22" s="17">
        <f>IF(A22="","",IF(OR(K22="Concluído",K22="Pausado"),K22,IF(J22="","Definir data",IF(J22&lt;TODAY(),"Ação vencida",IF(J22=TODAY(),"Ação para hoje",IF(J22&lt;=TODAY()+Premissas!$E$10,"Próxima do prazo",IF(AND(L22&lt;&gt;"",J22&gt;L22),"Rever prazo sugerido","Planejada"))))))</f>
        <v/>
      </c>
    </row>
    <row r="23" ht="26" customHeight="1">
      <c r="A23" s="13" t="n"/>
      <c r="B23" s="14" t="n"/>
      <c r="C23" s="15" t="n"/>
      <c r="D23" s="15" t="n"/>
      <c r="E23" s="15" t="n"/>
      <c r="F23" s="13" t="n"/>
      <c r="G23" s="15" t="n"/>
      <c r="H23" s="14" t="n"/>
      <c r="I23" s="15" t="n"/>
      <c r="J23" s="14" t="n"/>
      <c r="K23" s="13" t="n"/>
      <c r="L23" s="9">
        <f>IF(OR(B23="",F23=""),"",IFERROR(B23+VLOOKUP(F23,Premissas!$A$4:$B$6,2,FALSE),""))</f>
        <v/>
      </c>
      <c r="M23" s="18">
        <f>IF(A23="","",IF(OR(K23="Concluído",K23="Pausado"),K23,IF(J23="","Definir data",IF(J23&lt;TODAY(),"Ação vencida",IF(J23=TODAY(),"Ação para hoje",IF(J23&lt;=TODAY()+Premissas!$E$10,"Próxima do prazo",IF(AND(L23&lt;&gt;"",J23&gt;L23),"Rever prazo sugerido","Planejada"))))))</f>
        <v/>
      </c>
    </row>
    <row r="24" ht="26" customHeight="1">
      <c r="A24" s="13" t="n"/>
      <c r="B24" s="14" t="n"/>
      <c r="C24" s="15" t="n"/>
      <c r="D24" s="15" t="n"/>
      <c r="E24" s="15" t="n"/>
      <c r="F24" s="13" t="n"/>
      <c r="G24" s="15" t="n"/>
      <c r="H24" s="14" t="n"/>
      <c r="I24" s="15" t="n"/>
      <c r="J24" s="14" t="n"/>
      <c r="K24" s="13" t="n"/>
      <c r="L24" s="16">
        <f>IF(OR(B24="",F24=""),"",IFERROR(B24+VLOOKUP(F24,Premissas!$A$4:$B$6,2,FALSE),""))</f>
        <v/>
      </c>
      <c r="M24" s="17">
        <f>IF(A24="","",IF(OR(K24="Concluído",K24="Pausado"),K24,IF(J24="","Definir data",IF(J24&lt;TODAY(),"Ação vencida",IF(J24=TODAY(),"Ação para hoje",IF(J24&lt;=TODAY()+Premissas!$E$10,"Próxima do prazo",IF(AND(L24&lt;&gt;"",J24&gt;L24),"Rever prazo sugerido","Planejada"))))))</f>
        <v/>
      </c>
    </row>
    <row r="25" ht="26" customHeight="1">
      <c r="A25" s="13" t="n"/>
      <c r="B25" s="14" t="n"/>
      <c r="C25" s="15" t="n"/>
      <c r="D25" s="15" t="n"/>
      <c r="E25" s="15" t="n"/>
      <c r="F25" s="13" t="n"/>
      <c r="G25" s="15" t="n"/>
      <c r="H25" s="14" t="n"/>
      <c r="I25" s="15" t="n"/>
      <c r="J25" s="14" t="n"/>
      <c r="K25" s="13" t="n"/>
      <c r="L25" s="9">
        <f>IF(OR(B25="",F25=""),"",IFERROR(B25+VLOOKUP(F25,Premissas!$A$4:$B$6,2,FALSE),""))</f>
        <v/>
      </c>
      <c r="M25" s="18">
        <f>IF(A25="","",IF(OR(K25="Concluído",K25="Pausado"),K25,IF(J25="","Definir data",IF(J25&lt;TODAY(),"Ação vencida",IF(J25=TODAY(),"Ação para hoje",IF(J25&lt;=TODAY()+Premissas!$E$10,"Próxima do prazo",IF(AND(L25&lt;&gt;"",J25&gt;L25),"Rever prazo sugerido","Planejada"))))))</f>
        <v/>
      </c>
    </row>
    <row r="26" ht="26" customHeight="1">
      <c r="A26" s="13" t="n"/>
      <c r="B26" s="14" t="n"/>
      <c r="C26" s="15" t="n"/>
      <c r="D26" s="15" t="n"/>
      <c r="E26" s="15" t="n"/>
      <c r="F26" s="13" t="n"/>
      <c r="G26" s="15" t="n"/>
      <c r="H26" s="14" t="n"/>
      <c r="I26" s="15" t="n"/>
      <c r="J26" s="14" t="n"/>
      <c r="K26" s="13" t="n"/>
      <c r="L26" s="16">
        <f>IF(OR(B26="",F26=""),"",IFERROR(B26+VLOOKUP(F26,Premissas!$A$4:$B$6,2,FALSE),""))</f>
        <v/>
      </c>
      <c r="M26" s="17">
        <f>IF(A26="","",IF(OR(K26="Concluído",K26="Pausado"),K26,IF(J26="","Definir data",IF(J26&lt;TODAY(),"Ação vencida",IF(J26=TODAY(),"Ação para hoje",IF(J26&lt;=TODAY()+Premissas!$E$10,"Próxima do prazo",IF(AND(L26&lt;&gt;"",J26&gt;L26),"Rever prazo sugerido","Planejada"))))))</f>
        <v/>
      </c>
    </row>
    <row r="27" ht="26" customHeight="1">
      <c r="A27" s="13" t="n"/>
      <c r="B27" s="14" t="n"/>
      <c r="C27" s="15" t="n"/>
      <c r="D27" s="15" t="n"/>
      <c r="E27" s="15" t="n"/>
      <c r="F27" s="13" t="n"/>
      <c r="G27" s="15" t="n"/>
      <c r="H27" s="14" t="n"/>
      <c r="I27" s="15" t="n"/>
      <c r="J27" s="14" t="n"/>
      <c r="K27" s="13" t="n"/>
      <c r="L27" s="9">
        <f>IF(OR(B27="",F27=""),"",IFERROR(B27+VLOOKUP(F27,Premissas!$A$4:$B$6,2,FALSE),""))</f>
        <v/>
      </c>
      <c r="M27" s="18">
        <f>IF(A27="","",IF(OR(K27="Concluído",K27="Pausado"),K27,IF(J27="","Definir data",IF(J27&lt;TODAY(),"Ação vencida",IF(J27=TODAY(),"Ação para hoje",IF(J27&lt;=TODAY()+Premissas!$E$10,"Próxima do prazo",IF(AND(L27&lt;&gt;"",J27&gt;L27),"Rever prazo sugerido","Planejada"))))))</f>
        <v/>
      </c>
    </row>
    <row r="28" ht="26" customHeight="1">
      <c r="A28" s="13" t="n"/>
      <c r="B28" s="14" t="n"/>
      <c r="C28" s="15" t="n"/>
      <c r="D28" s="15" t="n"/>
      <c r="E28" s="15" t="n"/>
      <c r="F28" s="13" t="n"/>
      <c r="G28" s="15" t="n"/>
      <c r="H28" s="14" t="n"/>
      <c r="I28" s="15" t="n"/>
      <c r="J28" s="14" t="n"/>
      <c r="K28" s="13" t="n"/>
      <c r="L28" s="16">
        <f>IF(OR(B28="",F28=""),"",IFERROR(B28+VLOOKUP(F28,Premissas!$A$4:$B$6,2,FALSE),""))</f>
        <v/>
      </c>
      <c r="M28" s="17">
        <f>IF(A28="","",IF(OR(K28="Concluído",K28="Pausado"),K28,IF(J28="","Definir data",IF(J28&lt;TODAY(),"Ação vencida",IF(J28=TODAY(),"Ação para hoje",IF(J28&lt;=TODAY()+Premissas!$E$10,"Próxima do prazo",IF(AND(L28&lt;&gt;"",J28&gt;L28),"Rever prazo sugerido","Planejada"))))))</f>
        <v/>
      </c>
    </row>
    <row r="29" ht="26" customHeight="1">
      <c r="A29" s="13" t="n"/>
      <c r="B29" s="14" t="n"/>
      <c r="C29" s="15" t="n"/>
      <c r="D29" s="15" t="n"/>
      <c r="E29" s="15" t="n"/>
      <c r="F29" s="13" t="n"/>
      <c r="G29" s="15" t="n"/>
      <c r="H29" s="14" t="n"/>
      <c r="I29" s="15" t="n"/>
      <c r="J29" s="14" t="n"/>
      <c r="K29" s="13" t="n"/>
      <c r="L29" s="9">
        <f>IF(OR(B29="",F29=""),"",IFERROR(B29+VLOOKUP(F29,Premissas!$A$4:$B$6,2,FALSE),""))</f>
        <v/>
      </c>
      <c r="M29" s="18">
        <f>IF(A29="","",IF(OR(K29="Concluído",K29="Pausado"),K29,IF(J29="","Definir data",IF(J29&lt;TODAY(),"Ação vencida",IF(J29=TODAY(),"Ação para hoje",IF(J29&lt;=TODAY()+Premissas!$E$10,"Próxima do prazo",IF(AND(L29&lt;&gt;"",J29&gt;L29),"Rever prazo sugerido","Planejada"))))))</f>
        <v/>
      </c>
    </row>
    <row r="30" ht="26" customHeight="1">
      <c r="A30" s="13" t="n"/>
      <c r="B30" s="14" t="n"/>
      <c r="C30" s="15" t="n"/>
      <c r="D30" s="15" t="n"/>
      <c r="E30" s="15" t="n"/>
      <c r="F30" s="13" t="n"/>
      <c r="G30" s="15" t="n"/>
      <c r="H30" s="14" t="n"/>
      <c r="I30" s="15" t="n"/>
      <c r="J30" s="14" t="n"/>
      <c r="K30" s="13" t="n"/>
      <c r="L30" s="16">
        <f>IF(OR(B30="",F30=""),"",IFERROR(B30+VLOOKUP(F30,Premissas!$A$4:$B$6,2,FALSE),""))</f>
        <v/>
      </c>
      <c r="M30" s="17">
        <f>IF(A30="","",IF(OR(K30="Concluído",K30="Pausado"),K30,IF(J30="","Definir data",IF(J30&lt;TODAY(),"Ação vencida",IF(J30=TODAY(),"Ação para hoje",IF(J30&lt;=TODAY()+Premissas!$E$10,"Próxima do prazo",IF(AND(L30&lt;&gt;"",J30&gt;L30),"Rever prazo sugerido","Planejada"))))))</f>
        <v/>
      </c>
    </row>
    <row r="31" ht="26" customHeight="1">
      <c r="A31" s="13" t="n"/>
      <c r="B31" s="14" t="n"/>
      <c r="C31" s="15" t="n"/>
      <c r="D31" s="15" t="n"/>
      <c r="E31" s="15" t="n"/>
      <c r="F31" s="13" t="n"/>
      <c r="G31" s="15" t="n"/>
      <c r="H31" s="14" t="n"/>
      <c r="I31" s="15" t="n"/>
      <c r="J31" s="14" t="n"/>
      <c r="K31" s="13" t="n"/>
      <c r="L31" s="9">
        <f>IF(OR(B31="",F31=""),"",IFERROR(B31+VLOOKUP(F31,Premissas!$A$4:$B$6,2,FALSE),""))</f>
        <v/>
      </c>
      <c r="M31" s="18">
        <f>IF(A31="","",IF(OR(K31="Concluído",K31="Pausado"),K31,IF(J31="","Definir data",IF(J31&lt;TODAY(),"Ação vencida",IF(J31=TODAY(),"Ação para hoje",IF(J31&lt;=TODAY()+Premissas!$E$10,"Próxima do prazo",IF(AND(L31&lt;&gt;"",J31&gt;L31),"Rever prazo sugerido","Planejada"))))))</f>
        <v/>
      </c>
    </row>
    <row r="32" ht="26" customHeight="1">
      <c r="A32" s="13" t="n"/>
      <c r="B32" s="14" t="n"/>
      <c r="C32" s="15" t="n"/>
      <c r="D32" s="15" t="n"/>
      <c r="E32" s="15" t="n"/>
      <c r="F32" s="13" t="n"/>
      <c r="G32" s="15" t="n"/>
      <c r="H32" s="14" t="n"/>
      <c r="I32" s="15" t="n"/>
      <c r="J32" s="14" t="n"/>
      <c r="K32" s="13" t="n"/>
      <c r="L32" s="16">
        <f>IF(OR(B32="",F32=""),"",IFERROR(B32+VLOOKUP(F32,Premissas!$A$4:$B$6,2,FALSE),""))</f>
        <v/>
      </c>
      <c r="M32" s="17">
        <f>IF(A32="","",IF(OR(K32="Concluído",K32="Pausado"),K32,IF(J32="","Definir data",IF(J32&lt;TODAY(),"Ação vencida",IF(J32=TODAY(),"Ação para hoje",IF(J32&lt;=TODAY()+Premissas!$E$10,"Próxima do prazo",IF(AND(L32&lt;&gt;"",J32&gt;L32),"Rever prazo sugerido","Planejada"))))))</f>
        <v/>
      </c>
    </row>
    <row r="33" ht="26" customHeight="1">
      <c r="A33" s="13" t="n"/>
      <c r="B33" s="14" t="n"/>
      <c r="C33" s="15" t="n"/>
      <c r="D33" s="15" t="n"/>
      <c r="E33" s="15" t="n"/>
      <c r="F33" s="13" t="n"/>
      <c r="G33" s="15" t="n"/>
      <c r="H33" s="14" t="n"/>
      <c r="I33" s="15" t="n"/>
      <c r="J33" s="14" t="n"/>
      <c r="K33" s="13" t="n"/>
      <c r="L33" s="9">
        <f>IF(OR(B33="",F33=""),"",IFERROR(B33+VLOOKUP(F33,Premissas!$A$4:$B$6,2,FALSE),""))</f>
        <v/>
      </c>
      <c r="M33" s="18">
        <f>IF(A33="","",IF(OR(K33="Concluído",K33="Pausado"),K33,IF(J33="","Definir data",IF(J33&lt;TODAY(),"Ação vencida",IF(J33=TODAY(),"Ação para hoje",IF(J33&lt;=TODAY()+Premissas!$E$10,"Próxima do prazo",IF(AND(L33&lt;&gt;"",J33&gt;L33),"Rever prazo sugerido","Planejada"))))))</f>
        <v/>
      </c>
    </row>
    <row r="34" ht="26" customHeight="1">
      <c r="A34" s="13" t="n"/>
      <c r="B34" s="14" t="n"/>
      <c r="C34" s="15" t="n"/>
      <c r="D34" s="15" t="n"/>
      <c r="E34" s="15" t="n"/>
      <c r="F34" s="13" t="n"/>
      <c r="G34" s="15" t="n"/>
      <c r="H34" s="14" t="n"/>
      <c r="I34" s="15" t="n"/>
      <c r="J34" s="14" t="n"/>
      <c r="K34" s="13" t="n"/>
      <c r="L34" s="16">
        <f>IF(OR(B34="",F34=""),"",IFERROR(B34+VLOOKUP(F34,Premissas!$A$4:$B$6,2,FALSE),""))</f>
        <v/>
      </c>
      <c r="M34" s="17">
        <f>IF(A34="","",IF(OR(K34="Concluído",K34="Pausado"),K34,IF(J34="","Definir data",IF(J34&lt;TODAY(),"Ação vencida",IF(J34=TODAY(),"Ação para hoje",IF(J34&lt;=TODAY()+Premissas!$E$10,"Próxima do prazo",IF(AND(L34&lt;&gt;"",J34&gt;L34),"Rever prazo sugerido","Planejada"))))))</f>
        <v/>
      </c>
    </row>
    <row r="35" ht="26" customHeight="1">
      <c r="A35" s="13" t="n"/>
      <c r="B35" s="14" t="n"/>
      <c r="C35" s="15" t="n"/>
      <c r="D35" s="15" t="n"/>
      <c r="E35" s="15" t="n"/>
      <c r="F35" s="13" t="n"/>
      <c r="G35" s="15" t="n"/>
      <c r="H35" s="14" t="n"/>
      <c r="I35" s="15" t="n"/>
      <c r="J35" s="14" t="n"/>
      <c r="K35" s="13" t="n"/>
      <c r="L35" s="9">
        <f>IF(OR(B35="",F35=""),"",IFERROR(B35+VLOOKUP(F35,Premissas!$A$4:$B$6,2,FALSE),""))</f>
        <v/>
      </c>
      <c r="M35" s="18">
        <f>IF(A35="","",IF(OR(K35="Concluído",K35="Pausado"),K35,IF(J35="","Definir data",IF(J35&lt;TODAY(),"Ação vencida",IF(J35=TODAY(),"Ação para hoje",IF(J35&lt;=TODAY()+Premissas!$E$10,"Próxima do prazo",IF(AND(L35&lt;&gt;"",J35&gt;L35),"Rever prazo sugerido","Planejada"))))))</f>
        <v/>
      </c>
    </row>
    <row r="36" ht="26" customHeight="1">
      <c r="A36" s="13" t="n"/>
      <c r="B36" s="14" t="n"/>
      <c r="C36" s="15" t="n"/>
      <c r="D36" s="15" t="n"/>
      <c r="E36" s="15" t="n"/>
      <c r="F36" s="13" t="n"/>
      <c r="G36" s="15" t="n"/>
      <c r="H36" s="14" t="n"/>
      <c r="I36" s="15" t="n"/>
      <c r="J36" s="14" t="n"/>
      <c r="K36" s="13" t="n"/>
      <c r="L36" s="16">
        <f>IF(OR(B36="",F36=""),"",IFERROR(B36+VLOOKUP(F36,Premissas!$A$4:$B$6,2,FALSE),""))</f>
        <v/>
      </c>
      <c r="M36" s="17">
        <f>IF(A36="","",IF(OR(K36="Concluído",K36="Pausado"),K36,IF(J36="","Definir data",IF(J36&lt;TODAY(),"Ação vencida",IF(J36=TODAY(),"Ação para hoje",IF(J36&lt;=TODAY()+Premissas!$E$10,"Próxima do prazo",IF(AND(L36&lt;&gt;"",J36&gt;L36),"Rever prazo sugerido","Planejada"))))))</f>
        <v/>
      </c>
    </row>
    <row r="37" ht="26" customHeight="1">
      <c r="A37" s="13" t="n"/>
      <c r="B37" s="14" t="n"/>
      <c r="C37" s="15" t="n"/>
      <c r="D37" s="15" t="n"/>
      <c r="E37" s="15" t="n"/>
      <c r="F37" s="13" t="n"/>
      <c r="G37" s="15" t="n"/>
      <c r="H37" s="14" t="n"/>
      <c r="I37" s="15" t="n"/>
      <c r="J37" s="14" t="n"/>
      <c r="K37" s="13" t="n"/>
      <c r="L37" s="9">
        <f>IF(OR(B37="",F37=""),"",IFERROR(B37+VLOOKUP(F37,Premissas!$A$4:$B$6,2,FALSE),""))</f>
        <v/>
      </c>
      <c r="M37" s="18">
        <f>IF(A37="","",IF(OR(K37="Concluído",K37="Pausado"),K37,IF(J37="","Definir data",IF(J37&lt;TODAY(),"Ação vencida",IF(J37=TODAY(),"Ação para hoje",IF(J37&lt;=TODAY()+Premissas!$E$10,"Próxima do prazo",IF(AND(L37&lt;&gt;"",J37&gt;L37),"Rever prazo sugerido","Planejada"))))))</f>
        <v/>
      </c>
    </row>
    <row r="38" ht="26" customHeight="1">
      <c r="A38" s="13" t="n"/>
      <c r="B38" s="14" t="n"/>
      <c r="C38" s="15" t="n"/>
      <c r="D38" s="15" t="n"/>
      <c r="E38" s="15" t="n"/>
      <c r="F38" s="13" t="n"/>
      <c r="G38" s="15" t="n"/>
      <c r="H38" s="14" t="n"/>
      <c r="I38" s="15" t="n"/>
      <c r="J38" s="14" t="n"/>
      <c r="K38" s="13" t="n"/>
      <c r="L38" s="16">
        <f>IF(OR(B38="",F38=""),"",IFERROR(B38+VLOOKUP(F38,Premissas!$A$4:$B$6,2,FALSE),""))</f>
        <v/>
      </c>
      <c r="M38" s="17">
        <f>IF(A38="","",IF(OR(K38="Concluído",K38="Pausado"),K38,IF(J38="","Definir data",IF(J38&lt;TODAY(),"Ação vencida",IF(J38=TODAY(),"Ação para hoje",IF(J38&lt;=TODAY()+Premissas!$E$10,"Próxima do prazo",IF(AND(L38&lt;&gt;"",J38&gt;L38),"Rever prazo sugerido","Planejada"))))))</f>
        <v/>
      </c>
    </row>
    <row r="39" ht="26" customHeight="1">
      <c r="A39" s="13" t="n"/>
      <c r="B39" s="14" t="n"/>
      <c r="C39" s="15" t="n"/>
      <c r="D39" s="15" t="n"/>
      <c r="E39" s="15" t="n"/>
      <c r="F39" s="13" t="n"/>
      <c r="G39" s="15" t="n"/>
      <c r="H39" s="14" t="n"/>
      <c r="I39" s="15" t="n"/>
      <c r="J39" s="14" t="n"/>
      <c r="K39" s="13" t="n"/>
      <c r="L39" s="9">
        <f>IF(OR(B39="",F39=""),"",IFERROR(B39+VLOOKUP(F39,Premissas!$A$4:$B$6,2,FALSE),""))</f>
        <v/>
      </c>
      <c r="M39" s="18">
        <f>IF(A39="","",IF(OR(K39="Concluído",K39="Pausado"),K39,IF(J39="","Definir data",IF(J39&lt;TODAY(),"Ação vencida",IF(J39=TODAY(),"Ação para hoje",IF(J39&lt;=TODAY()+Premissas!$E$10,"Próxima do prazo",IF(AND(L39&lt;&gt;"",J39&gt;L39),"Rever prazo sugerido","Planejada"))))))</f>
        <v/>
      </c>
    </row>
    <row r="40" ht="26" customHeight="1">
      <c r="A40" s="13" t="n"/>
      <c r="B40" s="14" t="n"/>
      <c r="C40" s="15" t="n"/>
      <c r="D40" s="15" t="n"/>
      <c r="E40" s="15" t="n"/>
      <c r="F40" s="13" t="n"/>
      <c r="G40" s="15" t="n"/>
      <c r="H40" s="14" t="n"/>
      <c r="I40" s="15" t="n"/>
      <c r="J40" s="14" t="n"/>
      <c r="K40" s="13" t="n"/>
      <c r="L40" s="16">
        <f>IF(OR(B40="",F40=""),"",IFERROR(B40+VLOOKUP(F40,Premissas!$A$4:$B$6,2,FALSE),""))</f>
        <v/>
      </c>
      <c r="M40" s="17">
        <f>IF(A40="","",IF(OR(K40="Concluído",K40="Pausado"),K40,IF(J40="","Definir data",IF(J40&lt;TODAY(),"Ação vencida",IF(J40=TODAY(),"Ação para hoje",IF(J40&lt;=TODAY()+Premissas!$E$10,"Próxima do prazo",IF(AND(L40&lt;&gt;"",J40&gt;L40),"Rever prazo sugerido","Planejada"))))))</f>
        <v/>
      </c>
    </row>
    <row r="41" ht="26" customHeight="1">
      <c r="A41" s="13" t="n"/>
      <c r="B41" s="14" t="n"/>
      <c r="C41" s="15" t="n"/>
      <c r="D41" s="15" t="n"/>
      <c r="E41" s="15" t="n"/>
      <c r="F41" s="13" t="n"/>
      <c r="G41" s="15" t="n"/>
      <c r="H41" s="14" t="n"/>
      <c r="I41" s="15" t="n"/>
      <c r="J41" s="14" t="n"/>
      <c r="K41" s="13" t="n"/>
      <c r="L41" s="9">
        <f>IF(OR(B41="",F41=""),"",IFERROR(B41+VLOOKUP(F41,Premissas!$A$4:$B$6,2,FALSE),""))</f>
        <v/>
      </c>
      <c r="M41" s="18">
        <f>IF(A41="","",IF(OR(K41="Concluído",K41="Pausado"),K41,IF(J41="","Definir data",IF(J41&lt;TODAY(),"Ação vencida",IF(J41=TODAY(),"Ação para hoje",IF(J41&lt;=TODAY()+Premissas!$E$10,"Próxima do prazo",IF(AND(L41&lt;&gt;"",J41&gt;L41),"Rever prazo sugerido","Planejada"))))))</f>
        <v/>
      </c>
    </row>
    <row r="42" ht="26" customHeight="1">
      <c r="A42" s="13" t="n"/>
      <c r="B42" s="14" t="n"/>
      <c r="C42" s="15" t="n"/>
      <c r="D42" s="15" t="n"/>
      <c r="E42" s="15" t="n"/>
      <c r="F42" s="13" t="n"/>
      <c r="G42" s="15" t="n"/>
      <c r="H42" s="14" t="n"/>
      <c r="I42" s="15" t="n"/>
      <c r="J42" s="14" t="n"/>
      <c r="K42" s="13" t="n"/>
      <c r="L42" s="16">
        <f>IF(OR(B42="",F42=""),"",IFERROR(B42+VLOOKUP(F42,Premissas!$A$4:$B$6,2,FALSE),""))</f>
        <v/>
      </c>
      <c r="M42" s="17">
        <f>IF(A42="","",IF(OR(K42="Concluído",K42="Pausado"),K42,IF(J42="","Definir data",IF(J42&lt;TODAY(),"Ação vencida",IF(J42=TODAY(),"Ação para hoje",IF(J42&lt;=TODAY()+Premissas!$E$10,"Próxima do prazo",IF(AND(L42&lt;&gt;"",J42&gt;L42),"Rever prazo sugerido","Planejada"))))))</f>
        <v/>
      </c>
    </row>
    <row r="43" ht="26" customHeight="1">
      <c r="A43" s="13" t="n"/>
      <c r="B43" s="14" t="n"/>
      <c r="C43" s="15" t="n"/>
      <c r="D43" s="15" t="n"/>
      <c r="E43" s="15" t="n"/>
      <c r="F43" s="13" t="n"/>
      <c r="G43" s="15" t="n"/>
      <c r="H43" s="14" t="n"/>
      <c r="I43" s="15" t="n"/>
      <c r="J43" s="14" t="n"/>
      <c r="K43" s="13" t="n"/>
      <c r="L43" s="9">
        <f>IF(OR(B43="",F43=""),"",IFERROR(B43+VLOOKUP(F43,Premissas!$A$4:$B$6,2,FALSE),""))</f>
        <v/>
      </c>
      <c r="M43" s="18">
        <f>IF(A43="","",IF(OR(K43="Concluído",K43="Pausado"),K43,IF(J43="","Definir data",IF(J43&lt;TODAY(),"Ação vencida",IF(J43=TODAY(),"Ação para hoje",IF(J43&lt;=TODAY()+Premissas!$E$10,"Próxima do prazo",IF(AND(L43&lt;&gt;"",J43&gt;L43),"Rever prazo sugerido","Planejada"))))))</f>
        <v/>
      </c>
    </row>
    <row r="44" ht="26" customHeight="1">
      <c r="A44" s="13" t="n"/>
      <c r="B44" s="14" t="n"/>
      <c r="C44" s="15" t="n"/>
      <c r="D44" s="15" t="n"/>
      <c r="E44" s="15" t="n"/>
      <c r="F44" s="13" t="n"/>
      <c r="G44" s="15" t="n"/>
      <c r="H44" s="14" t="n"/>
      <c r="I44" s="15" t="n"/>
      <c r="J44" s="14" t="n"/>
      <c r="K44" s="13" t="n"/>
      <c r="L44" s="16">
        <f>IF(OR(B44="",F44=""),"",IFERROR(B44+VLOOKUP(F44,Premissas!$A$4:$B$6,2,FALSE),""))</f>
        <v/>
      </c>
      <c r="M44" s="17">
        <f>IF(A44="","",IF(OR(K44="Concluído",K44="Pausado"),K44,IF(J44="","Definir data",IF(J44&lt;TODAY(),"Ação vencida",IF(J44=TODAY(),"Ação para hoje",IF(J44&lt;=TODAY()+Premissas!$E$10,"Próxima do prazo",IF(AND(L44&lt;&gt;"",J44&gt;L44),"Rever prazo sugerido","Planejada"))))))</f>
        <v/>
      </c>
    </row>
    <row r="45" ht="26" customHeight="1">
      <c r="A45" s="13" t="n"/>
      <c r="B45" s="14" t="n"/>
      <c r="C45" s="15" t="n"/>
      <c r="D45" s="15" t="n"/>
      <c r="E45" s="15" t="n"/>
      <c r="F45" s="13" t="n"/>
      <c r="G45" s="15" t="n"/>
      <c r="H45" s="14" t="n"/>
      <c r="I45" s="15" t="n"/>
      <c r="J45" s="14" t="n"/>
      <c r="K45" s="13" t="n"/>
      <c r="L45" s="9">
        <f>IF(OR(B45="",F45=""),"",IFERROR(B45+VLOOKUP(F45,Premissas!$A$4:$B$6,2,FALSE),""))</f>
        <v/>
      </c>
      <c r="M45" s="18">
        <f>IF(A45="","",IF(OR(K45="Concluído",K45="Pausado"),K45,IF(J45="","Definir data",IF(J45&lt;TODAY(),"Ação vencida",IF(J45=TODAY(),"Ação para hoje",IF(J45&lt;=TODAY()+Premissas!$E$10,"Próxima do prazo",IF(AND(L45&lt;&gt;"",J45&gt;L45),"Rever prazo sugerido","Planejada"))))))</f>
        <v/>
      </c>
    </row>
    <row r="46" ht="26" customHeight="1">
      <c r="A46" s="13" t="n"/>
      <c r="B46" s="14" t="n"/>
      <c r="C46" s="15" t="n"/>
      <c r="D46" s="15" t="n"/>
      <c r="E46" s="15" t="n"/>
      <c r="F46" s="13" t="n"/>
      <c r="G46" s="15" t="n"/>
      <c r="H46" s="14" t="n"/>
      <c r="I46" s="15" t="n"/>
      <c r="J46" s="14" t="n"/>
      <c r="K46" s="13" t="n"/>
      <c r="L46" s="16">
        <f>IF(OR(B46="",F46=""),"",IFERROR(B46+VLOOKUP(F46,Premissas!$A$4:$B$6,2,FALSE),""))</f>
        <v/>
      </c>
      <c r="M46" s="17">
        <f>IF(A46="","",IF(OR(K46="Concluído",K46="Pausado"),K46,IF(J46="","Definir data",IF(J46&lt;TODAY(),"Ação vencida",IF(J46=TODAY(),"Ação para hoje",IF(J46&lt;=TODAY()+Premissas!$E$10,"Próxima do prazo",IF(AND(L46&lt;&gt;"",J46&gt;L46),"Rever prazo sugerido","Planejada"))))))</f>
        <v/>
      </c>
    </row>
    <row r="47" ht="26" customHeight="1">
      <c r="A47" s="13" t="n"/>
      <c r="B47" s="14" t="n"/>
      <c r="C47" s="15" t="n"/>
      <c r="D47" s="15" t="n"/>
      <c r="E47" s="15" t="n"/>
      <c r="F47" s="13" t="n"/>
      <c r="G47" s="15" t="n"/>
      <c r="H47" s="14" t="n"/>
      <c r="I47" s="15" t="n"/>
      <c r="J47" s="14" t="n"/>
      <c r="K47" s="13" t="n"/>
      <c r="L47" s="9">
        <f>IF(OR(B47="",F47=""),"",IFERROR(B47+VLOOKUP(F47,Premissas!$A$4:$B$6,2,FALSE),""))</f>
        <v/>
      </c>
      <c r="M47" s="18">
        <f>IF(A47="","",IF(OR(K47="Concluído",K47="Pausado"),K47,IF(J47="","Definir data",IF(J47&lt;TODAY(),"Ação vencida",IF(J47=TODAY(),"Ação para hoje",IF(J47&lt;=TODAY()+Premissas!$E$10,"Próxima do prazo",IF(AND(L47&lt;&gt;"",J47&gt;L47),"Rever prazo sugerido","Planejada"))))))</f>
        <v/>
      </c>
    </row>
    <row r="48" ht="26" customHeight="1">
      <c r="A48" s="13" t="n"/>
      <c r="B48" s="14" t="n"/>
      <c r="C48" s="15" t="n"/>
      <c r="D48" s="15" t="n"/>
      <c r="E48" s="15" t="n"/>
      <c r="F48" s="13" t="n"/>
      <c r="G48" s="15" t="n"/>
      <c r="H48" s="14" t="n"/>
      <c r="I48" s="15" t="n"/>
      <c r="J48" s="14" t="n"/>
      <c r="K48" s="13" t="n"/>
      <c r="L48" s="16">
        <f>IF(OR(B48="",F48=""),"",IFERROR(B48+VLOOKUP(F48,Premissas!$A$4:$B$6,2,FALSE),""))</f>
        <v/>
      </c>
      <c r="M48" s="17">
        <f>IF(A48="","",IF(OR(K48="Concluído",K48="Pausado"),K48,IF(J48="","Definir data",IF(J48&lt;TODAY(),"Ação vencida",IF(J48=TODAY(),"Ação para hoje",IF(J48&lt;=TODAY()+Premissas!$E$10,"Próxima do prazo",IF(AND(L48&lt;&gt;"",J48&gt;L48),"Rever prazo sugerido","Planejada"))))))</f>
        <v/>
      </c>
    </row>
    <row r="49" ht="26" customHeight="1">
      <c r="A49" s="13" t="n"/>
      <c r="B49" s="14" t="n"/>
      <c r="C49" s="15" t="n"/>
      <c r="D49" s="15" t="n"/>
      <c r="E49" s="15" t="n"/>
      <c r="F49" s="13" t="n"/>
      <c r="G49" s="15" t="n"/>
      <c r="H49" s="14" t="n"/>
      <c r="I49" s="15" t="n"/>
      <c r="J49" s="14" t="n"/>
      <c r="K49" s="13" t="n"/>
      <c r="L49" s="9">
        <f>IF(OR(B49="",F49=""),"",IFERROR(B49+VLOOKUP(F49,Premissas!$A$4:$B$6,2,FALSE),""))</f>
        <v/>
      </c>
      <c r="M49" s="18">
        <f>IF(A49="","",IF(OR(K49="Concluído",K49="Pausado"),K49,IF(J49="","Definir data",IF(J49&lt;TODAY(),"Ação vencida",IF(J49=TODAY(),"Ação para hoje",IF(J49&lt;=TODAY()+Premissas!$E$10,"Próxima do prazo",IF(AND(L49&lt;&gt;"",J49&gt;L49),"Rever prazo sugerido","Planejada"))))))</f>
        <v/>
      </c>
    </row>
    <row r="50" ht="26" customHeight="1">
      <c r="A50" s="13" t="n"/>
      <c r="B50" s="14" t="n"/>
      <c r="C50" s="15" t="n"/>
      <c r="D50" s="15" t="n"/>
      <c r="E50" s="15" t="n"/>
      <c r="F50" s="13" t="n"/>
      <c r="G50" s="15" t="n"/>
      <c r="H50" s="14" t="n"/>
      <c r="I50" s="15" t="n"/>
      <c r="J50" s="14" t="n"/>
      <c r="K50" s="13" t="n"/>
      <c r="L50" s="16">
        <f>IF(OR(B50="",F50=""),"",IFERROR(B50+VLOOKUP(F50,Premissas!$A$4:$B$6,2,FALSE),""))</f>
        <v/>
      </c>
      <c r="M50" s="17">
        <f>IF(A50="","",IF(OR(K50="Concluído",K50="Pausado"),K50,IF(J50="","Definir data",IF(J50&lt;TODAY(),"Ação vencida",IF(J50=TODAY(),"Ação para hoje",IF(J50&lt;=TODAY()+Premissas!$E$10,"Próxima do prazo",IF(AND(L50&lt;&gt;"",J50&gt;L50),"Rever prazo sugerido","Planejada"))))))</f>
        <v/>
      </c>
    </row>
    <row r="51" ht="26" customHeight="1">
      <c r="A51" s="13" t="n"/>
      <c r="B51" s="14" t="n"/>
      <c r="C51" s="15" t="n"/>
      <c r="D51" s="15" t="n"/>
      <c r="E51" s="15" t="n"/>
      <c r="F51" s="13" t="n"/>
      <c r="G51" s="15" t="n"/>
      <c r="H51" s="14" t="n"/>
      <c r="I51" s="15" t="n"/>
      <c r="J51" s="14" t="n"/>
      <c r="K51" s="13" t="n"/>
      <c r="L51" s="9">
        <f>IF(OR(B51="",F51=""),"",IFERROR(B51+VLOOKUP(F51,Premissas!$A$4:$B$6,2,FALSE),""))</f>
        <v/>
      </c>
      <c r="M51" s="18">
        <f>IF(A51="","",IF(OR(K51="Concluído",K51="Pausado"),K51,IF(J51="","Definir data",IF(J51&lt;TODAY(),"Ação vencida",IF(J51=TODAY(),"Ação para hoje",IF(J51&lt;=TODAY()+Premissas!$E$10,"Próxima do prazo",IF(AND(L51&lt;&gt;"",J51&gt;L51),"Rever prazo sugerido","Planejada"))))))</f>
        <v/>
      </c>
    </row>
    <row r="52" ht="26" customHeight="1">
      <c r="A52" s="13" t="n"/>
      <c r="B52" s="14" t="n"/>
      <c r="C52" s="15" t="n"/>
      <c r="D52" s="15" t="n"/>
      <c r="E52" s="15" t="n"/>
      <c r="F52" s="13" t="n"/>
      <c r="G52" s="15" t="n"/>
      <c r="H52" s="14" t="n"/>
      <c r="I52" s="15" t="n"/>
      <c r="J52" s="14" t="n"/>
      <c r="K52" s="13" t="n"/>
      <c r="L52" s="16">
        <f>IF(OR(B52="",F52=""),"",IFERROR(B52+VLOOKUP(F52,Premissas!$A$4:$B$6,2,FALSE),""))</f>
        <v/>
      </c>
      <c r="M52" s="17">
        <f>IF(A52="","",IF(OR(K52="Concluído",K52="Pausado"),K52,IF(J52="","Definir data",IF(J52&lt;TODAY(),"Ação vencida",IF(J52=TODAY(),"Ação para hoje",IF(J52&lt;=TODAY()+Premissas!$E$10,"Próxima do prazo",IF(AND(L52&lt;&gt;"",J52&gt;L52),"Rever prazo sugerido","Planejada"))))))</f>
        <v/>
      </c>
    </row>
    <row r="53" ht="26" customHeight="1">
      <c r="A53" s="13" t="n"/>
      <c r="B53" s="14" t="n"/>
      <c r="C53" s="15" t="n"/>
      <c r="D53" s="15" t="n"/>
      <c r="E53" s="15" t="n"/>
      <c r="F53" s="13" t="n"/>
      <c r="G53" s="15" t="n"/>
      <c r="H53" s="14" t="n"/>
      <c r="I53" s="15" t="n"/>
      <c r="J53" s="14" t="n"/>
      <c r="K53" s="13" t="n"/>
      <c r="L53" s="9">
        <f>IF(OR(B53="",F53=""),"",IFERROR(B53+VLOOKUP(F53,Premissas!$A$4:$B$6,2,FALSE),""))</f>
        <v/>
      </c>
      <c r="M53" s="18">
        <f>IF(A53="","",IF(OR(K53="Concluído",K53="Pausado"),K53,IF(J53="","Definir data",IF(J53&lt;TODAY(),"Ação vencida",IF(J53=TODAY(),"Ação para hoje",IF(J53&lt;=TODAY()+Premissas!$E$10,"Próxima do prazo",IF(AND(L53&lt;&gt;"",J53&gt;L53),"Rever prazo sugerido","Planejada"))))))</f>
        <v/>
      </c>
    </row>
    <row r="54" ht="26" customHeight="1">
      <c r="A54" s="13" t="n"/>
      <c r="B54" s="14" t="n"/>
      <c r="C54" s="15" t="n"/>
      <c r="D54" s="15" t="n"/>
      <c r="E54" s="15" t="n"/>
      <c r="F54" s="13" t="n"/>
      <c r="G54" s="15" t="n"/>
      <c r="H54" s="14" t="n"/>
      <c r="I54" s="15" t="n"/>
      <c r="J54" s="14" t="n"/>
      <c r="K54" s="13" t="n"/>
      <c r="L54" s="16">
        <f>IF(OR(B54="",F54=""),"",IFERROR(B54+VLOOKUP(F54,Premissas!$A$4:$B$6,2,FALSE),""))</f>
        <v/>
      </c>
      <c r="M54" s="17">
        <f>IF(A54="","",IF(OR(K54="Concluído",K54="Pausado"),K54,IF(J54="","Definir data",IF(J54&lt;TODAY(),"Ação vencida",IF(J54=TODAY(),"Ação para hoje",IF(J54&lt;=TODAY()+Premissas!$E$10,"Próxima do prazo",IF(AND(L54&lt;&gt;"",J54&gt;L54),"Rever prazo sugerido","Planejada"))))))</f>
        <v/>
      </c>
    </row>
    <row r="55" ht="26" customHeight="1">
      <c r="A55" s="13" t="n"/>
      <c r="B55" s="14" t="n"/>
      <c r="C55" s="15" t="n"/>
      <c r="D55" s="15" t="n"/>
      <c r="E55" s="15" t="n"/>
      <c r="F55" s="13" t="n"/>
      <c r="G55" s="15" t="n"/>
      <c r="H55" s="14" t="n"/>
      <c r="I55" s="15" t="n"/>
      <c r="J55" s="14" t="n"/>
      <c r="K55" s="13" t="n"/>
      <c r="L55" s="9">
        <f>IF(OR(B55="",F55=""),"",IFERROR(B55+VLOOKUP(F55,Premissas!$A$4:$B$6,2,FALSE),""))</f>
        <v/>
      </c>
      <c r="M55" s="18">
        <f>IF(A55="","",IF(OR(K55="Concluído",K55="Pausado"),K55,IF(J55="","Definir data",IF(J55&lt;TODAY(),"Ação vencida",IF(J55=TODAY(),"Ação para hoje",IF(J55&lt;=TODAY()+Premissas!$E$10,"Próxima do prazo",IF(AND(L55&lt;&gt;"",J55&gt;L55),"Rever prazo sugerido","Planejada"))))))</f>
        <v/>
      </c>
    </row>
    <row r="56" ht="26" customHeight="1">
      <c r="A56" s="13" t="n"/>
      <c r="B56" s="14" t="n"/>
      <c r="C56" s="15" t="n"/>
      <c r="D56" s="15" t="n"/>
      <c r="E56" s="15" t="n"/>
      <c r="F56" s="13" t="n"/>
      <c r="G56" s="15" t="n"/>
      <c r="H56" s="14" t="n"/>
      <c r="I56" s="15" t="n"/>
      <c r="J56" s="14" t="n"/>
      <c r="K56" s="13" t="n"/>
      <c r="L56" s="16">
        <f>IF(OR(B56="",F56=""),"",IFERROR(B56+VLOOKUP(F56,Premissas!$A$4:$B$6,2,FALSE),""))</f>
        <v/>
      </c>
      <c r="M56" s="17">
        <f>IF(A56="","",IF(OR(K56="Concluído",K56="Pausado"),K56,IF(J56="","Definir data",IF(J56&lt;TODAY(),"Ação vencida",IF(J56=TODAY(),"Ação para hoje",IF(J56&lt;=TODAY()+Premissas!$E$10,"Próxima do prazo",IF(AND(L56&lt;&gt;"",J56&gt;L56),"Rever prazo sugerido","Planejada"))))))</f>
        <v/>
      </c>
    </row>
    <row r="57" ht="26" customHeight="1">
      <c r="A57" s="13" t="n"/>
      <c r="B57" s="14" t="n"/>
      <c r="C57" s="15" t="n"/>
      <c r="D57" s="15" t="n"/>
      <c r="E57" s="15" t="n"/>
      <c r="F57" s="13" t="n"/>
      <c r="G57" s="15" t="n"/>
      <c r="H57" s="14" t="n"/>
      <c r="I57" s="15" t="n"/>
      <c r="J57" s="14" t="n"/>
      <c r="K57" s="13" t="n"/>
      <c r="L57" s="9">
        <f>IF(OR(B57="",F57=""),"",IFERROR(B57+VLOOKUP(F57,Premissas!$A$4:$B$6,2,FALSE),""))</f>
        <v/>
      </c>
      <c r="M57" s="18">
        <f>IF(A57="","",IF(OR(K57="Concluído",K57="Pausado"),K57,IF(J57="","Definir data",IF(J57&lt;TODAY(),"Ação vencida",IF(J57=TODAY(),"Ação para hoje",IF(J57&lt;=TODAY()+Premissas!$E$10,"Próxima do prazo",IF(AND(L57&lt;&gt;"",J57&gt;L57),"Rever prazo sugerido","Planejada"))))))</f>
        <v/>
      </c>
    </row>
    <row r="58" ht="26" customHeight="1">
      <c r="A58" s="13" t="n"/>
      <c r="B58" s="14" t="n"/>
      <c r="C58" s="15" t="n"/>
      <c r="D58" s="15" t="n"/>
      <c r="E58" s="15" t="n"/>
      <c r="F58" s="13" t="n"/>
      <c r="G58" s="15" t="n"/>
      <c r="H58" s="14" t="n"/>
      <c r="I58" s="15" t="n"/>
      <c r="J58" s="14" t="n"/>
      <c r="K58" s="13" t="n"/>
      <c r="L58" s="16">
        <f>IF(OR(B58="",F58=""),"",IFERROR(B58+VLOOKUP(F58,Premissas!$A$4:$B$6,2,FALSE),""))</f>
        <v/>
      </c>
      <c r="M58" s="17">
        <f>IF(A58="","",IF(OR(K58="Concluído",K58="Pausado"),K58,IF(J58="","Definir data",IF(J58&lt;TODAY(),"Ação vencida",IF(J58=TODAY(),"Ação para hoje",IF(J58&lt;=TODAY()+Premissas!$E$10,"Próxima do prazo",IF(AND(L58&lt;&gt;"",J58&gt;L58),"Rever prazo sugerido","Planejada"))))))</f>
        <v/>
      </c>
    </row>
    <row r="59" ht="26" customHeight="1">
      <c r="A59" s="13" t="n"/>
      <c r="B59" s="14" t="n"/>
      <c r="C59" s="15" t="n"/>
      <c r="D59" s="15" t="n"/>
      <c r="E59" s="15" t="n"/>
      <c r="F59" s="13" t="n"/>
      <c r="G59" s="15" t="n"/>
      <c r="H59" s="14" t="n"/>
      <c r="I59" s="15" t="n"/>
      <c r="J59" s="14" t="n"/>
      <c r="K59" s="13" t="n"/>
      <c r="L59" s="9">
        <f>IF(OR(B59="",F59=""),"",IFERROR(B59+VLOOKUP(F59,Premissas!$A$4:$B$6,2,FALSE),""))</f>
        <v/>
      </c>
      <c r="M59" s="18">
        <f>IF(A59="","",IF(OR(K59="Concluído",K59="Pausado"),K59,IF(J59="","Definir data",IF(J59&lt;TODAY(),"Ação vencida",IF(J59=TODAY(),"Ação para hoje",IF(J59&lt;=TODAY()+Premissas!$E$10,"Próxima do prazo",IF(AND(L59&lt;&gt;"",J59&gt;L59),"Rever prazo sugerido","Planejada"))))))</f>
        <v/>
      </c>
    </row>
    <row r="60" ht="26" customHeight="1">
      <c r="A60" s="13" t="n"/>
      <c r="B60" s="14" t="n"/>
      <c r="C60" s="15" t="n"/>
      <c r="D60" s="15" t="n"/>
      <c r="E60" s="15" t="n"/>
      <c r="F60" s="13" t="n"/>
      <c r="G60" s="15" t="n"/>
      <c r="H60" s="14" t="n"/>
      <c r="I60" s="15" t="n"/>
      <c r="J60" s="14" t="n"/>
      <c r="K60" s="13" t="n"/>
      <c r="L60" s="16">
        <f>IF(OR(B60="",F60=""),"",IFERROR(B60+VLOOKUP(F60,Premissas!$A$4:$B$6,2,FALSE),""))</f>
        <v/>
      </c>
      <c r="M60" s="17">
        <f>IF(A60="","",IF(OR(K60="Concluído",K60="Pausado"),K60,IF(J60="","Definir data",IF(J60&lt;TODAY(),"Ação vencida",IF(J60=TODAY(),"Ação para hoje",IF(J60&lt;=TODAY()+Premissas!$E$10,"Próxima do prazo",IF(AND(L60&lt;&gt;"",J60&gt;L60),"Rever prazo sugerido","Planejada"))))))</f>
        <v/>
      </c>
    </row>
    <row r="61" ht="26" customHeight="1">
      <c r="A61" s="13" t="n"/>
      <c r="B61" s="14" t="n"/>
      <c r="C61" s="15" t="n"/>
      <c r="D61" s="15" t="n"/>
      <c r="E61" s="15" t="n"/>
      <c r="F61" s="13" t="n"/>
      <c r="G61" s="15" t="n"/>
      <c r="H61" s="14" t="n"/>
      <c r="I61" s="15" t="n"/>
      <c r="J61" s="14" t="n"/>
      <c r="K61" s="13" t="n"/>
      <c r="L61" s="9">
        <f>IF(OR(B61="",F61=""),"",IFERROR(B61+VLOOKUP(F61,Premissas!$A$4:$B$6,2,FALSE),""))</f>
        <v/>
      </c>
      <c r="M61" s="18">
        <f>IF(A61="","",IF(OR(K61="Concluído",K61="Pausado"),K61,IF(J61="","Definir data",IF(J61&lt;TODAY(),"Ação vencida",IF(J61=TODAY(),"Ação para hoje",IF(J61&lt;=TODAY()+Premissas!$E$10,"Próxima do prazo",IF(AND(L61&lt;&gt;"",J61&gt;L61),"Rever prazo sugerido","Planejada"))))))</f>
        <v/>
      </c>
    </row>
    <row r="62" ht="26" customHeight="1">
      <c r="A62" s="13" t="n"/>
      <c r="B62" s="14" t="n"/>
      <c r="C62" s="15" t="n"/>
      <c r="D62" s="15" t="n"/>
      <c r="E62" s="15" t="n"/>
      <c r="F62" s="13" t="n"/>
      <c r="G62" s="15" t="n"/>
      <c r="H62" s="14" t="n"/>
      <c r="I62" s="15" t="n"/>
      <c r="J62" s="14" t="n"/>
      <c r="K62" s="13" t="n"/>
      <c r="L62" s="16">
        <f>IF(OR(B62="",F62=""),"",IFERROR(B62+VLOOKUP(F62,Premissas!$A$4:$B$6,2,FALSE),""))</f>
        <v/>
      </c>
      <c r="M62" s="17">
        <f>IF(A62="","",IF(OR(K62="Concluído",K62="Pausado"),K62,IF(J62="","Definir data",IF(J62&lt;TODAY(),"Ação vencida",IF(J62=TODAY(),"Ação para hoje",IF(J62&lt;=TODAY()+Premissas!$E$10,"Próxima do prazo",IF(AND(L62&lt;&gt;"",J62&gt;L62),"Rever prazo sugerido","Planejada"))))))</f>
        <v/>
      </c>
    </row>
    <row r="63" ht="26" customHeight="1">
      <c r="A63" s="13" t="n"/>
      <c r="B63" s="14" t="n"/>
      <c r="C63" s="15" t="n"/>
      <c r="D63" s="15" t="n"/>
      <c r="E63" s="15" t="n"/>
      <c r="F63" s="13" t="n"/>
      <c r="G63" s="15" t="n"/>
      <c r="H63" s="14" t="n"/>
      <c r="I63" s="15" t="n"/>
      <c r="J63" s="14" t="n"/>
      <c r="K63" s="13" t="n"/>
      <c r="L63" s="9">
        <f>IF(OR(B63="",F63=""),"",IFERROR(B63+VLOOKUP(F63,Premissas!$A$4:$B$6,2,FALSE),""))</f>
        <v/>
      </c>
      <c r="M63" s="18">
        <f>IF(A63="","",IF(OR(K63="Concluído",K63="Pausado"),K63,IF(J63="","Definir data",IF(J63&lt;TODAY(),"Ação vencida",IF(J63=TODAY(),"Ação para hoje",IF(J63&lt;=TODAY()+Premissas!$E$10,"Próxima do prazo",IF(AND(L63&lt;&gt;"",J63&gt;L63),"Rever prazo sugerido","Planejada"))))))</f>
        <v/>
      </c>
    </row>
    <row r="64" ht="26" customHeight="1">
      <c r="A64" s="13" t="n"/>
      <c r="B64" s="14" t="n"/>
      <c r="C64" s="15" t="n"/>
      <c r="D64" s="15" t="n"/>
      <c r="E64" s="15" t="n"/>
      <c r="F64" s="13" t="n"/>
      <c r="G64" s="15" t="n"/>
      <c r="H64" s="14" t="n"/>
      <c r="I64" s="15" t="n"/>
      <c r="J64" s="14" t="n"/>
      <c r="K64" s="13" t="n"/>
      <c r="L64" s="16">
        <f>IF(OR(B64="",F64=""),"",IFERROR(B64+VLOOKUP(F64,Premissas!$A$4:$B$6,2,FALSE),""))</f>
        <v/>
      </c>
      <c r="M64" s="17">
        <f>IF(A64="","",IF(OR(K64="Concluído",K64="Pausado"),K64,IF(J64="","Definir data",IF(J64&lt;TODAY(),"Ação vencida",IF(J64=TODAY(),"Ação para hoje",IF(J64&lt;=TODAY()+Premissas!$E$10,"Próxima do prazo",IF(AND(L64&lt;&gt;"",J64&gt;L64),"Rever prazo sugerido","Planejada"))))))</f>
        <v/>
      </c>
    </row>
    <row r="65" ht="26" customHeight="1">
      <c r="A65" s="13" t="n"/>
      <c r="B65" s="14" t="n"/>
      <c r="C65" s="15" t="n"/>
      <c r="D65" s="15" t="n"/>
      <c r="E65" s="15" t="n"/>
      <c r="F65" s="13" t="n"/>
      <c r="G65" s="15" t="n"/>
      <c r="H65" s="14" t="n"/>
      <c r="I65" s="15" t="n"/>
      <c r="J65" s="14" t="n"/>
      <c r="K65" s="13" t="n"/>
      <c r="L65" s="9">
        <f>IF(OR(B65="",F65=""),"",IFERROR(B65+VLOOKUP(F65,Premissas!$A$4:$B$6,2,FALSE),""))</f>
        <v/>
      </c>
      <c r="M65" s="18">
        <f>IF(A65="","",IF(OR(K65="Concluído",K65="Pausado"),K65,IF(J65="","Definir data",IF(J65&lt;TODAY(),"Ação vencida",IF(J65=TODAY(),"Ação para hoje",IF(J65&lt;=TODAY()+Premissas!$E$10,"Próxima do prazo",IF(AND(L65&lt;&gt;"",J65&gt;L65),"Rever prazo sugerido","Planejada"))))))</f>
        <v/>
      </c>
    </row>
    <row r="66" ht="26" customHeight="1">
      <c r="A66" s="13" t="n"/>
      <c r="B66" s="14" t="n"/>
      <c r="C66" s="15" t="n"/>
      <c r="D66" s="15" t="n"/>
      <c r="E66" s="15" t="n"/>
      <c r="F66" s="13" t="n"/>
      <c r="G66" s="15" t="n"/>
      <c r="H66" s="14" t="n"/>
      <c r="I66" s="15" t="n"/>
      <c r="J66" s="14" t="n"/>
      <c r="K66" s="13" t="n"/>
      <c r="L66" s="16">
        <f>IF(OR(B66="",F66=""),"",IFERROR(B66+VLOOKUP(F66,Premissas!$A$4:$B$6,2,FALSE),""))</f>
        <v/>
      </c>
      <c r="M66" s="17">
        <f>IF(A66="","",IF(OR(K66="Concluído",K66="Pausado"),K66,IF(J66="","Definir data",IF(J66&lt;TODAY(),"Ação vencida",IF(J66=TODAY(),"Ação para hoje",IF(J66&lt;=TODAY()+Premissas!$E$10,"Próxima do prazo",IF(AND(L66&lt;&gt;"",J66&gt;L66),"Rever prazo sugerido","Planejada"))))))</f>
        <v/>
      </c>
    </row>
    <row r="67" ht="26" customHeight="1">
      <c r="A67" s="13" t="n"/>
      <c r="B67" s="14" t="n"/>
      <c r="C67" s="15" t="n"/>
      <c r="D67" s="15" t="n"/>
      <c r="E67" s="15" t="n"/>
      <c r="F67" s="13" t="n"/>
      <c r="G67" s="15" t="n"/>
      <c r="H67" s="14" t="n"/>
      <c r="I67" s="15" t="n"/>
      <c r="J67" s="14" t="n"/>
      <c r="K67" s="13" t="n"/>
      <c r="L67" s="9">
        <f>IF(OR(B67="",F67=""),"",IFERROR(B67+VLOOKUP(F67,Premissas!$A$4:$B$6,2,FALSE),""))</f>
        <v/>
      </c>
      <c r="M67" s="18">
        <f>IF(A67="","",IF(OR(K67="Concluído",K67="Pausado"),K67,IF(J67="","Definir data",IF(J67&lt;TODAY(),"Ação vencida",IF(J67=TODAY(),"Ação para hoje",IF(J67&lt;=TODAY()+Premissas!$E$10,"Próxima do prazo",IF(AND(L67&lt;&gt;"",J67&gt;L67),"Rever prazo sugerido","Planejada"))))))</f>
        <v/>
      </c>
    </row>
    <row r="68" ht="26" customHeight="1">
      <c r="A68" s="13" t="n"/>
      <c r="B68" s="14" t="n"/>
      <c r="C68" s="15" t="n"/>
      <c r="D68" s="15" t="n"/>
      <c r="E68" s="15" t="n"/>
      <c r="F68" s="13" t="n"/>
      <c r="G68" s="15" t="n"/>
      <c r="H68" s="14" t="n"/>
      <c r="I68" s="15" t="n"/>
      <c r="J68" s="14" t="n"/>
      <c r="K68" s="13" t="n"/>
      <c r="L68" s="16">
        <f>IF(OR(B68="",F68=""),"",IFERROR(B68+VLOOKUP(F68,Premissas!$A$4:$B$6,2,FALSE),""))</f>
        <v/>
      </c>
      <c r="M68" s="17">
        <f>IF(A68="","",IF(OR(K68="Concluído",K68="Pausado"),K68,IF(J68="","Definir data",IF(J68&lt;TODAY(),"Ação vencida",IF(J68=TODAY(),"Ação para hoje",IF(J68&lt;=TODAY()+Premissas!$E$10,"Próxima do prazo",IF(AND(L68&lt;&gt;"",J68&gt;L68),"Rever prazo sugerido","Planejada"))))))</f>
        <v/>
      </c>
    </row>
    <row r="69" ht="26" customHeight="1">
      <c r="A69" s="13" t="n"/>
      <c r="B69" s="14" t="n"/>
      <c r="C69" s="15" t="n"/>
      <c r="D69" s="15" t="n"/>
      <c r="E69" s="15" t="n"/>
      <c r="F69" s="13" t="n"/>
      <c r="G69" s="15" t="n"/>
      <c r="H69" s="14" t="n"/>
      <c r="I69" s="15" t="n"/>
      <c r="J69" s="14" t="n"/>
      <c r="K69" s="13" t="n"/>
      <c r="L69" s="9">
        <f>IF(OR(B69="",F69=""),"",IFERROR(B69+VLOOKUP(F69,Premissas!$A$4:$B$6,2,FALSE),""))</f>
        <v/>
      </c>
      <c r="M69" s="18">
        <f>IF(A69="","",IF(OR(K69="Concluído",K69="Pausado"),K69,IF(J69="","Definir data",IF(J69&lt;TODAY(),"Ação vencida",IF(J69=TODAY(),"Ação para hoje",IF(J69&lt;=TODAY()+Premissas!$E$10,"Próxima do prazo",IF(AND(L69&lt;&gt;"",J69&gt;L69),"Rever prazo sugerido","Planejada"))))))</f>
        <v/>
      </c>
    </row>
    <row r="70" ht="26" customHeight="1">
      <c r="A70" s="13" t="n"/>
      <c r="B70" s="14" t="n"/>
      <c r="C70" s="15" t="n"/>
      <c r="D70" s="15" t="n"/>
      <c r="E70" s="15" t="n"/>
      <c r="F70" s="13" t="n"/>
      <c r="G70" s="15" t="n"/>
      <c r="H70" s="14" t="n"/>
      <c r="I70" s="15" t="n"/>
      <c r="J70" s="14" t="n"/>
      <c r="K70" s="13" t="n"/>
      <c r="L70" s="16">
        <f>IF(OR(B70="",F70=""),"",IFERROR(B70+VLOOKUP(F70,Premissas!$A$4:$B$6,2,FALSE),""))</f>
        <v/>
      </c>
      <c r="M70" s="17">
        <f>IF(A70="","",IF(OR(K70="Concluído",K70="Pausado"),K70,IF(J70="","Definir data",IF(J70&lt;TODAY(),"Ação vencida",IF(J70=TODAY(),"Ação para hoje",IF(J70&lt;=TODAY()+Premissas!$E$10,"Próxima do prazo",IF(AND(L70&lt;&gt;"",J70&gt;L70),"Rever prazo sugerido","Planejada"))))))</f>
        <v/>
      </c>
    </row>
    <row r="71" ht="26" customHeight="1">
      <c r="A71" s="13" t="n"/>
      <c r="B71" s="14" t="n"/>
      <c r="C71" s="15" t="n"/>
      <c r="D71" s="15" t="n"/>
      <c r="E71" s="15" t="n"/>
      <c r="F71" s="13" t="n"/>
      <c r="G71" s="15" t="n"/>
      <c r="H71" s="14" t="n"/>
      <c r="I71" s="15" t="n"/>
      <c r="J71" s="14" t="n"/>
      <c r="K71" s="13" t="n"/>
      <c r="L71" s="9">
        <f>IF(OR(B71="",F71=""),"",IFERROR(B71+VLOOKUP(F71,Premissas!$A$4:$B$6,2,FALSE),""))</f>
        <v/>
      </c>
      <c r="M71" s="18">
        <f>IF(A71="","",IF(OR(K71="Concluído",K71="Pausado"),K71,IF(J71="","Definir data",IF(J71&lt;TODAY(),"Ação vencida",IF(J71=TODAY(),"Ação para hoje",IF(J71&lt;=TODAY()+Premissas!$E$10,"Próxima do prazo",IF(AND(L71&lt;&gt;"",J71&gt;L71),"Rever prazo sugerido","Planejada"))))))</f>
        <v/>
      </c>
    </row>
    <row r="72" ht="26" customHeight="1">
      <c r="A72" s="13" t="n"/>
      <c r="B72" s="14" t="n"/>
      <c r="C72" s="15" t="n"/>
      <c r="D72" s="15" t="n"/>
      <c r="E72" s="15" t="n"/>
      <c r="F72" s="13" t="n"/>
      <c r="G72" s="15" t="n"/>
      <c r="H72" s="14" t="n"/>
      <c r="I72" s="15" t="n"/>
      <c r="J72" s="14" t="n"/>
      <c r="K72" s="13" t="n"/>
      <c r="L72" s="16">
        <f>IF(OR(B72="",F72=""),"",IFERROR(B72+VLOOKUP(F72,Premissas!$A$4:$B$6,2,FALSE),""))</f>
        <v/>
      </c>
      <c r="M72" s="17">
        <f>IF(A72="","",IF(OR(K72="Concluído",K72="Pausado"),K72,IF(J72="","Definir data",IF(J72&lt;TODAY(),"Ação vencida",IF(J72=TODAY(),"Ação para hoje",IF(J72&lt;=TODAY()+Premissas!$E$10,"Próxima do prazo",IF(AND(L72&lt;&gt;"",J72&gt;L72),"Rever prazo sugerido","Planejada"))))))</f>
        <v/>
      </c>
    </row>
    <row r="73" ht="26" customHeight="1">
      <c r="A73" s="13" t="n"/>
      <c r="B73" s="14" t="n"/>
      <c r="C73" s="15" t="n"/>
      <c r="D73" s="15" t="n"/>
      <c r="E73" s="15" t="n"/>
      <c r="F73" s="13" t="n"/>
      <c r="G73" s="15" t="n"/>
      <c r="H73" s="14" t="n"/>
      <c r="I73" s="15" t="n"/>
      <c r="J73" s="14" t="n"/>
      <c r="K73" s="13" t="n"/>
      <c r="L73" s="9">
        <f>IF(OR(B73="",F73=""),"",IFERROR(B73+VLOOKUP(F73,Premissas!$A$4:$B$6,2,FALSE),""))</f>
        <v/>
      </c>
      <c r="M73" s="18">
        <f>IF(A73="","",IF(OR(K73="Concluído",K73="Pausado"),K73,IF(J73="","Definir data",IF(J73&lt;TODAY(),"Ação vencida",IF(J73=TODAY(),"Ação para hoje",IF(J73&lt;=TODAY()+Premissas!$E$10,"Próxima do prazo",IF(AND(L73&lt;&gt;"",J73&gt;L73),"Rever prazo sugerido","Planejada"))))))</f>
        <v/>
      </c>
    </row>
    <row r="74" ht="26" customHeight="1">
      <c r="A74" s="13" t="n"/>
      <c r="B74" s="14" t="n"/>
      <c r="C74" s="15" t="n"/>
      <c r="D74" s="15" t="n"/>
      <c r="E74" s="15" t="n"/>
      <c r="F74" s="13" t="n"/>
      <c r="G74" s="15" t="n"/>
      <c r="H74" s="14" t="n"/>
      <c r="I74" s="15" t="n"/>
      <c r="J74" s="14" t="n"/>
      <c r="K74" s="13" t="n"/>
      <c r="L74" s="16">
        <f>IF(OR(B74="",F74=""),"",IFERROR(B74+VLOOKUP(F74,Premissas!$A$4:$B$6,2,FALSE),""))</f>
        <v/>
      </c>
      <c r="M74" s="17">
        <f>IF(A74="","",IF(OR(K74="Concluído",K74="Pausado"),K74,IF(J74="","Definir data",IF(J74&lt;TODAY(),"Ação vencida",IF(J74=TODAY(),"Ação para hoje",IF(J74&lt;=TODAY()+Premissas!$E$10,"Próxima do prazo",IF(AND(L74&lt;&gt;"",J74&gt;L74),"Rever prazo sugerido","Planejada"))))))</f>
        <v/>
      </c>
    </row>
    <row r="75" ht="26" customHeight="1">
      <c r="A75" s="13" t="n"/>
      <c r="B75" s="14" t="n"/>
      <c r="C75" s="15" t="n"/>
      <c r="D75" s="15" t="n"/>
      <c r="E75" s="15" t="n"/>
      <c r="F75" s="13" t="n"/>
      <c r="G75" s="15" t="n"/>
      <c r="H75" s="14" t="n"/>
      <c r="I75" s="15" t="n"/>
      <c r="J75" s="14" t="n"/>
      <c r="K75" s="13" t="n"/>
      <c r="L75" s="9">
        <f>IF(OR(B75="",F75=""),"",IFERROR(B75+VLOOKUP(F75,Premissas!$A$4:$B$6,2,FALSE),""))</f>
        <v/>
      </c>
      <c r="M75" s="18">
        <f>IF(A75="","",IF(OR(K75="Concluído",K75="Pausado"),K75,IF(J75="","Definir data",IF(J75&lt;TODAY(),"Ação vencida",IF(J75=TODAY(),"Ação para hoje",IF(J75&lt;=TODAY()+Premissas!$E$10,"Próxima do prazo",IF(AND(L75&lt;&gt;"",J75&gt;L75),"Rever prazo sugerido","Planejada"))))))</f>
        <v/>
      </c>
    </row>
    <row r="76" ht="26" customHeight="1">
      <c r="A76" s="13" t="n"/>
      <c r="B76" s="14" t="n"/>
      <c r="C76" s="15" t="n"/>
      <c r="D76" s="15" t="n"/>
      <c r="E76" s="15" t="n"/>
      <c r="F76" s="13" t="n"/>
      <c r="G76" s="15" t="n"/>
      <c r="H76" s="14" t="n"/>
      <c r="I76" s="15" t="n"/>
      <c r="J76" s="14" t="n"/>
      <c r="K76" s="13" t="n"/>
      <c r="L76" s="16">
        <f>IF(OR(B76="",F76=""),"",IFERROR(B76+VLOOKUP(F76,Premissas!$A$4:$B$6,2,FALSE),""))</f>
        <v/>
      </c>
      <c r="M76" s="17">
        <f>IF(A76="","",IF(OR(K76="Concluído",K76="Pausado"),K76,IF(J76="","Definir data",IF(J76&lt;TODAY(),"Ação vencida",IF(J76=TODAY(),"Ação para hoje",IF(J76&lt;=TODAY()+Premissas!$E$10,"Próxima do prazo",IF(AND(L76&lt;&gt;"",J76&gt;L76),"Rever prazo sugerido","Planejada"))))))</f>
        <v/>
      </c>
    </row>
    <row r="77" ht="26" customHeight="1">
      <c r="A77" s="13" t="n"/>
      <c r="B77" s="14" t="n"/>
      <c r="C77" s="15" t="n"/>
      <c r="D77" s="15" t="n"/>
      <c r="E77" s="15" t="n"/>
      <c r="F77" s="13" t="n"/>
      <c r="G77" s="15" t="n"/>
      <c r="H77" s="14" t="n"/>
      <c r="I77" s="15" t="n"/>
      <c r="J77" s="14" t="n"/>
      <c r="K77" s="13" t="n"/>
      <c r="L77" s="9">
        <f>IF(OR(B77="",F77=""),"",IFERROR(B77+VLOOKUP(F77,Premissas!$A$4:$B$6,2,FALSE),""))</f>
        <v/>
      </c>
      <c r="M77" s="18">
        <f>IF(A77="","",IF(OR(K77="Concluído",K77="Pausado"),K77,IF(J77="","Definir data",IF(J77&lt;TODAY(),"Ação vencida",IF(J77=TODAY(),"Ação para hoje",IF(J77&lt;=TODAY()+Premissas!$E$10,"Próxima do prazo",IF(AND(L77&lt;&gt;"",J77&gt;L77),"Rever prazo sugerido","Planejada"))))))</f>
        <v/>
      </c>
    </row>
    <row r="78" ht="26" customHeight="1">
      <c r="A78" s="13" t="n"/>
      <c r="B78" s="14" t="n"/>
      <c r="C78" s="15" t="n"/>
      <c r="D78" s="15" t="n"/>
      <c r="E78" s="15" t="n"/>
      <c r="F78" s="13" t="n"/>
      <c r="G78" s="15" t="n"/>
      <c r="H78" s="14" t="n"/>
      <c r="I78" s="15" t="n"/>
      <c r="J78" s="14" t="n"/>
      <c r="K78" s="13" t="n"/>
      <c r="L78" s="16">
        <f>IF(OR(B78="",F78=""),"",IFERROR(B78+VLOOKUP(F78,Premissas!$A$4:$B$6,2,FALSE),""))</f>
        <v/>
      </c>
      <c r="M78" s="17">
        <f>IF(A78="","",IF(OR(K78="Concluído",K78="Pausado"),K78,IF(J78="","Definir data",IF(J78&lt;TODAY(),"Ação vencida",IF(J78=TODAY(),"Ação para hoje",IF(J78&lt;=TODAY()+Premissas!$E$10,"Próxima do prazo",IF(AND(L78&lt;&gt;"",J78&gt;L78),"Rever prazo sugerido","Planejada"))))))</f>
        <v/>
      </c>
    </row>
    <row r="79" ht="26" customHeight="1">
      <c r="A79" s="13" t="n"/>
      <c r="B79" s="14" t="n"/>
      <c r="C79" s="15" t="n"/>
      <c r="D79" s="15" t="n"/>
      <c r="E79" s="15" t="n"/>
      <c r="F79" s="13" t="n"/>
      <c r="G79" s="15" t="n"/>
      <c r="H79" s="14" t="n"/>
      <c r="I79" s="15" t="n"/>
      <c r="J79" s="14" t="n"/>
      <c r="K79" s="13" t="n"/>
      <c r="L79" s="9">
        <f>IF(OR(B79="",F79=""),"",IFERROR(B79+VLOOKUP(F79,Premissas!$A$4:$B$6,2,FALSE),""))</f>
        <v/>
      </c>
      <c r="M79" s="18">
        <f>IF(A79="","",IF(OR(K79="Concluído",K79="Pausado"),K79,IF(J79="","Definir data",IF(J79&lt;TODAY(),"Ação vencida",IF(J79=TODAY(),"Ação para hoje",IF(J79&lt;=TODAY()+Premissas!$E$10,"Próxima do prazo",IF(AND(L79&lt;&gt;"",J79&gt;L79),"Rever prazo sugerido","Planejada"))))))</f>
        <v/>
      </c>
    </row>
    <row r="80" ht="26" customHeight="1">
      <c r="A80" s="13" t="n"/>
      <c r="B80" s="14" t="n"/>
      <c r="C80" s="15" t="n"/>
      <c r="D80" s="15" t="n"/>
      <c r="E80" s="15" t="n"/>
      <c r="F80" s="13" t="n"/>
      <c r="G80" s="15" t="n"/>
      <c r="H80" s="14" t="n"/>
      <c r="I80" s="15" t="n"/>
      <c r="J80" s="14" t="n"/>
      <c r="K80" s="13" t="n"/>
      <c r="L80" s="16">
        <f>IF(OR(B80="",F80=""),"",IFERROR(B80+VLOOKUP(F80,Premissas!$A$4:$B$6,2,FALSE),""))</f>
        <v/>
      </c>
      <c r="M80" s="17">
        <f>IF(A80="","",IF(OR(K80="Concluído",K80="Pausado"),K80,IF(J80="","Definir data",IF(J80&lt;TODAY(),"Ação vencida",IF(J80=TODAY(),"Ação para hoje",IF(J80&lt;=TODAY()+Premissas!$E$10,"Próxima do prazo",IF(AND(L80&lt;&gt;"",J80&gt;L80),"Rever prazo sugerido","Planejada"))))))</f>
        <v/>
      </c>
    </row>
    <row r="81" ht="26" customHeight="1">
      <c r="A81" s="13" t="n"/>
      <c r="B81" s="14" t="n"/>
      <c r="C81" s="15" t="n"/>
      <c r="D81" s="15" t="n"/>
      <c r="E81" s="15" t="n"/>
      <c r="F81" s="13" t="n"/>
      <c r="G81" s="15" t="n"/>
      <c r="H81" s="14" t="n"/>
      <c r="I81" s="15" t="n"/>
      <c r="J81" s="14" t="n"/>
      <c r="K81" s="13" t="n"/>
      <c r="L81" s="9">
        <f>IF(OR(B81="",F81=""),"",IFERROR(B81+VLOOKUP(F81,Premissas!$A$4:$B$6,2,FALSE),""))</f>
        <v/>
      </c>
      <c r="M81" s="18">
        <f>IF(A81="","",IF(OR(K81="Concluído",K81="Pausado"),K81,IF(J81="","Definir data",IF(J81&lt;TODAY(),"Ação vencida",IF(J81=TODAY(),"Ação para hoje",IF(J81&lt;=TODAY()+Premissas!$E$10,"Próxima do prazo",IF(AND(L81&lt;&gt;"",J81&gt;L81),"Rever prazo sugerido","Planejada"))))))</f>
        <v/>
      </c>
    </row>
    <row r="82" ht="26" customHeight="1">
      <c r="A82" s="13" t="n"/>
      <c r="B82" s="14" t="n"/>
      <c r="C82" s="15" t="n"/>
      <c r="D82" s="15" t="n"/>
      <c r="E82" s="15" t="n"/>
      <c r="F82" s="13" t="n"/>
      <c r="G82" s="15" t="n"/>
      <c r="H82" s="14" t="n"/>
      <c r="I82" s="15" t="n"/>
      <c r="J82" s="14" t="n"/>
      <c r="K82" s="13" t="n"/>
      <c r="L82" s="16">
        <f>IF(OR(B82="",F82=""),"",IFERROR(B82+VLOOKUP(F82,Premissas!$A$4:$B$6,2,FALSE),""))</f>
        <v/>
      </c>
      <c r="M82" s="17">
        <f>IF(A82="","",IF(OR(K82="Concluído",K82="Pausado"),K82,IF(J82="","Definir data",IF(J82&lt;TODAY(),"Ação vencida",IF(J82=TODAY(),"Ação para hoje",IF(J82&lt;=TODAY()+Premissas!$E$10,"Próxima do prazo",IF(AND(L82&lt;&gt;"",J82&gt;L82),"Rever prazo sugerido","Planejada"))))))</f>
        <v/>
      </c>
    </row>
    <row r="83" ht="26" customHeight="1">
      <c r="A83" s="13" t="n"/>
      <c r="B83" s="14" t="n"/>
      <c r="C83" s="15" t="n"/>
      <c r="D83" s="15" t="n"/>
      <c r="E83" s="15" t="n"/>
      <c r="F83" s="13" t="n"/>
      <c r="G83" s="15" t="n"/>
      <c r="H83" s="14" t="n"/>
      <c r="I83" s="15" t="n"/>
      <c r="J83" s="14" t="n"/>
      <c r="K83" s="13" t="n"/>
      <c r="L83" s="9">
        <f>IF(OR(B83="",F83=""),"",IFERROR(B83+VLOOKUP(F83,Premissas!$A$4:$B$6,2,FALSE),""))</f>
        <v/>
      </c>
      <c r="M83" s="18">
        <f>IF(A83="","",IF(OR(K83="Concluído",K83="Pausado"),K83,IF(J83="","Definir data",IF(J83&lt;TODAY(),"Ação vencida",IF(J83=TODAY(),"Ação para hoje",IF(J83&lt;=TODAY()+Premissas!$E$10,"Próxima do prazo",IF(AND(L83&lt;&gt;"",J83&gt;L83),"Rever prazo sugerido","Planejada"))))))</f>
        <v/>
      </c>
    </row>
    <row r="84" ht="26" customHeight="1">
      <c r="A84" s="13" t="n"/>
      <c r="B84" s="14" t="n"/>
      <c r="C84" s="15" t="n"/>
      <c r="D84" s="15" t="n"/>
      <c r="E84" s="15" t="n"/>
      <c r="F84" s="13" t="n"/>
      <c r="G84" s="15" t="n"/>
      <c r="H84" s="14" t="n"/>
      <c r="I84" s="15" t="n"/>
      <c r="J84" s="14" t="n"/>
      <c r="K84" s="13" t="n"/>
      <c r="L84" s="16">
        <f>IF(OR(B84="",F84=""),"",IFERROR(B84+VLOOKUP(F84,Premissas!$A$4:$B$6,2,FALSE),""))</f>
        <v/>
      </c>
      <c r="M84" s="17">
        <f>IF(A84="","",IF(OR(K84="Concluído",K84="Pausado"),K84,IF(J84="","Definir data",IF(J84&lt;TODAY(),"Ação vencida",IF(J84=TODAY(),"Ação para hoje",IF(J84&lt;=TODAY()+Premissas!$E$10,"Próxima do prazo",IF(AND(L84&lt;&gt;"",J84&gt;L84),"Rever prazo sugerido","Planejada"))))))</f>
        <v/>
      </c>
    </row>
    <row r="85" ht="26" customHeight="1">
      <c r="A85" s="13" t="n"/>
      <c r="B85" s="14" t="n"/>
      <c r="C85" s="15" t="n"/>
      <c r="D85" s="15" t="n"/>
      <c r="E85" s="15" t="n"/>
      <c r="F85" s="13" t="n"/>
      <c r="G85" s="15" t="n"/>
      <c r="H85" s="14" t="n"/>
      <c r="I85" s="15" t="n"/>
      <c r="J85" s="14" t="n"/>
      <c r="K85" s="13" t="n"/>
      <c r="L85" s="9">
        <f>IF(OR(B85="",F85=""),"",IFERROR(B85+VLOOKUP(F85,Premissas!$A$4:$B$6,2,FALSE),""))</f>
        <v/>
      </c>
      <c r="M85" s="18">
        <f>IF(A85="","",IF(OR(K85="Concluído",K85="Pausado"),K85,IF(J85="","Definir data",IF(J85&lt;TODAY(),"Ação vencida",IF(J85=TODAY(),"Ação para hoje",IF(J85&lt;=TODAY()+Premissas!$E$10,"Próxima do prazo",IF(AND(L85&lt;&gt;"",J85&gt;L85),"Rever prazo sugerido","Planejada"))))))</f>
        <v/>
      </c>
    </row>
    <row r="86" ht="26" customHeight="1">
      <c r="A86" s="13" t="n"/>
      <c r="B86" s="14" t="n"/>
      <c r="C86" s="15" t="n"/>
      <c r="D86" s="15" t="n"/>
      <c r="E86" s="15" t="n"/>
      <c r="F86" s="13" t="n"/>
      <c r="G86" s="15" t="n"/>
      <c r="H86" s="14" t="n"/>
      <c r="I86" s="15" t="n"/>
      <c r="J86" s="14" t="n"/>
      <c r="K86" s="13" t="n"/>
      <c r="L86" s="16">
        <f>IF(OR(B86="",F86=""),"",IFERROR(B86+VLOOKUP(F86,Premissas!$A$4:$B$6,2,FALSE),""))</f>
        <v/>
      </c>
      <c r="M86" s="17">
        <f>IF(A86="","",IF(OR(K86="Concluído",K86="Pausado"),K86,IF(J86="","Definir data",IF(J86&lt;TODAY(),"Ação vencida",IF(J86=TODAY(),"Ação para hoje",IF(J86&lt;=TODAY()+Premissas!$E$10,"Próxima do prazo",IF(AND(L86&lt;&gt;"",J86&gt;L86),"Rever prazo sugerido","Planejada"))))))</f>
        <v/>
      </c>
    </row>
    <row r="87" ht="26" customHeight="1">
      <c r="A87" s="13" t="n"/>
      <c r="B87" s="14" t="n"/>
      <c r="C87" s="15" t="n"/>
      <c r="D87" s="15" t="n"/>
      <c r="E87" s="15" t="n"/>
      <c r="F87" s="13" t="n"/>
      <c r="G87" s="15" t="n"/>
      <c r="H87" s="14" t="n"/>
      <c r="I87" s="15" t="n"/>
      <c r="J87" s="14" t="n"/>
      <c r="K87" s="13" t="n"/>
      <c r="L87" s="9">
        <f>IF(OR(B87="",F87=""),"",IFERROR(B87+VLOOKUP(F87,Premissas!$A$4:$B$6,2,FALSE),""))</f>
        <v/>
      </c>
      <c r="M87" s="18">
        <f>IF(A87="","",IF(OR(K87="Concluído",K87="Pausado"),K87,IF(J87="","Definir data",IF(J87&lt;TODAY(),"Ação vencida",IF(J87=TODAY(),"Ação para hoje",IF(J87&lt;=TODAY()+Premissas!$E$10,"Próxima do prazo",IF(AND(L87&lt;&gt;"",J87&gt;L87),"Rever prazo sugerido","Planejada"))))))</f>
        <v/>
      </c>
    </row>
    <row r="88" ht="26" customHeight="1">
      <c r="A88" s="13" t="n"/>
      <c r="B88" s="14" t="n"/>
      <c r="C88" s="15" t="n"/>
      <c r="D88" s="15" t="n"/>
      <c r="E88" s="15" t="n"/>
      <c r="F88" s="13" t="n"/>
      <c r="G88" s="15" t="n"/>
      <c r="H88" s="14" t="n"/>
      <c r="I88" s="15" t="n"/>
      <c r="J88" s="14" t="n"/>
      <c r="K88" s="13" t="n"/>
      <c r="L88" s="16">
        <f>IF(OR(B88="",F88=""),"",IFERROR(B88+VLOOKUP(F88,Premissas!$A$4:$B$6,2,FALSE),""))</f>
        <v/>
      </c>
      <c r="M88" s="17">
        <f>IF(A88="","",IF(OR(K88="Concluído",K88="Pausado"),K88,IF(J88="","Definir data",IF(J88&lt;TODAY(),"Ação vencida",IF(J88=TODAY(),"Ação para hoje",IF(J88&lt;=TODAY()+Premissas!$E$10,"Próxima do prazo",IF(AND(L88&lt;&gt;"",J88&gt;L88),"Rever prazo sugerido","Planejada"))))))</f>
        <v/>
      </c>
    </row>
    <row r="89" ht="26" customHeight="1">
      <c r="A89" s="13" t="n"/>
      <c r="B89" s="14" t="n"/>
      <c r="C89" s="15" t="n"/>
      <c r="D89" s="15" t="n"/>
      <c r="E89" s="15" t="n"/>
      <c r="F89" s="13" t="n"/>
      <c r="G89" s="15" t="n"/>
      <c r="H89" s="14" t="n"/>
      <c r="I89" s="15" t="n"/>
      <c r="J89" s="14" t="n"/>
      <c r="K89" s="13" t="n"/>
      <c r="L89" s="9">
        <f>IF(OR(B89="",F89=""),"",IFERROR(B89+VLOOKUP(F89,Premissas!$A$4:$B$6,2,FALSE),""))</f>
        <v/>
      </c>
      <c r="M89" s="18">
        <f>IF(A89="","",IF(OR(K89="Concluído",K89="Pausado"),K89,IF(J89="","Definir data",IF(J89&lt;TODAY(),"Ação vencida",IF(J89=TODAY(),"Ação para hoje",IF(J89&lt;=TODAY()+Premissas!$E$10,"Próxima do prazo",IF(AND(L89&lt;&gt;"",J89&gt;L89),"Rever prazo sugerido","Planejada"))))))</f>
        <v/>
      </c>
    </row>
    <row r="90" ht="26" customHeight="1">
      <c r="A90" s="13" t="n"/>
      <c r="B90" s="14" t="n"/>
      <c r="C90" s="15" t="n"/>
      <c r="D90" s="15" t="n"/>
      <c r="E90" s="15" t="n"/>
      <c r="F90" s="13" t="n"/>
      <c r="G90" s="15" t="n"/>
      <c r="H90" s="14" t="n"/>
      <c r="I90" s="15" t="n"/>
      <c r="J90" s="14" t="n"/>
      <c r="K90" s="13" t="n"/>
      <c r="L90" s="16">
        <f>IF(OR(B90="",F90=""),"",IFERROR(B90+VLOOKUP(F90,Premissas!$A$4:$B$6,2,FALSE),""))</f>
        <v/>
      </c>
      <c r="M90" s="17">
        <f>IF(A90="","",IF(OR(K90="Concluído",K90="Pausado"),K90,IF(J90="","Definir data",IF(J90&lt;TODAY(),"Ação vencida",IF(J90=TODAY(),"Ação para hoje",IF(J90&lt;=TODAY()+Premissas!$E$10,"Próxima do prazo",IF(AND(L90&lt;&gt;"",J90&gt;L90),"Rever prazo sugerido","Planejada"))))))</f>
        <v/>
      </c>
    </row>
    <row r="91" ht="26" customHeight="1">
      <c r="A91" s="13" t="n"/>
      <c r="B91" s="14" t="n"/>
      <c r="C91" s="15" t="n"/>
      <c r="D91" s="15" t="n"/>
      <c r="E91" s="15" t="n"/>
      <c r="F91" s="13" t="n"/>
      <c r="G91" s="15" t="n"/>
      <c r="H91" s="14" t="n"/>
      <c r="I91" s="15" t="n"/>
      <c r="J91" s="14" t="n"/>
      <c r="K91" s="13" t="n"/>
      <c r="L91" s="9">
        <f>IF(OR(B91="",F91=""),"",IFERROR(B91+VLOOKUP(F91,Premissas!$A$4:$B$6,2,FALSE),""))</f>
        <v/>
      </c>
      <c r="M91" s="18">
        <f>IF(A91="","",IF(OR(K91="Concluído",K91="Pausado"),K91,IF(J91="","Definir data",IF(J91&lt;TODAY(),"Ação vencida",IF(J91=TODAY(),"Ação para hoje",IF(J91&lt;=TODAY()+Premissas!$E$10,"Próxima do prazo",IF(AND(L91&lt;&gt;"",J91&gt;L91),"Rever prazo sugerido","Planejada"))))))</f>
        <v/>
      </c>
    </row>
    <row r="92" ht="26" customHeight="1">
      <c r="A92" s="13" t="n"/>
      <c r="B92" s="14" t="n"/>
      <c r="C92" s="15" t="n"/>
      <c r="D92" s="15" t="n"/>
      <c r="E92" s="15" t="n"/>
      <c r="F92" s="13" t="n"/>
      <c r="G92" s="15" t="n"/>
      <c r="H92" s="14" t="n"/>
      <c r="I92" s="15" t="n"/>
      <c r="J92" s="14" t="n"/>
      <c r="K92" s="13" t="n"/>
      <c r="L92" s="16">
        <f>IF(OR(B92="",F92=""),"",IFERROR(B92+VLOOKUP(F92,Premissas!$A$4:$B$6,2,FALSE),""))</f>
        <v/>
      </c>
      <c r="M92" s="17">
        <f>IF(A92="","",IF(OR(K92="Concluído",K92="Pausado"),K92,IF(J92="","Definir data",IF(J92&lt;TODAY(),"Ação vencida",IF(J92=TODAY(),"Ação para hoje",IF(J92&lt;=TODAY()+Premissas!$E$10,"Próxima do prazo",IF(AND(L92&lt;&gt;"",J92&gt;L92),"Rever prazo sugerido","Planejada"))))))</f>
        <v/>
      </c>
    </row>
    <row r="93" ht="26" customHeight="1">
      <c r="A93" s="13" t="n"/>
      <c r="B93" s="14" t="n"/>
      <c r="C93" s="15" t="n"/>
      <c r="D93" s="15" t="n"/>
      <c r="E93" s="15" t="n"/>
      <c r="F93" s="13" t="n"/>
      <c r="G93" s="15" t="n"/>
      <c r="H93" s="14" t="n"/>
      <c r="I93" s="15" t="n"/>
      <c r="J93" s="14" t="n"/>
      <c r="K93" s="13" t="n"/>
      <c r="L93" s="9">
        <f>IF(OR(B93="",F93=""),"",IFERROR(B93+VLOOKUP(F93,Premissas!$A$4:$B$6,2,FALSE),""))</f>
        <v/>
      </c>
      <c r="M93" s="18">
        <f>IF(A93="","",IF(OR(K93="Concluído",K93="Pausado"),K93,IF(J93="","Definir data",IF(J93&lt;TODAY(),"Ação vencida",IF(J93=TODAY(),"Ação para hoje",IF(J93&lt;=TODAY()+Premissas!$E$10,"Próxima do prazo",IF(AND(L93&lt;&gt;"",J93&gt;L93),"Rever prazo sugerido","Planejada"))))))</f>
        <v/>
      </c>
    </row>
    <row r="94" ht="26" customHeight="1">
      <c r="A94" s="13" t="n"/>
      <c r="B94" s="14" t="n"/>
      <c r="C94" s="15" t="n"/>
      <c r="D94" s="15" t="n"/>
      <c r="E94" s="15" t="n"/>
      <c r="F94" s="13" t="n"/>
      <c r="G94" s="15" t="n"/>
      <c r="H94" s="14" t="n"/>
      <c r="I94" s="15" t="n"/>
      <c r="J94" s="14" t="n"/>
      <c r="K94" s="13" t="n"/>
      <c r="L94" s="16">
        <f>IF(OR(B94="",F94=""),"",IFERROR(B94+VLOOKUP(F94,Premissas!$A$4:$B$6,2,FALSE),""))</f>
        <v/>
      </c>
      <c r="M94" s="17">
        <f>IF(A94="","",IF(OR(K94="Concluído",K94="Pausado"),K94,IF(J94="","Definir data",IF(J94&lt;TODAY(),"Ação vencida",IF(J94=TODAY(),"Ação para hoje",IF(J94&lt;=TODAY()+Premissas!$E$10,"Próxima do prazo",IF(AND(L94&lt;&gt;"",J94&gt;L94),"Rever prazo sugerido","Planejada"))))))</f>
        <v/>
      </c>
    </row>
    <row r="95" ht="26" customHeight="1">
      <c r="A95" s="13" t="n"/>
      <c r="B95" s="14" t="n"/>
      <c r="C95" s="15" t="n"/>
      <c r="D95" s="15" t="n"/>
      <c r="E95" s="15" t="n"/>
      <c r="F95" s="13" t="n"/>
      <c r="G95" s="15" t="n"/>
      <c r="H95" s="14" t="n"/>
      <c r="I95" s="15" t="n"/>
      <c r="J95" s="14" t="n"/>
      <c r="K95" s="13" t="n"/>
      <c r="L95" s="9">
        <f>IF(OR(B95="",F95=""),"",IFERROR(B95+VLOOKUP(F95,Premissas!$A$4:$B$6,2,FALSE),""))</f>
        <v/>
      </c>
      <c r="M95" s="18">
        <f>IF(A95="","",IF(OR(K95="Concluído",K95="Pausado"),K95,IF(J95="","Definir data",IF(J95&lt;TODAY(),"Ação vencida",IF(J95=TODAY(),"Ação para hoje",IF(J95&lt;=TODAY()+Premissas!$E$10,"Próxima do prazo",IF(AND(L95&lt;&gt;"",J95&gt;L95),"Rever prazo sugerido","Planejada"))))))</f>
        <v/>
      </c>
    </row>
    <row r="96" ht="26" customHeight="1">
      <c r="A96" s="13" t="n"/>
      <c r="B96" s="14" t="n"/>
      <c r="C96" s="15" t="n"/>
      <c r="D96" s="15" t="n"/>
      <c r="E96" s="15" t="n"/>
      <c r="F96" s="13" t="n"/>
      <c r="G96" s="15" t="n"/>
      <c r="H96" s="14" t="n"/>
      <c r="I96" s="15" t="n"/>
      <c r="J96" s="14" t="n"/>
      <c r="K96" s="13" t="n"/>
      <c r="L96" s="16">
        <f>IF(OR(B96="",F96=""),"",IFERROR(B96+VLOOKUP(F96,Premissas!$A$4:$B$6,2,FALSE),""))</f>
        <v/>
      </c>
      <c r="M96" s="17">
        <f>IF(A96="","",IF(OR(K96="Concluído",K96="Pausado"),K96,IF(J96="","Definir data",IF(J96&lt;TODAY(),"Ação vencida",IF(J96=TODAY(),"Ação para hoje",IF(J96&lt;=TODAY()+Premissas!$E$10,"Próxima do prazo",IF(AND(L96&lt;&gt;"",J96&gt;L96),"Rever prazo sugerido","Planejada"))))))</f>
        <v/>
      </c>
    </row>
    <row r="97" ht="26" customHeight="1">
      <c r="A97" s="13" t="n"/>
      <c r="B97" s="14" t="n"/>
      <c r="C97" s="15" t="n"/>
      <c r="D97" s="15" t="n"/>
      <c r="E97" s="15" t="n"/>
      <c r="F97" s="13" t="n"/>
      <c r="G97" s="15" t="n"/>
      <c r="H97" s="14" t="n"/>
      <c r="I97" s="15" t="n"/>
      <c r="J97" s="14" t="n"/>
      <c r="K97" s="13" t="n"/>
      <c r="L97" s="9">
        <f>IF(OR(B97="",F97=""),"",IFERROR(B97+VLOOKUP(F97,Premissas!$A$4:$B$6,2,FALSE),""))</f>
        <v/>
      </c>
      <c r="M97" s="18">
        <f>IF(A97="","",IF(OR(K97="Concluído",K97="Pausado"),K97,IF(J97="","Definir data",IF(J97&lt;TODAY(),"Ação vencida",IF(J97=TODAY(),"Ação para hoje",IF(J97&lt;=TODAY()+Premissas!$E$10,"Próxima do prazo",IF(AND(L97&lt;&gt;"",J97&gt;L97),"Rever prazo sugerido","Planejada"))))))</f>
        <v/>
      </c>
    </row>
    <row r="98" ht="26" customHeight="1">
      <c r="A98" s="13" t="n"/>
      <c r="B98" s="14" t="n"/>
      <c r="C98" s="15" t="n"/>
      <c r="D98" s="15" t="n"/>
      <c r="E98" s="15" t="n"/>
      <c r="F98" s="13" t="n"/>
      <c r="G98" s="15" t="n"/>
      <c r="H98" s="14" t="n"/>
      <c r="I98" s="15" t="n"/>
      <c r="J98" s="14" t="n"/>
      <c r="K98" s="13" t="n"/>
      <c r="L98" s="16">
        <f>IF(OR(B98="",F98=""),"",IFERROR(B98+VLOOKUP(F98,Premissas!$A$4:$B$6,2,FALSE),""))</f>
        <v/>
      </c>
      <c r="M98" s="17">
        <f>IF(A98="","",IF(OR(K98="Concluído",K98="Pausado"),K98,IF(J98="","Definir data",IF(J98&lt;TODAY(),"Ação vencida",IF(J98=TODAY(),"Ação para hoje",IF(J98&lt;=TODAY()+Premissas!$E$10,"Próxima do prazo",IF(AND(L98&lt;&gt;"",J98&gt;L98),"Rever prazo sugerido","Planejada"))))))</f>
        <v/>
      </c>
    </row>
    <row r="99" ht="26" customHeight="1">
      <c r="A99" s="13" t="n"/>
      <c r="B99" s="14" t="n"/>
      <c r="C99" s="15" t="n"/>
      <c r="D99" s="15" t="n"/>
      <c r="E99" s="15" t="n"/>
      <c r="F99" s="13" t="n"/>
      <c r="G99" s="15" t="n"/>
      <c r="H99" s="14" t="n"/>
      <c r="I99" s="15" t="n"/>
      <c r="J99" s="14" t="n"/>
      <c r="K99" s="13" t="n"/>
      <c r="L99" s="9">
        <f>IF(OR(B99="",F99=""),"",IFERROR(B99+VLOOKUP(F99,Premissas!$A$4:$B$6,2,FALSE),""))</f>
        <v/>
      </c>
      <c r="M99" s="18">
        <f>IF(A99="","",IF(OR(K99="Concluído",K99="Pausado"),K99,IF(J99="","Definir data",IF(J99&lt;TODAY(),"Ação vencida",IF(J99=TODAY(),"Ação para hoje",IF(J99&lt;=TODAY()+Premissas!$E$10,"Próxima do prazo",IF(AND(L99&lt;&gt;"",J99&gt;L99),"Rever prazo sugerido","Planejada"))))))</f>
        <v/>
      </c>
    </row>
    <row r="100" ht="26" customHeight="1">
      <c r="A100" s="13" t="n"/>
      <c r="B100" s="14" t="n"/>
      <c r="C100" s="15" t="n"/>
      <c r="D100" s="15" t="n"/>
      <c r="E100" s="15" t="n"/>
      <c r="F100" s="13" t="n"/>
      <c r="G100" s="15" t="n"/>
      <c r="H100" s="14" t="n"/>
      <c r="I100" s="15" t="n"/>
      <c r="J100" s="14" t="n"/>
      <c r="K100" s="13" t="n"/>
      <c r="L100" s="16">
        <f>IF(OR(B100="",F100=""),"",IFERROR(B100+VLOOKUP(F100,Premissas!$A$4:$B$6,2,FALSE),""))</f>
        <v/>
      </c>
      <c r="M100" s="17">
        <f>IF(A100="","",IF(OR(K100="Concluído",K100="Pausado"),K100,IF(J100="","Definir data",IF(J100&lt;TODAY(),"Ação vencida",IF(J100=TODAY(),"Ação para hoje",IF(J100&lt;=TODAY()+Premissas!$E$10,"Próxima do prazo",IF(AND(L100&lt;&gt;"",J100&gt;L100),"Rever prazo sugerido","Planejada"))))))</f>
        <v/>
      </c>
    </row>
    <row r="101" ht="26" customHeight="1">
      <c r="A101" s="13" t="n"/>
      <c r="B101" s="14" t="n"/>
      <c r="C101" s="15" t="n"/>
      <c r="D101" s="15" t="n"/>
      <c r="E101" s="15" t="n"/>
      <c r="F101" s="13" t="n"/>
      <c r="G101" s="15" t="n"/>
      <c r="H101" s="14" t="n"/>
      <c r="I101" s="15" t="n"/>
      <c r="J101" s="14" t="n"/>
      <c r="K101" s="13" t="n"/>
      <c r="L101" s="9">
        <f>IF(OR(B101="",F101=""),"",IFERROR(B101+VLOOKUP(F101,Premissas!$A$4:$B$6,2,FALSE),""))</f>
        <v/>
      </c>
      <c r="M101" s="18">
        <f>IF(A101="","",IF(OR(K101="Concluído",K101="Pausado"),K101,IF(J101="","Definir data",IF(J101&lt;TODAY(),"Ação vencida",IF(J101=TODAY(),"Ação para hoje",IF(J101&lt;=TODAY()+Premissas!$E$10,"Próxima do prazo",IF(AND(L101&lt;&gt;"",J101&gt;L101),"Rever prazo sugerido","Planejada"))))))</f>
        <v/>
      </c>
    </row>
    <row r="102" ht="26" customHeight="1">
      <c r="A102" s="13" t="n"/>
      <c r="B102" s="14" t="n"/>
      <c r="C102" s="15" t="n"/>
      <c r="D102" s="15" t="n"/>
      <c r="E102" s="15" t="n"/>
      <c r="F102" s="13" t="n"/>
      <c r="G102" s="15" t="n"/>
      <c r="H102" s="14" t="n"/>
      <c r="I102" s="15" t="n"/>
      <c r="J102" s="14" t="n"/>
      <c r="K102" s="13" t="n"/>
      <c r="L102" s="16">
        <f>IF(OR(B102="",F102=""),"",IFERROR(B102+VLOOKUP(F102,Premissas!$A$4:$B$6,2,FALSE),""))</f>
        <v/>
      </c>
      <c r="M102" s="17">
        <f>IF(A102="","",IF(OR(K102="Concluído",K102="Pausado"),K102,IF(J102="","Definir data",IF(J102&lt;TODAY(),"Ação vencida",IF(J102=TODAY(),"Ação para hoje",IF(J102&lt;=TODAY()+Premissas!$E$10,"Próxima do prazo",IF(AND(L102&lt;&gt;"",J102&gt;L102),"Rever prazo sugerido","Planejada"))))))</f>
        <v/>
      </c>
    </row>
    <row r="103" ht="26" customHeight="1">
      <c r="A103" s="13" t="n"/>
      <c r="B103" s="14" t="n"/>
      <c r="C103" s="15" t="n"/>
      <c r="D103" s="15" t="n"/>
      <c r="E103" s="15" t="n"/>
      <c r="F103" s="13" t="n"/>
      <c r="G103" s="15" t="n"/>
      <c r="H103" s="14" t="n"/>
      <c r="I103" s="15" t="n"/>
      <c r="J103" s="14" t="n"/>
      <c r="K103" s="13" t="n"/>
      <c r="L103" s="9">
        <f>IF(OR(B103="",F103=""),"",IFERROR(B103+VLOOKUP(F103,Premissas!$A$4:$B$6,2,FALSE),""))</f>
        <v/>
      </c>
      <c r="M103" s="18">
        <f>IF(A103="","",IF(OR(K103="Concluído",K103="Pausado"),K103,IF(J103="","Definir data",IF(J103&lt;TODAY(),"Ação vencida",IF(J103=TODAY(),"Ação para hoje",IF(J103&lt;=TODAY()+Premissas!$E$10,"Próxima do prazo",IF(AND(L103&lt;&gt;"",J103&gt;L103),"Rever prazo sugerido","Planejada"))))))</f>
        <v/>
      </c>
    </row>
  </sheetData>
  <autoFilter ref="A3:M103"/>
  <mergeCells count="1">
    <mergeCell ref="A1:M1"/>
  </mergeCells>
  <conditionalFormatting sqref="M4:M103">
    <cfRule type="expression" priority="1" dxfId="0">
      <formula>$M4="Ação vencida"</formula>
    </cfRule>
    <cfRule type="expression" priority="2" dxfId="1">
      <formula>$M4="Ação para hoje"</formula>
    </cfRule>
    <cfRule type="expression" priority="3" dxfId="1">
      <formula>$M4="Próxima do prazo"</formula>
    </cfRule>
    <cfRule type="expression" priority="4" dxfId="2">
      <formula>OR($M4="Definir data",$M4="Rever prazo sugerido")</formula>
    </cfRule>
    <cfRule type="expression" priority="5" dxfId="3">
      <formula>$M4="Concluído"</formula>
    </cfRule>
  </conditionalFormatting>
  <dataValidations count="4">
    <dataValidation sqref="A4:A103" showDropDown="0" showInputMessage="1" showErrorMessage="1" allowBlank="0" errorTitle="ID repetido" error="Use um ID único ou deixe a célula vazia." promptTitle="Identificador" prompt="Informe um código interno fictício e único." type="custom" errorStyle="stop">
      <formula1>OR(A4="",COUNTIF($A$4:$A$103,A4)=1)</formula1>
    </dataValidation>
    <dataValidation sqref="F4:F103" showDropDown="0" showInputMessage="0" showErrorMessage="1" allowBlank="0" errorTitle="Prioridade inválida" error="Escolha Alta, Média ou Baixa." type="list">
      <formula1>"Alta,Média,Baixa"</formula1>
    </dataValidation>
    <dataValidation sqref="K4:K103" showDropDown="0" showInputMessage="0" showErrorMessage="1" allowBlank="0" errorTitle="Status inválido" error="Escolha uma opção da lista." type="list">
      <formula1>"Em aberto,Aguardando retorno,Concluído,Pausado"</formula1>
    </dataValidation>
    <dataValidation sqref="B4:B103 H4:H103 J4:J103" showDropDown="0" showInputMessage="0" showErrorMessage="1" allowBlank="0" errorTitle="Data fora do intervalo" error="Confira os limites de datas na planilha Premissas." type="date" operator="between">
      <formula1>INDIRECT("Premissas!$B$10")</formula1>
      <formula2>INDIRECT("Premissas!$B$11")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4" customWidth="1" min="3" max="3"/>
    <col width="25" customWidth="1" min="4" max="4"/>
    <col width="13" customWidth="1" min="5" max="5"/>
    <col width="4" customWidth="1" min="6" max="6"/>
  </cols>
  <sheetData>
    <row r="1" ht="28" customHeight="1">
      <c r="A1" s="1" t="inlineStr">
        <is>
          <t>Premissas, limites e opções da fila</t>
        </is>
      </c>
      <c r="B1" s="21" t="n"/>
      <c r="C1" s="21" t="n"/>
      <c r="D1" s="21" t="n"/>
      <c r="E1" s="21" t="n"/>
      <c r="F1" s="22" t="n"/>
    </row>
    <row r="2"/>
    <row r="3">
      <c r="A3" s="10" t="inlineStr">
        <is>
          <t>Prioridade</t>
        </is>
      </c>
      <c r="B3" s="10" t="inlineStr">
        <is>
          <t>Prazo sugerido (dias)</t>
        </is>
      </c>
      <c r="D3" s="10" t="inlineStr">
        <is>
          <t>Status da fila</t>
        </is>
      </c>
    </row>
    <row r="4">
      <c r="A4" s="11" t="inlineStr">
        <is>
          <t>Alta</t>
        </is>
      </c>
      <c r="B4" s="19" t="n">
        <v>2</v>
      </c>
      <c r="D4" s="11" t="inlineStr">
        <is>
          <t>Em aberto</t>
        </is>
      </c>
    </row>
    <row r="5">
      <c r="A5" s="12" t="inlineStr">
        <is>
          <t>Média</t>
        </is>
      </c>
      <c r="B5" s="19" t="n">
        <v>7</v>
      </c>
      <c r="D5" s="12" t="inlineStr">
        <is>
          <t>Aguardando retorno</t>
        </is>
      </c>
    </row>
    <row r="6">
      <c r="A6" s="11" t="inlineStr">
        <is>
          <t>Baixa</t>
        </is>
      </c>
      <c r="B6" s="19" t="n">
        <v>14</v>
      </c>
      <c r="D6" s="11" t="inlineStr">
        <is>
          <t>Concluído</t>
        </is>
      </c>
    </row>
    <row r="7">
      <c r="D7" s="12" t="inlineStr">
        <is>
          <t>Pausado</t>
        </is>
      </c>
    </row>
    <row r="8"/>
    <row r="9">
      <c r="A9" s="10" t="inlineStr">
        <is>
          <t>Limites de datas</t>
        </is>
      </c>
      <c r="B9" s="10" t="inlineStr">
        <is>
          <t>Valor</t>
        </is>
      </c>
      <c r="D9" s="10" t="inlineStr">
        <is>
          <t>Limite de aviso</t>
        </is>
      </c>
      <c r="E9" s="10" t="inlineStr">
        <is>
          <t>Dias</t>
        </is>
      </c>
    </row>
    <row r="10">
      <c r="A10" s="11" t="inlineStr">
        <is>
          <t>Data mínima aceita</t>
        </is>
      </c>
      <c r="B10" s="14" t="n">
        <v>45292</v>
      </c>
      <c r="D10" s="11" t="inlineStr">
        <is>
          <t>Próxima do prazo</t>
        </is>
      </c>
      <c r="E10" s="19" t="n">
        <v>5</v>
      </c>
    </row>
    <row r="11">
      <c r="A11" s="11" t="inlineStr">
        <is>
          <t>Data máxima aceita</t>
        </is>
      </c>
      <c r="B11" s="14" t="n">
        <v>47483</v>
      </c>
    </row>
    <row r="12"/>
    <row r="13">
      <c r="A13" s="20" t="inlineStr">
        <is>
          <t>Orientações de uso</t>
        </is>
      </c>
    </row>
    <row r="14" ht="32" customHeight="1">
      <c r="A14" s="11" t="inlineStr">
        <is>
          <t>Registre somente o necessário para organizar o contato, o responsável e a próxima ação.</t>
        </is>
      </c>
    </row>
    <row r="15" ht="32" customHeight="1">
      <c r="A15" s="12" t="inlineStr">
        <is>
          <t>Os alertas indicam itens para conferência humana e não realizam contatos externos.</t>
        </is>
      </c>
    </row>
    <row r="16" ht="32" customHeight="1">
      <c r="A16" s="11" t="inlineStr">
        <is>
          <t>Todos os nomes, referências, ministérios, responsáveis e lançamentos preenchidos são fictícios.</t>
        </is>
      </c>
    </row>
  </sheetData>
  <mergeCells count="1">
    <mergeCell ref="A1:F1"/>
  </mergeCells>
  <conditionalFormatting sqref="B10:B11">
    <cfRule type="expression" priority="1" dxfId="0">
      <formula>$B$10&gt;$B$11</formula>
    </cfRule>
  </conditionalFormatting>
  <dataValidations count="2">
    <dataValidation sqref="B4:B6" showDropDown="0" showInputMessage="0" showErrorMessage="1" allowBlank="0" errorTitle="Prazo inválido" error="Informe um número inteiro entre 0 e 365 dias." type="whole" operator="between">
      <formula1>0</formula1>
      <formula2>365</formula2>
    </dataValidation>
    <dataValidation sqref="E10" showDropDown="0" showInputMessage="0" showErrorMessage="1" allowBlank="0" errorTitle="Limite inválido" error="Informe um número inteiro entre 0 e 30 dias." type="whole" operator="between">
      <formula1>0</formula1>
      <formula2>30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Acompanhamento pastoral de membros</dc:title>
  <dc:description xmlns:dc="http://purl.org/dc/elements/1.1/">Pasta de trabalho com exemplos inteiramente fictícios.</dc:description>
  <dc:subject xmlns:dc="http://purl.org/dc/elements/1.1/">Fila administrativa de contatos pastorais</dc:subject>
  <dcterms:created xmlns:dcterms="http://purl.org/dc/terms/" xmlns:xsi="http://www.w3.org/2001/XMLSchema-instance" xsi:type="dcterms:W3CDTF">2026-09-11T09:55:46Z</dcterms:created>
  <dcterms:modified xmlns:dcterms="http://purl.org/dc/terms/" xmlns:xsi="http://www.w3.org/2001/XMLSchema-instance" xsi:type="dcterms:W3CDTF">2026-09-11T09:55:47+00:00Z</dcterms:modified>
</cp:coreProperties>
</file>